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n\Dropbox\HRT China\A_JIE Final\Replication\"/>
    </mc:Choice>
  </mc:AlternateContent>
  <xr:revisionPtr revIDLastSave="0" documentId="13_ncr:1_{F915FE5B-8A41-4685-B173-78A6837FCA78}" xr6:coauthVersionLast="36" xr6:coauthVersionMax="36" xr10:uidLastSave="{00000000-0000-0000-0000-000000000000}"/>
  <bookViews>
    <workbookView xWindow="396" yWindow="852" windowWidth="26772" windowHeight="9372" xr2:uid="{00000000-000D-0000-FFFF-FFFF00000000}"/>
  </bookViews>
  <sheets>
    <sheet name="ReadMe" sheetId="5" r:id="rId1"/>
    <sheet name="Data" sheetId="1" r:id="rId2"/>
    <sheet name="Figure10" sheetId="6" r:id="rId3"/>
    <sheet name="FigureA3" sheetId="2" r:id="rId4"/>
    <sheet name="FigureA4" sheetId="3" r:id="rId5"/>
    <sheet name="FigureA5" sheetId="4" r:id="rId6"/>
  </sheets>
  <definedNames>
    <definedName name="_xlnm._FilterDatabase" localSheetId="1" hidden="1">Data!$A$1:$S$4980</definedName>
  </definedNames>
  <calcPr calcId="191029"/>
</workbook>
</file>

<file path=xl/calcChain.xml><?xml version="1.0" encoding="utf-8"?>
<calcChain xmlns="http://schemas.openxmlformats.org/spreadsheetml/2006/main">
  <c r="B3" i="2" l="1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2" i="2"/>
  <c r="C2" i="2"/>
  <c r="E2" i="2"/>
  <c r="B3" i="6"/>
  <c r="C3" i="6"/>
  <c r="D3" i="6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D4" i="6"/>
  <c r="E5" i="6" l="1"/>
  <c r="D5" i="6"/>
  <c r="C5" i="6"/>
  <c r="B5" i="6"/>
  <c r="C4" i="6"/>
  <c r="B4" i="6"/>
  <c r="B6" i="6"/>
  <c r="C6" i="6"/>
  <c r="D6" i="6"/>
  <c r="E6" i="6"/>
  <c r="E11" i="6" s="1"/>
  <c r="D10" i="6" l="1"/>
  <c r="D11" i="6"/>
  <c r="C11" i="6"/>
  <c r="B10" i="6"/>
  <c r="B11" i="6"/>
  <c r="C10" i="6"/>
  <c r="E10" i="6"/>
  <c r="D9" i="6"/>
  <c r="C9" i="6"/>
  <c r="B9" i="6"/>
  <c r="B8" i="6"/>
  <c r="C8" i="6"/>
  <c r="D8" i="6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" i="4"/>
  <c r="B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D2" i="2"/>
</calcChain>
</file>

<file path=xl/sharedStrings.xml><?xml version="1.0" encoding="utf-8"?>
<sst xmlns="http://schemas.openxmlformats.org/spreadsheetml/2006/main" count="49850" uniqueCount="10058">
  <si>
    <t>Mauritania</t>
  </si>
  <si>
    <t>Benin</t>
  </si>
  <si>
    <t>Senegal</t>
  </si>
  <si>
    <t>Bangladesh</t>
  </si>
  <si>
    <t>Indonesia</t>
  </si>
  <si>
    <t>Tunisia</t>
  </si>
  <si>
    <t>Myanmar</t>
  </si>
  <si>
    <t>Central African Republic</t>
  </si>
  <si>
    <t>Burundi</t>
  </si>
  <si>
    <t>Seychelles</t>
  </si>
  <si>
    <t>Nepal</t>
  </si>
  <si>
    <t>Ecuador</t>
  </si>
  <si>
    <t>North Yemen</t>
  </si>
  <si>
    <t>Zambia</t>
  </si>
  <si>
    <t>Guinea</t>
  </si>
  <si>
    <t>Mongolia</t>
  </si>
  <si>
    <t>Mali</t>
  </si>
  <si>
    <t>Sao Tome and Principe</t>
  </si>
  <si>
    <t>Nicaragua</t>
  </si>
  <si>
    <t>Cuba</t>
  </si>
  <si>
    <t>Vanuatu</t>
  </si>
  <si>
    <t>Sri Lanka</t>
  </si>
  <si>
    <t>Egypt</t>
  </si>
  <si>
    <t>Tanzania</t>
  </si>
  <si>
    <t>Albania</t>
  </si>
  <si>
    <t>Mozambique</t>
  </si>
  <si>
    <t>Togo</t>
  </si>
  <si>
    <t>Pakistan</t>
  </si>
  <si>
    <t>North Vietnam</t>
  </si>
  <si>
    <t>Chile</t>
  </si>
  <si>
    <t>Zimbabwe</t>
  </si>
  <si>
    <t>Jamaica</t>
  </si>
  <si>
    <t>Somalia</t>
  </si>
  <si>
    <t>Algeria</t>
  </si>
  <si>
    <t>Sierra Leone</t>
  </si>
  <si>
    <t>Afghanistan</t>
  </si>
  <si>
    <t>Madagascar</t>
  </si>
  <si>
    <t>Chad</t>
  </si>
  <si>
    <t>Mauritius</t>
  </si>
  <si>
    <t>Maldives</t>
  </si>
  <si>
    <t>Syria</t>
  </si>
  <si>
    <t>Ghana</t>
  </si>
  <si>
    <t>Sudan</t>
  </si>
  <si>
    <t>Laos</t>
  </si>
  <si>
    <t>Philippines</t>
  </si>
  <si>
    <t>Congo, Dem. Rep.</t>
  </si>
  <si>
    <t>Fiji</t>
  </si>
  <si>
    <t>Cameroon</t>
  </si>
  <si>
    <t>Angola</t>
  </si>
  <si>
    <t>Guinea-Bissau</t>
  </si>
  <si>
    <t>Cabo Verde</t>
  </si>
  <si>
    <t>Niger</t>
  </si>
  <si>
    <t>Ethiopia</t>
  </si>
  <si>
    <t>Kenya</t>
  </si>
  <si>
    <t>Nigeria</t>
  </si>
  <si>
    <t>Burkina Faso</t>
  </si>
  <si>
    <t>Peru</t>
  </si>
  <si>
    <t>Oman</t>
  </si>
  <si>
    <t>Malta</t>
  </si>
  <si>
    <t>Cambodia</t>
  </si>
  <si>
    <t>Grenada</t>
  </si>
  <si>
    <t>Barbados</t>
  </si>
  <si>
    <t>Comoros</t>
  </si>
  <si>
    <t>Liberia</t>
  </si>
  <si>
    <t>Botswana</t>
  </si>
  <si>
    <t>Congo, Rep.</t>
  </si>
  <si>
    <t>Djibouti</t>
  </si>
  <si>
    <t>Romania</t>
  </si>
  <si>
    <t>Jordan</t>
  </si>
  <si>
    <t>Bolivia</t>
  </si>
  <si>
    <t>Rwanda</t>
  </si>
  <si>
    <t>Morocco</t>
  </si>
  <si>
    <t>Guyana</t>
  </si>
  <si>
    <t>Uganda</t>
  </si>
  <si>
    <t>Cote d'Ivoire</t>
  </si>
  <si>
    <t>Namibia</t>
  </si>
  <si>
    <t>Gabon</t>
  </si>
  <si>
    <t>South Yemen</t>
  </si>
  <si>
    <t>Equatorial Guinea</t>
  </si>
  <si>
    <t>Iraq</t>
  </si>
  <si>
    <t>Papua New Guinea</t>
  </si>
  <si>
    <t>Lesotho</t>
  </si>
  <si>
    <t>Turkmenistan</t>
  </si>
  <si>
    <t>Kiribati</t>
  </si>
  <si>
    <t>Malawi</t>
  </si>
  <si>
    <t>Hungary</t>
  </si>
  <si>
    <t>Thailand</t>
  </si>
  <si>
    <t>Antigua and Barbuda</t>
  </si>
  <si>
    <t>Guatemala</t>
  </si>
  <si>
    <t>Tajikistan</t>
  </si>
  <si>
    <t>Mexico</t>
  </si>
  <si>
    <t>Turkey</t>
  </si>
  <si>
    <t>Kyrgyzstan</t>
  </si>
  <si>
    <t>South Vietnam</t>
  </si>
  <si>
    <t>Lebanon</t>
  </si>
  <si>
    <t>Argentina</t>
  </si>
  <si>
    <t>Uruguay</t>
  </si>
  <si>
    <t>Libya</t>
  </si>
  <si>
    <t>South Africa</t>
  </si>
  <si>
    <t>Eritrea</t>
  </si>
  <si>
    <t>South Sudan</t>
  </si>
  <si>
    <t>Timor-Leste</t>
  </si>
  <si>
    <t>Vietnam</t>
  </si>
  <si>
    <t>Iran</t>
  </si>
  <si>
    <t>Brunei</t>
  </si>
  <si>
    <t>Malaysia</t>
  </si>
  <si>
    <t>Costa Rica</t>
  </si>
  <si>
    <t>Venezuela</t>
  </si>
  <si>
    <t>Brazil</t>
  </si>
  <si>
    <t>Colombia</t>
  </si>
  <si>
    <t>Suriname</t>
  </si>
  <si>
    <t>Samoa</t>
  </si>
  <si>
    <t>Tonga</t>
  </si>
  <si>
    <t>Nauru</t>
  </si>
  <si>
    <t>Cook Islands</t>
  </si>
  <si>
    <t>Niue</t>
  </si>
  <si>
    <t>Kazakhstan</t>
  </si>
  <si>
    <t>Bahamas, The</t>
  </si>
  <si>
    <t>Uzbekistan</t>
  </si>
  <si>
    <t>Trinidad and Tobago</t>
  </si>
  <si>
    <t>Dominica</t>
  </si>
  <si>
    <t>Micronesia, Fed. Sts.</t>
  </si>
  <si>
    <t>St. Lucia</t>
  </si>
  <si>
    <t>Haiti</t>
  </si>
  <si>
    <t>Russia</t>
  </si>
  <si>
    <t>Yemen</t>
  </si>
  <si>
    <t>Palestine</t>
  </si>
  <si>
    <t>Israel</t>
  </si>
  <si>
    <t>Cyprus</t>
  </si>
  <si>
    <t>Armenia</t>
  </si>
  <si>
    <t>Azerbaijan</t>
  </si>
  <si>
    <t>Korea, Dem. Rep.</t>
  </si>
  <si>
    <t>India</t>
  </si>
  <si>
    <t>Belarus</t>
  </si>
  <si>
    <t>Bosnia and Herzegovina</t>
  </si>
  <si>
    <t>Bulgaria</t>
  </si>
  <si>
    <t>Georgia</t>
  </si>
  <si>
    <t>Macedonia</t>
  </si>
  <si>
    <t>Moldova</t>
  </si>
  <si>
    <t>Montenegro</t>
  </si>
  <si>
    <t>Ukraine</t>
  </si>
  <si>
    <t>Serbia</t>
  </si>
  <si>
    <t>Honduras</t>
  </si>
  <si>
    <t>US Ex-Im Bank</t>
  </si>
  <si>
    <t>Inter-American Dialogue</t>
  </si>
  <si>
    <t>Lowy Institute</t>
  </si>
  <si>
    <t>USD</t>
  </si>
  <si>
    <t>RMB</t>
  </si>
  <si>
    <t>KES</t>
  </si>
  <si>
    <t>ETB</t>
  </si>
  <si>
    <t>XOF</t>
  </si>
  <si>
    <t>MUR</t>
  </si>
  <si>
    <t>NAD</t>
  </si>
  <si>
    <t>UGX</t>
  </si>
  <si>
    <t>TZS</t>
  </si>
  <si>
    <t>XAF</t>
  </si>
  <si>
    <t>EUR</t>
  </si>
  <si>
    <t>ZAR</t>
  </si>
  <si>
    <t>TND</t>
  </si>
  <si>
    <t>GNF</t>
  </si>
  <si>
    <t>ZMW</t>
  </si>
  <si>
    <t>ZWL</t>
  </si>
  <si>
    <t>LRD</t>
  </si>
  <si>
    <t>MAD</t>
  </si>
  <si>
    <t>MWK</t>
  </si>
  <si>
    <t>RWF</t>
  </si>
  <si>
    <t>NGN</t>
  </si>
  <si>
    <t>BWP</t>
  </si>
  <si>
    <t>KMF</t>
  </si>
  <si>
    <t>CVE</t>
  </si>
  <si>
    <t>LSL</t>
  </si>
  <si>
    <t>SDG</t>
  </si>
  <si>
    <t>LKR</t>
  </si>
  <si>
    <t>LAK</t>
  </si>
  <si>
    <t>BDT</t>
  </si>
  <si>
    <t>MMK</t>
  </si>
  <si>
    <t>NPR</t>
  </si>
  <si>
    <t>PHP</t>
  </si>
  <si>
    <t>THB</t>
  </si>
  <si>
    <t>VND</t>
  </si>
  <si>
    <t>IDR</t>
  </si>
  <si>
    <t>MYR</t>
  </si>
  <si>
    <t>PKR</t>
  </si>
  <si>
    <t>COP</t>
  </si>
  <si>
    <t>PEN</t>
  </si>
  <si>
    <t>PGK</t>
  </si>
  <si>
    <t>TOP</t>
  </si>
  <si>
    <t>FJD</t>
  </si>
  <si>
    <t>VUV</t>
  </si>
  <si>
    <t>NZD</t>
  </si>
  <si>
    <t>XCD</t>
  </si>
  <si>
    <t>WST</t>
  </si>
  <si>
    <t>YER</t>
  </si>
  <si>
    <t>BGN</t>
  </si>
  <si>
    <t>MKD</t>
  </si>
  <si>
    <t>RON</t>
  </si>
  <si>
    <t>NIO</t>
  </si>
  <si>
    <t>Grant</t>
  </si>
  <si>
    <t>Loan</t>
  </si>
  <si>
    <t>Commercial</t>
  </si>
  <si>
    <t>TransactionType</t>
  </si>
  <si>
    <t>CommitmentUSD</t>
  </si>
  <si>
    <t>Concessional</t>
  </si>
  <si>
    <t>Other</t>
  </si>
  <si>
    <t>Unknown</t>
  </si>
  <si>
    <t>China Development Bank</t>
  </si>
  <si>
    <t>China Export-Import Bank</t>
  </si>
  <si>
    <t>Central government</t>
  </si>
  <si>
    <t>State-owned commercial creditors</t>
  </si>
  <si>
    <t>Multiple agencies</t>
  </si>
  <si>
    <t>Unknown agency</t>
  </si>
  <si>
    <t>ProjectID</t>
  </si>
  <si>
    <t>RecipientCountry</t>
  </si>
  <si>
    <t>Year</t>
  </si>
  <si>
    <t>Source</t>
  </si>
  <si>
    <t>ProjectDescription</t>
  </si>
  <si>
    <t>CreditorAgency</t>
  </si>
  <si>
    <t>Commitment</t>
  </si>
  <si>
    <t>Currency</t>
  </si>
  <si>
    <t>InterestRate</t>
  </si>
  <si>
    <t>GracePeriod</t>
  </si>
  <si>
    <t>Maturity</t>
  </si>
  <si>
    <t>DebtEstimateSample</t>
  </si>
  <si>
    <t>China to set up 10 mn yuan grant fund to back project in Albania</t>
  </si>
  <si>
    <t>Multisector</t>
  </si>
  <si>
    <t>Belarusbank implements investment project on potash salts extraction worth USD 1.4 bn</t>
  </si>
  <si>
    <t>El Sillar Road</t>
  </si>
  <si>
    <t>E-Government Project</t>
  </si>
  <si>
    <t>Hirgigo Hydropower plant upgrade</t>
  </si>
  <si>
    <t>Weilait Sugar Mill-Tugray Region ESC</t>
  </si>
  <si>
    <t>Omo-Quraz Sugar-5</t>
  </si>
  <si>
    <t>Export-Import Bank signs Ethiopia-Hunan Industrial Park Project Loan Agreement</t>
  </si>
  <si>
    <t xml:space="preserve">In December 2009, China donated $30,000 in aid to Fiji for relief efforts due to Cyclone Mick. </t>
  </si>
  <si>
    <t>Gambia, The</t>
  </si>
  <si>
    <t>Huawei plans to complete Guinea's USD 238 mn fiber optic network in 2017</t>
  </si>
  <si>
    <t>Standard Gauge Railway</t>
  </si>
  <si>
    <t>China launches first satelite for Laos</t>
  </si>
  <si>
    <t>In January 2015, China donated 2500 tents worth 10 million RMB to Malaysia for flood relief.</t>
  </si>
  <si>
    <t>Taoussa hydropower Project</t>
  </si>
  <si>
    <t>Ex-Im Bank signs Ulanbaatar's Tuul River's Bayanzukh and Sonsgolon Bridges Construction Project Loan Agreement</t>
  </si>
  <si>
    <t>Yarmag bridge opens</t>
  </si>
  <si>
    <t>Parliament Approves USD 39 mn Chinese Loan to Boost Police Spending</t>
  </si>
  <si>
    <t>Russian Natural Gas Project Gets funding from China</t>
  </si>
  <si>
    <t xml:space="preserve">China granted two schools located in Valeo and Sappali, and held a completion ceremony. </t>
  </si>
  <si>
    <t>Gouina Hydropower Project (Senegal Portion)</t>
  </si>
  <si>
    <t>Thies Touba Toll Highway</t>
  </si>
  <si>
    <t>Absa Bank Limited and China Development Bank conclude a 100 mn USD agreement</t>
  </si>
  <si>
    <t>Turkey's Ziraat Bank signs 600 mn USD credit deal with CDB</t>
  </si>
  <si>
    <t>Smart Zambian National ICT Development Project Phase I</t>
  </si>
  <si>
    <t>List of Figures</t>
  </si>
  <si>
    <t>Finance database.</t>
  </si>
  <si>
    <t>Figure A3</t>
  </si>
  <si>
    <t>CIA</t>
  </si>
  <si>
    <t>Import of commodities</t>
  </si>
  <si>
    <t>Commodities</t>
  </si>
  <si>
    <t>Lin</t>
  </si>
  <si>
    <t>Commodity Aid</t>
  </si>
  <si>
    <t>Development</t>
  </si>
  <si>
    <t>Copper</t>
  </si>
  <si>
    <t>Gift</t>
  </si>
  <si>
    <t>Foreign Exchange</t>
  </si>
  <si>
    <t>Project Finance; Construction of a Water Electric Station</t>
  </si>
  <si>
    <t>Project Finance, Commodity Aid</t>
  </si>
  <si>
    <t>Import of food</t>
  </si>
  <si>
    <t>Import of raw materials</t>
  </si>
  <si>
    <t>Budget Support</t>
  </si>
  <si>
    <t>Development of industry</t>
  </si>
  <si>
    <t>School equipment</t>
  </si>
  <si>
    <t>Food Aid</t>
  </si>
  <si>
    <t>Cargo Handling Equipment</t>
  </si>
  <si>
    <t>Loan to buy Chinese goods</t>
  </si>
  <si>
    <t>Reconstruction after Civil Conflict</t>
  </si>
  <si>
    <t>Building of 600 flats in Luanda</t>
  </si>
  <si>
    <t>Agricultural Projects</t>
  </si>
  <si>
    <t>Credit line for financing of Chinese exports</t>
  </si>
  <si>
    <t>Establishment of gymnasium</t>
  </si>
  <si>
    <t>Rice &amp; fish farming projects</t>
  </si>
  <si>
    <t>Financial Aid for Earthquake</t>
  </si>
  <si>
    <t>Hydro-Electric Power Station</t>
  </si>
  <si>
    <t>Framework Agreement</t>
  </si>
  <si>
    <t>Funding of Trade Deficit</t>
  </si>
  <si>
    <t>Sports Complex in Irbid</t>
  </si>
  <si>
    <t>Electric Equipment</t>
  </si>
  <si>
    <t>Rehabilitation of Tea Factory</t>
  </si>
  <si>
    <t>Pharmaceutical Complex</t>
  </si>
  <si>
    <t>Repair of tea and sugar factories</t>
  </si>
  <si>
    <t>Consumer Goods</t>
  </si>
  <si>
    <t>Finance cost overruns in existing projects</t>
  </si>
  <si>
    <t>Gift to South Vietnam</t>
  </si>
  <si>
    <t>Building of a hospital</t>
  </si>
  <si>
    <t>Six Chinese jet figther planes (Chengdu F7s) - Military Aid</t>
  </si>
  <si>
    <t>Construction of a stadium and other projects</t>
  </si>
  <si>
    <t>Construction of Parliament Building</t>
  </si>
  <si>
    <t>Hospital Supplies</t>
  </si>
  <si>
    <t>Construction of a national stadium</t>
  </si>
  <si>
    <t>Gives the commited amount in nominal USD.</t>
  </si>
  <si>
    <t>CreditorAgencyType</t>
  </si>
  <si>
    <t>LoanType</t>
  </si>
  <si>
    <t>BorrowerType</t>
  </si>
  <si>
    <t>Unspecified Chinese government agency</t>
  </si>
  <si>
    <t>Hospital construction</t>
  </si>
  <si>
    <t>China donates $500,000 in drought relief to Afghanistan</t>
  </si>
  <si>
    <t>AidData</t>
  </si>
  <si>
    <t xml:space="preserve">30 million CNY of emergency material assistance </t>
  </si>
  <si>
    <t>China provides $1 million spot exchange for Afghan government startup funds</t>
  </si>
  <si>
    <t>China Donates Animals to Kabul Zoo</t>
  </si>
  <si>
    <t>Donation of US$1.1 million in stationery items</t>
  </si>
  <si>
    <t>China donates equipment to Afghan Bakhtar Agency</t>
  </si>
  <si>
    <t>China donates meteorological equipment to Afghanistan</t>
  </si>
  <si>
    <t>China donates 2m RMB for schools for war orphans in Afghanistan</t>
  </si>
  <si>
    <t>China donates $1m in aid to Afghan parliament</t>
  </si>
  <si>
    <t>80 million RMB in grant</t>
  </si>
  <si>
    <t>China donates 4,380 tonnes of wheat to Afghanistan</t>
  </si>
  <si>
    <t>Donation of 30 million RMB of wheat to Afghanistan</t>
  </si>
  <si>
    <t>50 million Yuan in grant for consultative projects</t>
  </si>
  <si>
    <t>Funding for construction of Multi Functional Centre of Presidential Palace</t>
  </si>
  <si>
    <t>China makes $500,000 contribution to Afghan presidential elections</t>
  </si>
  <si>
    <t>Donation of US$1.79 million in dredging equipment</t>
  </si>
  <si>
    <t>China donates $250,000 worth of humanitarian items to Afghanistan</t>
  </si>
  <si>
    <t>China funds 15 million USD construction of Chinese Language Department building and Guest House, Kabul University</t>
  </si>
  <si>
    <t>China donates $1 million to Afghanistan Ministry of Public Health</t>
  </si>
  <si>
    <t xml:space="preserve">Donation of 100 ambulances </t>
  </si>
  <si>
    <t xml:space="preserve">China donates material supplies to Afghanistan presidential palace </t>
  </si>
  <si>
    <t>China to assist Afghanistan's Ministry of Public Works with office supplies</t>
  </si>
  <si>
    <t>China to provide 4.3 million RMB to Afghanistan Ministry of Interior</t>
  </si>
  <si>
    <t>China donates 200m yuan to Afghanistan</t>
  </si>
  <si>
    <t>China opens Confucius Institute in Kabul University, Afghanistan</t>
  </si>
  <si>
    <t>Confucius Institute</t>
  </si>
  <si>
    <t>Other official donor / creditor</t>
  </si>
  <si>
    <t>China to assist Afghan Ministry of Foreign Affairs with official limousines/cars</t>
  </si>
  <si>
    <t>Project items</t>
  </si>
  <si>
    <t>Foreign Exchange aid</t>
  </si>
  <si>
    <t>Loan agreement</t>
  </si>
  <si>
    <t>Earthquake Relief through China Red Cross</t>
  </si>
  <si>
    <t>Zero-interest loan for unknown purpose</t>
  </si>
  <si>
    <t xml:space="preserve">China loans $126 million for Bushat hydro power station in Albania </t>
  </si>
  <si>
    <t>China Export-Import Bank (Ex-Im)</t>
  </si>
  <si>
    <t>State-owned policy bank</t>
  </si>
  <si>
    <t xml:space="preserve">China grants 1.2 million USD worth of machine to Albania </t>
  </si>
  <si>
    <t>China donates 1,500 sports balls to Albania</t>
  </si>
  <si>
    <t xml:space="preserve">China donates 1,400 computers to Albania </t>
  </si>
  <si>
    <t>China grants customs scanners to the Port of Durres</t>
  </si>
  <si>
    <t>China grants Tirana a batch of arborvitae seeds</t>
  </si>
  <si>
    <t>China grants 10 million yuan to Albania for economic, social development</t>
  </si>
  <si>
    <t>China donates light decorations for New Year</t>
  </si>
  <si>
    <t>China donates computers to Albanian government</t>
  </si>
  <si>
    <t xml:space="preserve">China donates 20,000 USD to the Albanian Red Cross </t>
  </si>
  <si>
    <t>China donates Chinese-Albanian dictionaries to University of Tirana</t>
  </si>
  <si>
    <t>China provides devices to the Chinese class from University of Tirana</t>
  </si>
  <si>
    <t>China grants teaching materials to University of Tirana</t>
  </si>
  <si>
    <t xml:space="preserve">Chinese Embassy donates more than 200 sets of Chinese book to Albanian University </t>
  </si>
  <si>
    <t>China funds the greening project in Kamez</t>
  </si>
  <si>
    <t>China grants 500,000 yuan worth of computers to Albania</t>
  </si>
  <si>
    <t>China helps Albania Sports University to set up martial arts courses</t>
  </si>
  <si>
    <t>China donates Chinese teaching materials to Albania</t>
  </si>
  <si>
    <t xml:space="preserve">Confucius Institute launched in Albania </t>
  </si>
  <si>
    <t>Chinese Embassy donates albums in an art exhibition in Albania</t>
  </si>
  <si>
    <t>Medical aid, Mineral prospecting and development, Hydrogeological studies and well digging</t>
  </si>
  <si>
    <t>Surgical instruments plant in Medea</t>
  </si>
  <si>
    <t>Exposition palace</t>
  </si>
  <si>
    <t>Foreign exchange</t>
  </si>
  <si>
    <t>Airport Hotel</t>
  </si>
  <si>
    <t>Hawkins et al.</t>
  </si>
  <si>
    <t>China agrees to modernize Chinese-built ceramics factory in Algeria</t>
  </si>
  <si>
    <t>China Ministry of Commerce (MofCom)</t>
  </si>
  <si>
    <t>Chinese government</t>
  </si>
  <si>
    <t>Zero-Interest Loan</t>
  </si>
  <si>
    <t>China provides interest-free loan to Algeria (2002)</t>
  </si>
  <si>
    <t>China donates opera house to Algeria</t>
  </si>
  <si>
    <t>Computers and Sewing Machines</t>
  </si>
  <si>
    <t>China grants $600,000 USD in food aid for flood victims</t>
  </si>
  <si>
    <t>Luanda Electrical Network Expansion; Phase I</t>
  </si>
  <si>
    <t>JH CARI</t>
  </si>
  <si>
    <t>Namibe and Tombowa Electricity</t>
  </si>
  <si>
    <t>Luanda Railway Phase I Rehabilitation; 444km (Luanda-Malanje line)</t>
  </si>
  <si>
    <t>Luanda Hospital</t>
  </si>
  <si>
    <t>Buying Goods for UNITA Soldiers</t>
  </si>
  <si>
    <t>Lubango Electricity Network</t>
  </si>
  <si>
    <t>China grants 900,000 USD in demining equipment to Angola in 2002</t>
  </si>
  <si>
    <t>China donates $300,000 USD worth of medicine, equipment and humanitarian aid</t>
  </si>
  <si>
    <t>China donates computers to Angola political party</t>
  </si>
  <si>
    <t>Economic Housing Project</t>
  </si>
  <si>
    <t>Agricultural Equipment; Machinery and Tools Purchase</t>
  </si>
  <si>
    <t>Road Transport Support</t>
  </si>
  <si>
    <t>Benguela Railway; Huambo Railway; 1344km</t>
  </si>
  <si>
    <t>Luanda Electrical Network Rehabilitation and Expansion; Phase II</t>
  </si>
  <si>
    <t>Luena; Caxito; Gangelas; Waco-Kungo Irrigation Projects; Phase I</t>
  </si>
  <si>
    <t>Cazengo; Kwanza-Norte and Sumbe; Kwanza-Sul; Municipal Hospitals</t>
  </si>
  <si>
    <t>Cambambe-Luanda Transmission Line; 220kV</t>
  </si>
  <si>
    <t>China donates 46 containers of agricultural inputs to Angola</t>
  </si>
  <si>
    <t>Luanda-Sul Substation; 220kV</t>
  </si>
  <si>
    <t>Ambulances Purchase - 86 Units</t>
  </si>
  <si>
    <t>Namibe; Municipal Hospital of Namibe</t>
  </si>
  <si>
    <t>Hospital of Benguela</t>
  </si>
  <si>
    <t>Malange; 3 Health Care Centers</t>
  </si>
  <si>
    <t>Regional Hospital of Lubango</t>
  </si>
  <si>
    <t>Agricultural Equipment for MECANAGRO Purchase</t>
  </si>
  <si>
    <t>Malange; 2 Secondary School Constructions</t>
  </si>
  <si>
    <t>Kifangondo-Caxito-UÃ­ge-Negage Road; 371 km</t>
  </si>
  <si>
    <t>Luanda's Water Supply System</t>
  </si>
  <si>
    <t>Huambo's Water Supply System</t>
  </si>
  <si>
    <t>Benguela; 2 Institute of Technology Constructions; Luanda; 4 Institute of Technology Constructions</t>
  </si>
  <si>
    <t>TPA Production Center in Camama Construction and Equipping</t>
  </si>
  <si>
    <t>Luanda Palace of Justice Courthouse</t>
  </si>
  <si>
    <t>Neto University Campus Completion of the Buildings</t>
  </si>
  <si>
    <t>Quifangondo-Mabubas Transmission Line; 60Kv</t>
  </si>
  <si>
    <t>Huambo; Health Care Center</t>
  </si>
  <si>
    <t>Hospital of Malange</t>
  </si>
  <si>
    <t>Capanda-Lucala-Ndalatando Transmission Line; 220kV</t>
  </si>
  <si>
    <t>Unknown technical projects</t>
  </si>
  <si>
    <t>Central Hospital of Huambo</t>
  </si>
  <si>
    <t>Dondo and Ndalatando; Kwanza-Norte; 2 Health Care Centers</t>
  </si>
  <si>
    <t>Benguela; 1 Secondary School Construction; Luanda; 3 Secondary School Constructions</t>
  </si>
  <si>
    <t>Kwanza-Sul and Kwanza-Norte; 2 Agrarian Technical Schools</t>
  </si>
  <si>
    <t>33.56m Fishing Boats - 10 Units; 49m Speed Boat - 1 Unit;" 89.86m "Navo-PorÃ£o" - 1 Unit "; 29.7m Patrol Boats - 5 units ; and 34m Tugboat - 1 Unit</t>
  </si>
  <si>
    <t>30m Boats - 25 Units; 4.15m Canoes - 1000 Units</t>
  </si>
  <si>
    <t>Luanda; Bengo; Cabinda and Namibe; 4 Institutes of Technology; Luanda (2); Benguela (1); Zaire (1); and Namibe (1); 5 Institutes of Business Administration; Luanda (2); Benguela (2) and Namibe (2) 6 Secondary Schools</t>
  </si>
  <si>
    <t>Sumbe; Institute of Technology Construction</t>
  </si>
  <si>
    <t xml:space="preserve">China donates anti-malaria center in Angola </t>
  </si>
  <si>
    <t>46.9m Patrol Boats - 5 Units; 33.88m Shrimp Boats - 10 Units; Canoes - 2000 Units</t>
  </si>
  <si>
    <t>Grant of $200,000 USD for Cholera Prevention</t>
  </si>
  <si>
    <t>Cars Purchase - 1500 Units; Phase II</t>
  </si>
  <si>
    <t>Complements to 7 Municipal Hospitals and 9 Health Care Centers</t>
  </si>
  <si>
    <t>Kwanza Sul and Kwanza Norte and  Sumbe; Complementary Actions in the Agrarian Technical Schools</t>
  </si>
  <si>
    <t>Implementing 26;000 New Household Connections and Expansion of the SE-PS05 Catete Road (Rehabilitation and Expansion of LDA's Electrical Network-PhaseII)</t>
  </si>
  <si>
    <t>Malange's Integrated Infrastructure; Phase I</t>
  </si>
  <si>
    <t>Cabinda Province to Zaire Province Road (Soyo Road?)</t>
  </si>
  <si>
    <t>Luanda's Water Supply System; Package 4</t>
  </si>
  <si>
    <t>Caxito-Nzeto Road Rehabilitation; 208km (Disbursements from 2007 Credit Line)</t>
  </si>
  <si>
    <t>Railroad Equipment Purchase</t>
  </si>
  <si>
    <t>Agricultural Equipment Purchase</t>
  </si>
  <si>
    <t>1st Donation of Anti-Malaria Medicine</t>
  </si>
  <si>
    <t>Irrigation Projects (Caxito; Gandgelas; Luena; and Waco-Kungo); Phase II</t>
  </si>
  <si>
    <t>Donation of Office Equipment to Ministry of Foreign Affairs</t>
  </si>
  <si>
    <t>Cabinda's Integrated Infrastructure; Phase I</t>
  </si>
  <si>
    <t>Zaire's Integrated Infrastructure Phase I</t>
  </si>
  <si>
    <t>Building of Residual Water Treatment Station (Quifangondo); Distribution Center in the Municipality of Cacuaco; and Implementing New Household Connections (Contract of Rehabilitation of Luanda's Water System)</t>
  </si>
  <si>
    <t>Lubando MT and BT Networks; Phase 2</t>
  </si>
  <si>
    <t>Additional Values to the Municipal Hospital of Caculama</t>
  </si>
  <si>
    <t>418;750 New Telecommunication Lines</t>
  </si>
  <si>
    <t>Cabinda; Complementary Actions in the Technical School</t>
  </si>
  <si>
    <t>Nzeto-Tomboco-Mbanza Congo Road Rehabilitation; 214km</t>
  </si>
  <si>
    <t>Expansion of the Network of MT; BT and IP in the city of Caxito and Rehabilitation of the Quifangondo-Cazenga Line (Reconstruction of 60Kv Transmission Line and Quif.-Mabubas Substation)</t>
  </si>
  <si>
    <t>Cacuaco; Sambizanga; Viana; Cazenga; Benguela; and Lobito; Complementary Actions in the Technical Schools</t>
  </si>
  <si>
    <t>Expansion of the Water Supply Network in the City of Huambo; Building of 20 Fountains and 2;000 New Household Connections; Building of Sewage Sludge Treatment Station and One Year of System Management Support</t>
  </si>
  <si>
    <t>Expansion of the water supply network in the cities of Caxito and Catete; Building of Fountains and 100 New Household Connections and Assistance with System Management for One Year; and Rehabilitation of the Water Treatment System in UÃ­ge; Expansion of the Water Supply Network and System Management Support for One Year</t>
  </si>
  <si>
    <t>Refrigerated Trucks and Isothermal Vans Purchase</t>
  </si>
  <si>
    <t>Malange MT and BT Networks; Phase 2</t>
  </si>
  <si>
    <t>Lundas Sul and Norte; Dundo; and Saurimo; MT and BT Networks</t>
  </si>
  <si>
    <t>Lundas Sul and Norte; Dundo and Saurimo Water Systems</t>
  </si>
  <si>
    <t>Luanda  MT and BT Networks; Phase 4</t>
  </si>
  <si>
    <t>Luanda MT and BT Networks; Phase 3</t>
  </si>
  <si>
    <t>Angola E-Government Project for 4 Major Province's Capitals - Project 3</t>
  </si>
  <si>
    <t>Kilamba Kiaxi New Town</t>
  </si>
  <si>
    <t>Industrial and Commercial Bank of China (ICBC)</t>
  </si>
  <si>
    <t>State-owned commercial bank</t>
  </si>
  <si>
    <t>SOE</t>
  </si>
  <si>
    <t>Saurimo's Airport Aerogare Construction</t>
  </si>
  <si>
    <t>Lomaum Hydropower Project 65MW</t>
  </si>
  <si>
    <t>Purchase of 435 Isothermal Refrigerator Trucks for General; Frozen; Dry; or Salted Fish Cargo</t>
  </si>
  <si>
    <t>Caxito-N'zeto-M'banza Congo Road - Caxito-N'zeto Highway Rehabilitation; 225km  (Disbursements from 2011 credit line)</t>
  </si>
  <si>
    <t>Catamaran Boats Purchase - 4 Units</t>
  </si>
  <si>
    <t>Cazenga/Sambizanga; Infrastructures Requalification; Disbursement 1</t>
  </si>
  <si>
    <t>China Development Bank (CDB)</t>
  </si>
  <si>
    <t>Camama - Road Infrastructure; Disbursement 2</t>
  </si>
  <si>
    <t>Purchase of Railway Rolling Stock</t>
  </si>
  <si>
    <t>MT/BT Networks - Lunda-Norte and Lunda-Sul Rehabilitation and Expansion; Phase 1</t>
  </si>
  <si>
    <t>Replacement of 1500 Cars Destroyed in the War</t>
  </si>
  <si>
    <t>Malange; Pedras Negras Farm</t>
  </si>
  <si>
    <t>Angola E-Government Project for Cnti - Project 1</t>
  </si>
  <si>
    <t>Angola E-Government Project for 13 "Cap. Prov." - Project 4</t>
  </si>
  <si>
    <t>Lunda-Norte and Lunda-Sul Water Supply Rehabilitation and Reinforcement; Part 1</t>
  </si>
  <si>
    <t>Luanda-Soyo Highway; Bridge over M'Bridge River; Package 4</t>
  </si>
  <si>
    <t>Irrigation Canal in Calueque; Cunene; Phase I</t>
  </si>
  <si>
    <t>Luanda-Soyo Highway; Infrastructure Work for the Nzeto-Soyo Section; Package 7</t>
  </si>
  <si>
    <t>China Donates 2 Million RMB Worth of Anti-Malarial Medicine to Angola</t>
  </si>
  <si>
    <t>Lar Patriota Infrastructure; Phase I</t>
  </si>
  <si>
    <t>Luanda-Soyo Highway Rehabilitation; Nzeto-Soyo Section; 141km</t>
  </si>
  <si>
    <t>Irrigation Canal in Calueque; Cunene; Phase II</t>
  </si>
  <si>
    <t>Purchase of 10 Line Fishing Boats; 1 Freezer Ship; 5 Patrol Boats; 1 Boat</t>
  </si>
  <si>
    <t>Rehabilitation; Modernization of Workshops; Angola's Railways</t>
  </si>
  <si>
    <t>Lar Patriota Infrastructure</t>
  </si>
  <si>
    <t>Sonangol Development</t>
  </si>
  <si>
    <t>Purchase of Tractors; Repair of Machines; Construction of Workshops; Training of Mecanagro Technicians</t>
  </si>
  <si>
    <t>Cazenga/Sambizanga;  Infrastructure Requalification; Disbursement 2</t>
  </si>
  <si>
    <t>Cazenga / Sambizanga; Social Equipments Requalification; Disbursement 3</t>
  </si>
  <si>
    <t>Luanda-Soyo Highway; Package 6 (Km 104 to Km 149)</t>
  </si>
  <si>
    <t>Camama - Road Infrastrcture; Disbursement 1</t>
  </si>
  <si>
    <t>Luanda-Soyo Highway; Package 5 (Km 8 to Km 104)</t>
  </si>
  <si>
    <t>MT and BT Networks of Mbanza Congo Rehabilitation</t>
  </si>
  <si>
    <t>Angola E-Government project for Luanda - Project 2</t>
  </si>
  <si>
    <t>Mabubas Hydropower Project Expansion 10MW</t>
  </si>
  <si>
    <t>China Energy Engineering Corporation (CEEC)</t>
  </si>
  <si>
    <t>State-owned enterprise</t>
  </si>
  <si>
    <t>Cazenga/Sambizanga; Infrastructures Requalification; Disbursement 4</t>
  </si>
  <si>
    <t>Cuando Cubango; Longa Farm</t>
  </si>
  <si>
    <t>Cazenga / Sambizanga; Social Equipments Requalification; Disbursement 4</t>
  </si>
  <si>
    <t>Construction of agricultural demonstration center</t>
  </si>
  <si>
    <t>Bie; Camacupa Farm</t>
  </si>
  <si>
    <t>China constructs Angola-China Friendship School (primary) in Huambo Province, Angola</t>
  </si>
  <si>
    <t>4 Telecommunication Projects</t>
  </si>
  <si>
    <t>Bank of China (BOC)</t>
  </si>
  <si>
    <t>Uige; Sanza Pombo Farm</t>
  </si>
  <si>
    <t>Lar Patriota  Infrastructure Construction</t>
  </si>
  <si>
    <t>Camama - Road Infrastructure; Disbursement 3</t>
  </si>
  <si>
    <t>Calueque; Cunene; Irrigation Canal; Phase II</t>
  </si>
  <si>
    <t>Hotel Namibe Reconstruction</t>
  </si>
  <si>
    <t>Hotel Huila Reconstruction in Lubango</t>
  </si>
  <si>
    <t>Hotel Cabinda Reconstruction</t>
  </si>
  <si>
    <t>Hotel Benguela Reconstruction</t>
  </si>
  <si>
    <t>Hotel Luanda Reconstruction</t>
  </si>
  <si>
    <t xml:space="preserve">Rehabiliation and equipping of the Luanda General Hospital </t>
  </si>
  <si>
    <t>Luachimo Hydropower Project; 36MW</t>
  </si>
  <si>
    <t>Moxico; Camaiangala Farm</t>
  </si>
  <si>
    <t>Soyo-Kapary Transmission; 400kV and Transformation Project</t>
  </si>
  <si>
    <t>Luanda; Water Distribution Networks</t>
  </si>
  <si>
    <t>China donates 180 million yuan to Angola</t>
  </si>
  <si>
    <t>China provided equipment to General Hospital of Luanda</t>
  </si>
  <si>
    <t>Guimba Farm (Cuimba Farm)</t>
  </si>
  <si>
    <t>Hydropower in Chiumbe-dala 12.42MW; 99.6km Transmission Line in Luena 110kV; and Agro-industrial Projects in Cuimba</t>
  </si>
  <si>
    <t>Cunene; Manquete Farm</t>
  </si>
  <si>
    <t>Chinese embassy donates 350,000 RMB in sports equipment to Angola</t>
  </si>
  <si>
    <t>Soyo I Combined Cycle Power Plant Phase I 750MW</t>
  </si>
  <si>
    <t>Nzeto-Soyo Road</t>
  </si>
  <si>
    <t>Tchindjendje; Huambo; Water Supply System</t>
  </si>
  <si>
    <t>Airport Terminals in Cuito; Bie</t>
  </si>
  <si>
    <t>Chitembo; Bie; Water Supply System Construction</t>
  </si>
  <si>
    <t>Camucuio; Namibe; Water Supply System Construction</t>
  </si>
  <si>
    <t>Marine Passenger Terminal in Cabinda</t>
  </si>
  <si>
    <t>Massango; Malanje; Water Supply System Construction</t>
  </si>
  <si>
    <t>Futungo de Belas Project â Phase I</t>
  </si>
  <si>
    <t>Sonangol Recapitalization</t>
  </si>
  <si>
    <t>Cuanza Sul Rehabilitation of EN120 Part 2</t>
  </si>
  <si>
    <t>Lunda-Sul Road Rehabilitation; Xinge-Lubalo Connection</t>
  </si>
  <si>
    <t>Bula Atumba; Bengo; Water Supply System Construction</t>
  </si>
  <si>
    <t>Cruzamento-Cassongue Road Rehabilitation; 37m</t>
  </si>
  <si>
    <t>Caio Port in Cabinda &amp; Sinosure Premium</t>
  </si>
  <si>
    <t>Bibala; Namibe; Water Supply System</t>
  </si>
  <si>
    <t>Huambo City; Electrification of 30;000 Home Connections</t>
  </si>
  <si>
    <t>Cuanza-Sul; EN100 Rehabilitation; Cabo Ledo-Lobito Road Lot 4; Sumbe-Ponte do Rio Eval</t>
  </si>
  <si>
    <t>Malanje; Caculama (Mucari)- Tala Mungongo Road</t>
  </si>
  <si>
    <t>Cabinda City; Electrification of 30;000 Household Connections</t>
  </si>
  <si>
    <t>EN321 Road Rehabilitation; Maria Teresa to Dondo; 61km</t>
  </si>
  <si>
    <t>Breakwater at Cabinda Port</t>
  </si>
  <si>
    <t>Malanje; Talamungongo - Mussolo - Cambundi - Catembo Road Rehabilitation; 290km</t>
  </si>
  <si>
    <t>Luanda; Three Water Supply Systems</t>
  </si>
  <si>
    <t>Huambo; Catchiungo-Chinhama Road Rehabilitation; 65km</t>
  </si>
  <si>
    <t>Luanda Rehabilitation of EN100 Part One</t>
  </si>
  <si>
    <t>Caculo Cabaca Hydropower Project 2170MW and transmission lines</t>
  </si>
  <si>
    <t>Multiple commercial creditors</t>
  </si>
  <si>
    <t>Benguela; EN100 Road Rehabilitation Lot 6; 39km</t>
  </si>
  <si>
    <t>Cabinda Airport Expansion</t>
  </si>
  <si>
    <t>Malanje City; Water Supply System Construction</t>
  </si>
  <si>
    <t>Lucapa; Lunda-Norte Water Supply System</t>
  </si>
  <si>
    <t>Rehabilitationof EN230 between Viana and the New Luanda/Catete International Airport</t>
  </si>
  <si>
    <t>Cabinda Water Supply System; including the Sassa-Zau Water Treatment Plant; Part 1</t>
  </si>
  <si>
    <t>Sambizanga; Social Houses in Luanda - 3000 Units</t>
  </si>
  <si>
    <t>Cabinda Water Supply System; Part 2</t>
  </si>
  <si>
    <t>Quela; Malanje Water Supply System</t>
  </si>
  <si>
    <t>Benguela; EN100 Road Rehabilitation; Cabo Ledo-Lobito  Lot 5; Ponte do Rio Eval/ Ponte do Rio Culango</t>
  </si>
  <si>
    <t>Rehabilitation of EN230; with Connection to the Unidade Operativa Overpass; and Improvements of the Luanda-Viana VIA Expressway</t>
  </si>
  <si>
    <t>Muxaluando; Bengo; Water Supply System Construction</t>
  </si>
  <si>
    <t>Five Roads in Luanda Province Rehabilitation: Patriota-Talatona; Rua da Brigada; Rua D no Benfica; Rua Soba Mandume e Ramal de Bom Jesus</t>
  </si>
  <si>
    <t>Cuanza-Sul; EN100 Road Rehabilitation; Cabo Ledo-Lobito Road Lot 2; Ponte do Rio Longa-Ponte do Rio Keve</t>
  </si>
  <si>
    <t>Cuanza Sul;  EC247 Road Rehabilitation; EN120-Cassongue Connection; 37km</t>
  </si>
  <si>
    <t>Gabela/Quilenda; Cuanza-Sul; EN110 Road Rehabilitation; 35km</t>
  </si>
  <si>
    <t>Benguela City; Electrification Contract and 45;000 Household Connections</t>
  </si>
  <si>
    <t>Rehabilitation of the Cabolongo-Cacuaco Expressway; Connection to the Camama Road with Access to Zango and Central Kilamba</t>
  </si>
  <si>
    <t>Construction of the CD Morar and Installation of the System of Monitoring and Safety of Adductive Pipes in Luanda</t>
  </si>
  <si>
    <t>Sambizanga; Luanda; Rua 12 de Julho Road</t>
  </si>
  <si>
    <t>Headquarters of Government; Police Stations; and Warehouses in Cabinda; Phase 1</t>
  </si>
  <si>
    <t>Lar do Patriota Basic Infrastructure Phase II</t>
  </si>
  <si>
    <t>Marimba; Malanje; Water Supply System</t>
  </si>
  <si>
    <t>Cunhinga; Bie; Water Supply System Construction</t>
  </si>
  <si>
    <t>Cangandala; Malanje Water Supply System</t>
  </si>
  <si>
    <t>EN230 Road Lot 2 Cacuso-Malange; 68.8km</t>
  </si>
  <si>
    <t>Lubango/Matla; Huila; Electrification of 22;500 Home Connections</t>
  </si>
  <si>
    <t>Kikuxi; Luanda; Water System 3 Reinforcement</t>
  </si>
  <si>
    <t>Tchicala-Tcholoanga; Huambo; Water Supply System Construction</t>
  </si>
  <si>
    <t>Uige; Uige-Calumbo-Dambi-Negage Road Rehabilitation; 37.5km</t>
  </si>
  <si>
    <t>Malanje; Mussolo-Dumba Cabango Road Rehabilitation; 43km</t>
  </si>
  <si>
    <t>Ecunha; Huambo; Water Supply System</t>
  </si>
  <si>
    <t>Lauca-Huambo; Electricity Transmitting and Transforming System Construction</t>
  </si>
  <si>
    <t>Luanda; Electrification of 337;500 Home Connections</t>
  </si>
  <si>
    <t>EN230 Road Lot 1 Lucala-Malage-Saurimo; Intersection to EN322</t>
  </si>
  <si>
    <t>EN100 Road Rehabilitation; Part 3</t>
  </si>
  <si>
    <t>Construction of the River and Land Terminal in Soyo City</t>
  </si>
  <si>
    <t>Cuanza-Sul Rehabilitation of EN120 Part 5; High Dondo / Waco Kungo / Keve River Bridge; Lot 05 - Waco Kungo / Keve River Bridge; 31.1km</t>
  </si>
  <si>
    <t>Cuito; Bie; Road Rehabilitation; 15km</t>
  </si>
  <si>
    <t>Kiwaba Nzoje; Malanje Water Supply System</t>
  </si>
  <si>
    <t>Cabinda Campus; 11 de Novembro University; Phase II</t>
  </si>
  <si>
    <t>Cacula; Huila Water Supply System</t>
  </si>
  <si>
    <t>Luanda; Candelabro Water Distribution Center</t>
  </si>
  <si>
    <t>Jamba; Huila Water Supply System</t>
  </si>
  <si>
    <t>Muxima; Luanda Water Supply System</t>
  </si>
  <si>
    <t>Sumbe City; Cuanza Sul; Integrated Infrastructure Lot 2 - Drainage</t>
  </si>
  <si>
    <t>Cuanza Sul Province Sumbe City Integrated Infrastructure Lot 1 - Stablizing Slopes &amp; Relocation</t>
  </si>
  <si>
    <t>Cabinda Integrated Infrastructure Phase I Lot 1 - Slope Stablization</t>
  </si>
  <si>
    <t>Namibe Province Urban Roads - Mocamedes Rehabilitation</t>
  </si>
  <si>
    <t>Cabinda Urban Road; 17km</t>
  </si>
  <si>
    <t>Cabinda Integrated Infrastructure Phase I Lot 2 - Relocation Housing -12;000 Units</t>
  </si>
  <si>
    <t>Moxico Roads Rehabilitation: EC192; EN250; EC254; EC385; and Luau-Cazombo Road section Rio Sapo - Cazombo; 192.4km</t>
  </si>
  <si>
    <t>Malanje Youth House</t>
  </si>
  <si>
    <t>Ministry of Energy and Water Training Center &amp; Database</t>
  </si>
  <si>
    <t>Two Unknown Projects</t>
  </si>
  <si>
    <t>Dredging of the Malanje River</t>
  </si>
  <si>
    <t>Railway Connection for the New Luanda International Airport to Luanda City; 17.4km</t>
  </si>
  <si>
    <t>Cabinda Integrated Infrastructure Phase II</t>
  </si>
  <si>
    <t>Cuanza Sul Province Sumbe City Integrated Infrastructure Lot 3 - Road Construction</t>
  </si>
  <si>
    <t>National Geology Plan Project</t>
  </si>
  <si>
    <t>Agricultural projects</t>
  </si>
  <si>
    <t>Technical services</t>
  </si>
  <si>
    <t>Agreement on economic and technical cooperation</t>
  </si>
  <si>
    <t>A highway bridge of 58 meters</t>
  </si>
  <si>
    <t>An exhibition centre with a total construction area of 3,500 square meters</t>
  </si>
  <si>
    <t>China Grants 55 million USD for Sir Vivian Richards Cricket Stadium</t>
  </si>
  <si>
    <t>Antigua Power Plant Project</t>
  </si>
  <si>
    <t>AidData / Gelpern et al. (2021)</t>
  </si>
  <si>
    <t>China provides loan for airport terminal construction</t>
  </si>
  <si>
    <t>China Grants 6.4 million RMB for Sir Vivian Richards Stadium Renovation</t>
  </si>
  <si>
    <t>China helps expand Five Islands Secondary School into University of Antigua</t>
  </si>
  <si>
    <t>China Exim bank to finance 114 million USD of rolling stock sold to Argentina</t>
  </si>
  <si>
    <t>Export Sector Development</t>
  </si>
  <si>
    <t>Supply of 279 passenger cars for lines A, B, C, D, and E of the Metro network</t>
  </si>
  <si>
    <t>CITIC, Industrial and Commercial Bank of China (ICBC)</t>
  </si>
  <si>
    <t>China Construction Bank (CCB), China International Trust and Investment Corporation (CITIC)</t>
  </si>
  <si>
    <t>CITIC and China Construction Bank loan 84 million USD to Argentina for metrorail car purchase for railway</t>
  </si>
  <si>
    <t>Hydroelectric dam construction</t>
  </si>
  <si>
    <t>China commits 2.1 Billion USD loan for rehabilitation of Belgrano Cargas railway</t>
  </si>
  <si>
    <t>Proyecto de Riego Mandisovi-Chico y La Paz-Estacas de Entre Rios</t>
  </si>
  <si>
    <t>Purchase of cars for metro line A</t>
  </si>
  <si>
    <t>Local government</t>
  </si>
  <si>
    <t>Cauchari Solar Park (I, II and III)</t>
  </si>
  <si>
    <t>SME Development</t>
  </si>
  <si>
    <t>China grants USD 650,000 to Armenia for Agricultural Aid.</t>
  </si>
  <si>
    <t>China grants Armenia $1.1m US Dollar</t>
  </si>
  <si>
    <t>China provides 7.5m Chinese Yuan for agricultural equipment</t>
  </si>
  <si>
    <t>China grants RMB70m for Armenia economic and technical partnership</t>
  </si>
  <si>
    <t>Modernization of customs control system</t>
  </si>
  <si>
    <t>China grants USD 2.9 million to Azerbaijan for a trade sphere</t>
  </si>
  <si>
    <t>China grants 30m Chinese Yuan on economic and technological cooperation</t>
  </si>
  <si>
    <t>China loans Bahamas $58.6 million for the Airport Gateway Project</t>
  </si>
  <si>
    <t>China Granted $300,000 to the Bahamas after Hurricane Irene</t>
  </si>
  <si>
    <t>China EXIM Bank loans $2.45 billion to Bahamas for the Baha Mar Resort</t>
  </si>
  <si>
    <t>Private sector</t>
  </si>
  <si>
    <t>China gives a $30 million stadium as a gift to Bahamas</t>
  </si>
  <si>
    <t xml:space="preserve">China gives a $6.5 million loan to Bahamas for bridge construction on Little Abaco </t>
  </si>
  <si>
    <t>China EXIM loans $33 million to Bahamas for the construction of a port</t>
  </si>
  <si>
    <t>Commodities and construction of plant</t>
  </si>
  <si>
    <t>Textile mill in Sundarban</t>
  </si>
  <si>
    <t>Rifle and ammunition factory</t>
  </si>
  <si>
    <t>Nitrogen fertilizer plant in Ghorosal</t>
  </si>
  <si>
    <t>Wheat</t>
  </si>
  <si>
    <t>Additional credit to complete projects</t>
  </si>
  <si>
    <t>Agreement on economic &amp; technical cooperation</t>
  </si>
  <si>
    <t>Development of irrigation area of 2,000 hectares</t>
  </si>
  <si>
    <t>A highway bridge of 400 meters</t>
  </si>
  <si>
    <t>A 448-meter bridge</t>
  </si>
  <si>
    <t>Road bridge</t>
  </si>
  <si>
    <t>US$74 million in supplier's credit for power grid rehabilitation</t>
  </si>
  <si>
    <t>200 million RMB grant for construction of Bangabandhu International Convention Centre</t>
  </si>
  <si>
    <t>EXIMbank 1.26 billion CNY in export seller's credit for telecommunications project</t>
  </si>
  <si>
    <t>200 million RMB in preferential loan for di-ammonia phosphate fertiliser plant</t>
  </si>
  <si>
    <t xml:space="preserve">US$29.11 million in seller's export credit for di-ammonia phosphate fertiliser plant </t>
  </si>
  <si>
    <t>China National Complete Plant Import &amp; Export Corporation Group (COMPLANT), China Export-Import Bank (Ex-Im)</t>
  </si>
  <si>
    <t>Supplier Credit for Barapukuria Power Plant</t>
  </si>
  <si>
    <t>China National Machinery and Equipment Import &amp; Export Corporation (CMC), Shenzhen Energy Group Company Ltd., Shanghai Electric Group</t>
  </si>
  <si>
    <t>China provides 50 million RMB interest-free loan for the 6th Bangladesh-China Friendship Bridge</t>
  </si>
  <si>
    <t xml:space="preserve"> China builds Narsingdi Chinese Culture Center in Bangladesh</t>
  </si>
  <si>
    <t>Chinese government gives donation to Bangladesh police</t>
  </si>
  <si>
    <t>EXIMbank concessional loans 216 million USD to upgrade telephone networks</t>
  </si>
  <si>
    <t>China opens Confucius Institute in Bangladesh</t>
  </si>
  <si>
    <t>Chinese embassy donates 1 million taka for Bangladeshi flood victims</t>
  </si>
  <si>
    <t>China opens Narandi China Friendship Center in Bangladesh</t>
  </si>
  <si>
    <t xml:space="preserve">China provides 100 million yuan loan to Bangladesh for bridge construction </t>
  </si>
  <si>
    <t>China grants Bangladesh 2.1 billion taka to finance Bangladesh-China Friendship Exhibition Center</t>
  </si>
  <si>
    <t>China donates office supplies to Bangladesh Congress</t>
  </si>
  <si>
    <t>China grants Bangladesh 2 billion taka to build 7th Bangladesh-China Friendship Bridge</t>
  </si>
  <si>
    <t xml:space="preserve">China Exim Bank provides $234 million loan to Bangladesh for construction of fertilizer factory </t>
  </si>
  <si>
    <t>China's Exim Bank provides $325 million supplier credit to Bangladesh for construction of fertilizer factory</t>
  </si>
  <si>
    <t xml:space="preserve">China Exim Bank provides $326 million loan to Bangladesh for construction of fertilizer factory </t>
  </si>
  <si>
    <t xml:space="preserve">China provides Wushu equipment and training to Bangladesh </t>
  </si>
  <si>
    <t>China Development Bank loans US$100 million for expanding telecom network</t>
  </si>
  <si>
    <t>China give a 100m CNY grant to Bangladesh</t>
  </si>
  <si>
    <t>China aids in construction of two rural primary schools in Bangladesh</t>
  </si>
  <si>
    <t>China donates education and assistive devices to Impact Foundation Bangladesh</t>
  </si>
  <si>
    <t xml:space="preserve">China grants 32 Government Scholarships to Bangladesh students for AY 2012/2013 </t>
  </si>
  <si>
    <t>EXIMbank loans US$290.8 million for Padma water treatment plant</t>
  </si>
  <si>
    <t>Kodda Power Plant</t>
  </si>
  <si>
    <t>China provides $64 million in preferential buyer's credit to build Pagla Water Plant in Bangladesh</t>
  </si>
  <si>
    <t xml:space="preserve">China loans $227 million to build Pagla Water Plant in Bangladesh </t>
  </si>
  <si>
    <t>China loans $133m to digitally link Bangladeshi government offices</t>
  </si>
  <si>
    <t>China loans Bangladesh $240 million to buy 6 dredgers</t>
  </si>
  <si>
    <t xml:space="preserve">Chinese embassy donates office equipment to Bangladesh </t>
  </si>
  <si>
    <t>China agrees USD705m for Bangladesh multi-lane tunnel</t>
  </si>
  <si>
    <t>China offers hard loan of $224 million to Bangladesh to expand Barapukuria power station</t>
  </si>
  <si>
    <t>China loans Bangladesh $87 million to fund paper mill modernisation</t>
  </si>
  <si>
    <t>China National Machinery and Equipment Import &amp; Export Corporation (CMC)</t>
  </si>
  <si>
    <t>Payra 1320 MX Thermal Power Plant Project (Kalapara Phase I)</t>
  </si>
  <si>
    <t>SPV</t>
  </si>
  <si>
    <t>220 KM Pipeline in Chittagong</t>
  </si>
  <si>
    <t>Oil Tanker Mooring Platform, Underwater and Onshore Pipeline</t>
  </si>
  <si>
    <t>A gymnasium with 5,000 seats</t>
  </si>
  <si>
    <t>Folowing construction of a conference hall</t>
  </si>
  <si>
    <t>Maintenance of the gym</t>
  </si>
  <si>
    <t>China Grants USD 950k to Barbados for project funding</t>
  </si>
  <si>
    <t>China completes construction of four scoreboards valued at BDS 3.38 Million for the Gymnasium Limited in Barbados</t>
  </si>
  <si>
    <t>China Donates $31,308 USD to Barbados for sports equipment</t>
  </si>
  <si>
    <t>Sam Lord's Castle Hotel Rehabilitation</t>
  </si>
  <si>
    <t>China grants US1.2M to Belarus for Chernobyl recovery</t>
  </si>
  <si>
    <t>China grants RMB 10M to Belarus for health care improvements</t>
  </si>
  <si>
    <t>China grants 10 million RMB to Belarus for joint projects</t>
  </si>
  <si>
    <t>China donates equipment to military hospital in Belarus</t>
  </si>
  <si>
    <t>China commits Confucius Institute to Belarus</t>
  </si>
  <si>
    <t>China provides 50 million prefential loan to Belarus for joint partnership</t>
  </si>
  <si>
    <t>China loans $142.46M for Belarus cement industry development</t>
  </si>
  <si>
    <t>China Eximbank gives Belarus $30m soft loan for cement industry</t>
  </si>
  <si>
    <t>China Sends Aid to the 'Association of Chernobyl Victims' in Belarus</t>
  </si>
  <si>
    <t>China donates medical equipment to local hospitals</t>
  </si>
  <si>
    <t>China donates over 600 books to the National Library</t>
  </si>
  <si>
    <t>China donates chinese studying materials to a secondary school in Minsk</t>
  </si>
  <si>
    <t>Chinese Embassy gives New Year gifts to Children's rehabilitation Center</t>
  </si>
  <si>
    <t>China loans $189M for Belarus Hydropower Plant</t>
  </si>
  <si>
    <t>BT Telecommunications to build multi-purpose complex in Minsk using Chinese loan</t>
  </si>
  <si>
    <t xml:space="preserve">China loans Belarus $340M to Renovate Minsk-Gomel M-5/E271Highway (Part 1, Zhlobin-Gomel section) </t>
  </si>
  <si>
    <t>China grants Belarus $11m for Chernobyl Program</t>
  </si>
  <si>
    <t xml:space="preserve">China provides $322M loan to Belarus for upgrade of M5 highway (Part 2, Bobruysk-Zhlobin section) </t>
  </si>
  <si>
    <t>China loans Belarus $348.6M for cardboard factory</t>
  </si>
  <si>
    <t>CDB grants Belarus RMB 150M for construction of student dormitory</t>
  </si>
  <si>
    <t>China loans Belarus $323M for nuclear power plant lines</t>
  </si>
  <si>
    <t>China Export-Import Bank (Ex-Im), China National Corporation for Overseas Economic Cooperation (CCOEC)</t>
  </si>
  <si>
    <t xml:space="preserve">China Exim Bank and CDB loan 3 billion USD in total for China-Belarus Industrial Park </t>
  </si>
  <si>
    <t>China Development Bank (CDB), China Export-Import Bank (Ex-Im)</t>
  </si>
  <si>
    <t>China loans $76.4M to Belarus for electrification of Molodechno-Gudogay railway</t>
  </si>
  <si>
    <t>China loans Belarus $52.7M to support railway industry</t>
  </si>
  <si>
    <t>Rice cultivation projects in Pobe, Abomey, and Malanville</t>
  </si>
  <si>
    <t>Stadium and sports complex in Ouidah</t>
  </si>
  <si>
    <t>Development projects</t>
  </si>
  <si>
    <t>Medical supplies</t>
  </si>
  <si>
    <t>Medical supply &amp; Equipment</t>
  </si>
  <si>
    <t>To complete projects</t>
  </si>
  <si>
    <t>Rehabilitation of two reclamation areas</t>
  </si>
  <si>
    <t>Overhaul of freezer and electronic scoreboard in a sports stadium</t>
  </si>
  <si>
    <t>Reconstruction of a highway bridge</t>
  </si>
  <si>
    <t>A four-km municipal sewerage engineering</t>
  </si>
  <si>
    <t>Overhaul of beacon in a sport stadium</t>
  </si>
  <si>
    <t>Drainage canal 301 meters</t>
  </si>
  <si>
    <t>Stadium with 3,000 capacity</t>
  </si>
  <si>
    <t>Construction area 5,688 square meter, 120 beds</t>
  </si>
  <si>
    <t>Electric scoreboard</t>
  </si>
  <si>
    <t>Government Complex</t>
  </si>
  <si>
    <t>Residence for the Chinese doctors with a construction area of 638 square meters</t>
  </si>
  <si>
    <t>The pump house of 146 square meters for the government office building, with the supply and installation of equipment needed</t>
  </si>
  <si>
    <t>Rehabilitation of 150 hectares of farmland</t>
  </si>
  <si>
    <t>China Exim Bank approved preferential loan worth 76.5 million RMB for cotton mill</t>
  </si>
  <si>
    <t>Construction of Agricultural Demonstration Center</t>
  </si>
  <si>
    <t>China provides 30 million RMB loan to Benin</t>
  </si>
  <si>
    <t>An overpass project in Cotonou</t>
  </si>
  <si>
    <t>China and Benin sign 40M RMB</t>
  </si>
  <si>
    <t>Construction of Anti-Malaria Center in Benin</t>
  </si>
  <si>
    <t>Confucius Institute at University of Abomey-Calavi</t>
  </si>
  <si>
    <t>China grnated a hospital in Parakou</t>
  </si>
  <si>
    <t>Akassato-Bohicon Road Lot 2; 72.1km</t>
  </si>
  <si>
    <t>China extends preferential Loan for Road Rehabilitation</t>
  </si>
  <si>
    <t>Financing 100 Large-Diameter Water Wells</t>
  </si>
  <si>
    <t>China Grants 50 million RMB for Economic Development</t>
  </si>
  <si>
    <t>Funding Construction of Technical School</t>
  </si>
  <si>
    <t>Akassato-Bohicon Road Lot 1; 72.1km</t>
  </si>
  <si>
    <t>China Exim Bank provided loans for the construction of Twin Administrative Towers in Cotonou</t>
  </si>
  <si>
    <t>China loans 150 million RMB Interest Free for Economic Development</t>
  </si>
  <si>
    <t>Two Sweepers Donated to Cotonou</t>
  </si>
  <si>
    <t>China provides assistance for Ebola prevention in Benin</t>
  </si>
  <si>
    <t>Benin National Broadband Network Project</t>
  </si>
  <si>
    <t>Adjarala Hydroelectric Project</t>
  </si>
  <si>
    <t>Benin Water Supply Project of Three Cities</t>
  </si>
  <si>
    <t>Passing on techniques of tea plantation and processing as well as provision of equipment</t>
  </si>
  <si>
    <t>Restoration of 600 meters of main canal, 13,790 meters of branch canal, and 14,900 meters of lateral canal</t>
  </si>
  <si>
    <t xml:space="preserve">Sinking 60 new wells, repairing 10 old wells </t>
  </si>
  <si>
    <t>Provision of agricultural machinery and technical guidance</t>
  </si>
  <si>
    <t>a power station with a capcity of 3,000 kilowatt</t>
  </si>
  <si>
    <t>A culture center with a total construction area of 3,200 square meters</t>
  </si>
  <si>
    <t>Dig 60 wells and provide equipment of bump and tank</t>
  </si>
  <si>
    <t>China Donates $30,000 USD to Bolivian Red Cross Society to Aid Mud-rock Flow Victims</t>
  </si>
  <si>
    <t>China Signs Agreement to Donate $1.2 Million USD to Bolivia</t>
  </si>
  <si>
    <t>China Funds $60 Million USD to Bolivia's National Mine Geology and Technical Service (Sergeotecmin)</t>
  </si>
  <si>
    <t>Department of Exploration and Development of Geological Resources and Minerals of China (Depgeomin)</t>
  </si>
  <si>
    <t>China Provides Computer Equipments to Bolivia</t>
  </si>
  <si>
    <t>China Ministry of Foreign Affairs</t>
  </si>
  <si>
    <t>China and Bolivia Signed the Exchange of Notes Concerning the Construction of Office Buildings for Bolivia's Department of Finance</t>
  </si>
  <si>
    <t>China Donates Computers to Ministry of Education</t>
  </si>
  <si>
    <t>China and Bolivia Signed the Exchange of Notes Concerning the Elementary Schools Construction Project in Orinoco Areas of Bolivia</t>
  </si>
  <si>
    <t>China Will Loan $251 Million USD for Building and Launching Bolivian Satellite</t>
  </si>
  <si>
    <t>China loans Bolivia $60 Million USD for Energy Investments</t>
  </si>
  <si>
    <t>China and Bolivia Signed the Exchange of Notes Concerning the Establishment of the Spot Exchange Project of $300,000 in Cash</t>
  </si>
  <si>
    <t>China Donates Water Drillers and Cargo Trucks to Bolivia to Combat Drought</t>
  </si>
  <si>
    <t>First Confucius Institute in Bolivia opened at the University of San Simon</t>
  </si>
  <si>
    <t xml:space="preserve">China's Exim Bank loans Bolivia 60 million USD for oil drilling </t>
  </si>
  <si>
    <t>Helicopters, infrastructure</t>
  </si>
  <si>
    <t>China Donates Customs Control Scanner to Bolivia</t>
  </si>
  <si>
    <t>Bolivian Army Construction Command Receives 4.5 million USD Grant of Water Drilling Equipment from China</t>
  </si>
  <si>
    <t>China gives 23.8 MM USD Loan to Purchase Turbines for Bolivia's First Wind Farm</t>
  </si>
  <si>
    <t>China Donates $4.5 Million USD to Install 500 Surveillance Cameras to Bolivia</t>
  </si>
  <si>
    <t>Highway construction</t>
  </si>
  <si>
    <t>Citizen security project</t>
  </si>
  <si>
    <t>China grants Bosnia-Herzegovina USD1.2M for Secondary school construction</t>
  </si>
  <si>
    <t>China grants Bosnia-Herzegovina USD374K in Agricultural Equipment</t>
  </si>
  <si>
    <t>China grants Bosnia-Herzegovina USD2.26M for Secondary school construction</t>
  </si>
  <si>
    <t>China loans EUR350M to Bosnia-Herzegovina for 300MW Power Plant Construction</t>
  </si>
  <si>
    <t xml:space="preserve">China EXIM Bank to loan Bosnia-Herzegovina EUR668M for 450 MW coal-fired plant </t>
  </si>
  <si>
    <t>Banja Luka - Mliniste Highway</t>
  </si>
  <si>
    <t>Experimental farm, Medical services</t>
  </si>
  <si>
    <t>Railway reconstruction Ramatlamba-Gabon</t>
  </si>
  <si>
    <t>Agreement on technical and economic cooperation</t>
  </si>
  <si>
    <t>Rebuilding a railway of 88 km</t>
  </si>
  <si>
    <t>An 80- kilometers highway</t>
  </si>
  <si>
    <t>China donates flood relief blankets</t>
  </si>
  <si>
    <t>Kasane BHC houses - 86 Houses</t>
  </si>
  <si>
    <t>Francistown BHC Houses - 120 Houses</t>
  </si>
  <si>
    <t>Gaborone BHC houses - 217 Houses</t>
  </si>
  <si>
    <t>China loans 200 million RMB for Letlhakeng-Kang road, Phase 1</t>
  </si>
  <si>
    <t>Palapye BHC Houses - 150 Houses</t>
  </si>
  <si>
    <t>Botswana Housing Corporation (BHC) 725 housing in Gaborone; Maun; Jwaneng; Lobatse and Francistown (CL part)</t>
  </si>
  <si>
    <t>China Finances Multi-Purpose Youth Centre</t>
  </si>
  <si>
    <t>China loans 117 million BWP for medium and low cost houses</t>
  </si>
  <si>
    <t xml:space="preserve">Dutlwe-Morwamosu Road (Letlhakeng-Kang Phase 2) </t>
  </si>
  <si>
    <t>Eximbank loan for housing project</t>
  </si>
  <si>
    <t xml:space="preserve">China provides improved technology to Botswana Democratic Party </t>
  </si>
  <si>
    <t>Construction Primary Schools</t>
  </si>
  <si>
    <t>Confucius Institute at University of Botswana</t>
  </si>
  <si>
    <t>China grants 1.1 million BWP for construction of STD treatment &amp; training center</t>
  </si>
  <si>
    <t>Donation of AIDS Prevention Equipment</t>
  </si>
  <si>
    <t>China donates photocopier and computer to primary school</t>
  </si>
  <si>
    <t>Nantong Municipal Council</t>
  </si>
  <si>
    <t xml:space="preserve">Phase 1: Grant for Projects Under National Development Plan </t>
  </si>
  <si>
    <t>China donates table tennis equipment to Botswana</t>
  </si>
  <si>
    <t>20 million RMB Grant for National Development Plan</t>
  </si>
  <si>
    <t>ICBC loans 825 million for Morupule B Power Station expansion project</t>
  </si>
  <si>
    <t>China donates 80,000 BWP to Youth Activity Center in Botswana</t>
  </si>
  <si>
    <t>China finances rehabilitation of railway in Botswana for $40.6M</t>
  </si>
  <si>
    <t>China donates computers to schools in Botswana</t>
  </si>
  <si>
    <t>China donates money for exercise equipment to Botswana charity</t>
  </si>
  <si>
    <t>China donates pavement project for disabled students at Botswana school</t>
  </si>
  <si>
    <t>China organizes fairs to train Brazilian students in Mandarin</t>
  </si>
  <si>
    <t>CDB loans $750 million USD for GASCAC Pipeline</t>
  </si>
  <si>
    <t>Establishment of Confucius Institute in University of Estadual Paulista</t>
  </si>
  <si>
    <t>China Development Bank Loans Brazilian Telecom Company Oi USD300M for Network Expansion</t>
  </si>
  <si>
    <t>$1.23 bln Joint China Exim Bank and Bank of China Loan for Shipbuilding in Brazil</t>
  </si>
  <si>
    <t>China Export-Import Bank (Ex-Im), Bank of China (BOC)</t>
  </si>
  <si>
    <t>Establishment of Confucius Institute in University of Brasilia</t>
  </si>
  <si>
    <t>China Development Bank extends $3.5 billion USD loan to Petrobras from $5 billion line of credit</t>
  </si>
  <si>
    <t>China donates 100 thousand USD to the Red Cross in Brazil</t>
  </si>
  <si>
    <t>Establishment of Confucius Institute in the Catholic University of Rio de Janeiro</t>
  </si>
  <si>
    <t>Establishment of the Confucius Institute in Rio Grande do Sul</t>
  </si>
  <si>
    <t xml:space="preserve"> A fifth of the Confucius Institute in Brazil - Sao Paulo FAAP Business Confucius Institute was formally inaugurated</t>
  </si>
  <si>
    <t xml:space="preserve">The Federal University of Minas Gerais, Brazil and China jointly set up a Confucius Institute </t>
  </si>
  <si>
    <t>Establishment of Confucius Institute in University of Pernambuco</t>
  </si>
  <si>
    <t>Bilateral Cooperation Agreement</t>
  </si>
  <si>
    <t>Soy Processing Industrial Line</t>
  </si>
  <si>
    <t>Sale of E-195 Aircrafts</t>
  </si>
  <si>
    <t>Supply Contract with CNUOC, Zhenhua and CNPC</t>
  </si>
  <si>
    <t>China-Brazil trade financing</t>
  </si>
  <si>
    <t>Preferential Supply Contract with Unipec Asia Company</t>
  </si>
  <si>
    <t xml:space="preserve">China donates books to Brunei for International Children's Day </t>
  </si>
  <si>
    <t>China donates books and audio and video products to Brunei Chinese Middle School</t>
  </si>
  <si>
    <t>Chinese Embassy donates books and audiovisual materials to school in Brunei</t>
  </si>
  <si>
    <t>Chinese Embassy donates computers to Banaue Chinese School in Brunei</t>
  </si>
  <si>
    <t>Chinese Ambassador donates computers to Brunei Chinese schools</t>
  </si>
  <si>
    <t>China Grants Bulgaria USD600K for Education and Scoial Projects</t>
  </si>
  <si>
    <t>China Loans Bulgaria USD20M for Budget Support in 2000</t>
  </si>
  <si>
    <t>China Donates USD600K in Computer Equipment to Bulgaria for Various Ministries</t>
  </si>
  <si>
    <t>China Loans Bulgaria USD20M for Budget Support in 2001</t>
  </si>
  <si>
    <t>People's Bank of China (PBC)</t>
  </si>
  <si>
    <t>The first Confucius Institute is opened in Bulgaria</t>
  </si>
  <si>
    <t>China grants Bulgaria USD600K in Ambulances</t>
  </si>
  <si>
    <t>China Donates USD15K Playground to Bulgaria</t>
  </si>
  <si>
    <t>Chinese Embassy Donates Cultural Books to Bulgaria University</t>
  </si>
  <si>
    <t>China opens Confucius Institute at St. Cyril and St. Methodius University of Veliko Turnovo</t>
  </si>
  <si>
    <t>China donates USD10K for Bulgaria Disaster Relief</t>
  </si>
  <si>
    <t>Cement plant in Tambao</t>
  </si>
  <si>
    <t>Brick factory</t>
  </si>
  <si>
    <t>200 bed hospital</t>
  </si>
  <si>
    <t>Stadium in Ouacadougou</t>
  </si>
  <si>
    <t>Development projects, including farm, road construction</t>
  </si>
  <si>
    <t>Feasability study for hospital</t>
  </si>
  <si>
    <t>Food import</t>
  </si>
  <si>
    <t>Loan agreement for unknown purpose</t>
  </si>
  <si>
    <t>Restoration of four dams</t>
  </si>
  <si>
    <t>Two blocks of offices with construction area of 13,059 square meters</t>
  </si>
  <si>
    <t>Provision of facilities to a children's amusement park</t>
  </si>
  <si>
    <t>An office building</t>
  </si>
  <si>
    <t>Development, Commodities</t>
  </si>
  <si>
    <t>Hydroelectric complex Mugere river</t>
  </si>
  <si>
    <t>extension of a bamboo and cane weaving handicraft centre</t>
  </si>
  <si>
    <t>A highway of 33 kilometers</t>
  </si>
  <si>
    <t>Rebuilding a reclamation area</t>
  </si>
  <si>
    <t>Overhaul of the equipment of 2 Hydropwer station</t>
  </si>
  <si>
    <t>China donates Sports and Office equipment to University of Burundi</t>
  </si>
  <si>
    <t xml:space="preserve">China grants 30 million RMB </t>
  </si>
  <si>
    <t>Exim Bank Provides Loan for GSM mobile telecommunication project</t>
  </si>
  <si>
    <t>Construction of Higher Teacher-Training School</t>
  </si>
  <si>
    <t>Malaria Treatment Drugs</t>
  </si>
  <si>
    <t>China provides grant for Strategic Framework for the Fight Against Poverty to Burundi</t>
  </si>
  <si>
    <t>Malaria Treatment Center</t>
  </si>
  <si>
    <t>Rehabilitation of Mugere hydroelectric station</t>
  </si>
  <si>
    <t>China constructs two rural elementary schools worth 15 million RMB</t>
  </si>
  <si>
    <t>Construction Material for Schools and Health Centers</t>
  </si>
  <si>
    <t>Construction of Mpanda General Hospital</t>
  </si>
  <si>
    <t>Construction of Presidential Palace</t>
  </si>
  <si>
    <t>Construction of rural school</t>
  </si>
  <si>
    <t>Sewing and cooking supplies donation to Foundation Buntu</t>
  </si>
  <si>
    <t>China Donates Anti-Malaria Medicine to Burundi</t>
  </si>
  <si>
    <t>China agrees Burundi Aircraft MA60 deal</t>
  </si>
  <si>
    <t>China grants 50 million RMB during Mixed Commission</t>
  </si>
  <si>
    <t>Confucius Institute at the University of Burundi</t>
  </si>
  <si>
    <t>Donation of goods to celebrate Burundi's fiftieth anniversary of independence</t>
  </si>
  <si>
    <t xml:space="preserve">Donation of vehicles to health ministry </t>
  </si>
  <si>
    <t>Donation of solar photovoltaic systems</t>
  </si>
  <si>
    <t>China donates fire and construction equipment to Burundi</t>
  </si>
  <si>
    <t>Grant for Fiber Optics Network in Bujumbura</t>
  </si>
  <si>
    <t>China Distributes Aid to Refugees in Burundi</t>
  </si>
  <si>
    <t>China donates 100,000 USD to International Conference on the Great Lakes Region in Burundi</t>
  </si>
  <si>
    <t>China donates 5 million RMB worth of materials to Burundi elections</t>
  </si>
  <si>
    <t>China Donates Ambulances to Burundi</t>
  </si>
  <si>
    <t>China Provides Small Grant to China and Burundi Friendship Association</t>
  </si>
  <si>
    <t>Chinese commissions Huawei-Onatel for Metropolitan Area Network in Burundi</t>
  </si>
  <si>
    <t>China Donates 100,000 USD to Burundi Red Cross for Rains Disaster</t>
  </si>
  <si>
    <t>Digital Broadcasting Upgrade</t>
  </si>
  <si>
    <t>ONAMOB Network Modernization</t>
  </si>
  <si>
    <t>Huawei</t>
  </si>
  <si>
    <t>Food aid</t>
  </si>
  <si>
    <t>Aid for drought through red cross</t>
  </si>
  <si>
    <t>Zero-interest loan; unknown purpose &amp; amount</t>
  </si>
  <si>
    <t>A government building with a total construction area of 9,000 square meters</t>
  </si>
  <si>
    <t>Sixty sets of apartments with construction area 7,248 sq. meter</t>
  </si>
  <si>
    <t>Library with a construction area of 2300 square meters</t>
  </si>
  <si>
    <t>China funds construction of Cape Verde National Stadium</t>
  </si>
  <si>
    <t>China funds construction of Poilao dam in Cape Verde</t>
  </si>
  <si>
    <t>China provides interest-free loan for medical consulting centre and maternity centre at Praia hospital</t>
  </si>
  <si>
    <t>China constructs two rural schools in Cape Verde</t>
  </si>
  <si>
    <t>Container Scanners Purchase - 13 Units</t>
  </si>
  <si>
    <t>E-government Phase I - National Data Center</t>
  </si>
  <si>
    <t>Container Inspection Equipment to Cape Verde</t>
  </si>
  <si>
    <t>$51 million USD loan for Cape Verdean Social Housing Project</t>
  </si>
  <si>
    <t>Industrial development, including completion or extension of cement plant, mill, and factories</t>
  </si>
  <si>
    <t>Technical aid on Phnom Penh-Sihanoukville railroad</t>
  </si>
  <si>
    <t>Public works and agricultural projects</t>
  </si>
  <si>
    <t>Paper factory in Ciihlong</t>
  </si>
  <si>
    <t>Cement plant in Ciiakrey Ting</t>
  </si>
  <si>
    <t>Textile mill in Kompong Cham</t>
  </si>
  <si>
    <t>Expansion of textile mill in Kompong Cham</t>
  </si>
  <si>
    <t>Expansion of cement plant in Chakrey Ting</t>
  </si>
  <si>
    <t>Expansion of paper factory and airport</t>
  </si>
  <si>
    <t>Hospital and medical school</t>
  </si>
  <si>
    <t>International sports palace</t>
  </si>
  <si>
    <t>100 wells</t>
  </si>
  <si>
    <t>A pharmaceutical factory</t>
  </si>
  <si>
    <t>Repair the road surface with 600 meter length, 12 meter width</t>
  </si>
  <si>
    <t>Dig sewer and provide the equipment of street lamp illumination</t>
  </si>
  <si>
    <t>Dig 100 wells</t>
  </si>
  <si>
    <t>Agricultural high school</t>
  </si>
  <si>
    <t>300 civil drinking wells</t>
  </si>
  <si>
    <t>Renovation of the Conference Hall of the Senate</t>
  </si>
  <si>
    <t>Zero-interest rate loan for unknown purpose (restructured in 2002)</t>
  </si>
  <si>
    <t>China EXIM Bank concessional loan for Construction of Textile Factory</t>
  </si>
  <si>
    <t>Restoration of Chau Say Tevoda temple of Angkor Wat</t>
  </si>
  <si>
    <t>EXIMbank loans for Rehabilitation of Kirirom I hydropower dam</t>
  </si>
  <si>
    <t>China provides 2 Million Yuan in Flood Relief Goods</t>
  </si>
  <si>
    <t>Donation of criminal investigation equipment</t>
  </si>
  <si>
    <t>China to provide Cambodia with Construction Assistance for Senate Library and Offices</t>
  </si>
  <si>
    <t xml:space="preserve">China helps Cambodia Drill 500 Wells </t>
  </si>
  <si>
    <t>Chinese delegation donates technological equipment to Cambodian Minister of Fine Arts</t>
  </si>
  <si>
    <t>China donates forensic equipment to Cambodian police</t>
  </si>
  <si>
    <t>China donates office equipment (1m CNY) to Cambodia</t>
  </si>
  <si>
    <t>China donates de-mining equipment (108,000 USD) to Cambodia</t>
  </si>
  <si>
    <t>China gives 19 million CNY Mao Zedong Boulevard in Phnom Penh, Cambodia</t>
  </si>
  <si>
    <t>China Donates Election Equipment to Cambodian Election Committee</t>
  </si>
  <si>
    <t>China Provides Emergency Relief to Cambodia For Avian Flu</t>
  </si>
  <si>
    <t>250 Million Yuan in Preferential Loan</t>
  </si>
  <si>
    <t>China donates construction machinery to Cambodian King's Working Group</t>
  </si>
  <si>
    <t>China Donates PCVSAT Satellite Meteorology Equipment to Cambodia</t>
  </si>
  <si>
    <t>250 million RMB loan for developing Cambodia's telecommunications Industry</t>
  </si>
  <si>
    <t>Funding for 'Project of New Council of Ministers Building of the Kingdom of Cambodia'</t>
  </si>
  <si>
    <t>15,000 USD donation to Chinese-teaching schools</t>
  </si>
  <si>
    <t>China signed agreement with Cambodia to provide Anti-Malaria Medicine</t>
  </si>
  <si>
    <t>China sends survey team to Cambodia National Botanical Garden</t>
  </si>
  <si>
    <t>Funding for construction of Cambodian government office</t>
  </si>
  <si>
    <t>China donates 104 police motorcycles to Cambodia</t>
  </si>
  <si>
    <t>China gives Cambodian Ministry of Foreign Affairs and International Cooperation office equipment</t>
  </si>
  <si>
    <t>China donates office supplies to Cambodian NEC worth 1.25 million USD</t>
  </si>
  <si>
    <t>$600,000 for de-mining in eastern Cambodia</t>
  </si>
  <si>
    <t>China donates machinery to Cambodian King's Working Group</t>
  </si>
  <si>
    <t>China donates transport vehicles and office equipment to Cambodia Ministry of Parliamentary Relations and Inspection</t>
  </si>
  <si>
    <t>China provides grant for feasibility study of Trans-Asian railway 'missing link' in Cambodia</t>
  </si>
  <si>
    <t>China donates $14,000 worth of Gymnastic Equipment</t>
  </si>
  <si>
    <t>China donates commemorative stamps to mark 50th anniversary of diplomatic ties with Cambodia</t>
  </si>
  <si>
    <t>China Provides Electronic Library to the Royal Academy of Cambodia</t>
  </si>
  <si>
    <t>China donates office equipment and vehicle to Cambodian Senate</t>
  </si>
  <si>
    <t>Donation of well-drilling equipment</t>
  </si>
  <si>
    <t>China provides office supplies to Cambodian Ministry of Industry, Mines, and Energy</t>
  </si>
  <si>
    <t>Chinese Government Grants 24 Scholarships for AY 2009-2010</t>
  </si>
  <si>
    <t>Concessional loan for Cambodia National Road No. 78</t>
  </si>
  <si>
    <t>China donates office supplies to FUNCINPEC Party</t>
  </si>
  <si>
    <t>China's Sichuan Province donates agricultural supplies to Cambodia</t>
  </si>
  <si>
    <t>China donates $500000 USD in cash assistance to Cambodia</t>
  </si>
  <si>
    <t>Chinese Government Grants 54 Scholarships for AY 2010-2011</t>
  </si>
  <si>
    <t>China provides $49.9 million loan to Cambodia for Phase I Kanghot Irrigation Development</t>
  </si>
  <si>
    <t>China donates $500,000 to WFP for Cambodian food security</t>
  </si>
  <si>
    <t>EXIMbank finance 246 MW Stung Tatay hydropower project</t>
  </si>
  <si>
    <t>China donates 10,000 USD to Cambodian Red Cross to train young volunteers in the country</t>
  </si>
  <si>
    <t>China provides concessional loan for the Rehabilitation Project of the Cambodia National Road No.61</t>
  </si>
  <si>
    <t>Bank of China signs 591 million USD refinancing deal with Cambodia's Mobitel</t>
  </si>
  <si>
    <t>China donates office supplies to Cambodia's education ministry</t>
  </si>
  <si>
    <t xml:space="preserve">EXIMbank Concessional Loan Worth 26.75 Million USD for 5th Cambodia-China Friendship (New Chroy Changvar) Bridge </t>
  </si>
  <si>
    <t>China donates office equipment to Cambodia</t>
  </si>
  <si>
    <t xml:space="preserve">China provides 50m yuan flood relief goods to Cambodia </t>
  </si>
  <si>
    <t>Concessional Loan for Construction of National Road No. 41 in Cambodia</t>
  </si>
  <si>
    <t>China donates language books to Cambodia</t>
  </si>
  <si>
    <t>Concessional Loan for Prek Stung Keo Eater Resources Development Project in Cambodia</t>
  </si>
  <si>
    <t>ADRA Receives Grant from Hong Kong Government in Response to Cambodian Floods</t>
  </si>
  <si>
    <t>China donates trucks and other machinery to Cambodian King's Working Group</t>
  </si>
  <si>
    <t>China Donates Port Security Inspection Equipment to Cambodia</t>
  </si>
  <si>
    <t>EXIMbank Concessional Loan of $52.045 Million for Sreng Water Basin Development</t>
  </si>
  <si>
    <t>China gives 1.5 million USD to Cambodian flood victims</t>
  </si>
  <si>
    <t>Chinese Government Grants 45 Scholarships for AY 2011-2012</t>
  </si>
  <si>
    <t xml:space="preserve">EXIMbank concessional loan for expansion of Cambodia National Road No. 5 </t>
  </si>
  <si>
    <t>China Aids Cambodia to Build Government Information Technology Building</t>
  </si>
  <si>
    <t>China contributes 465,000 to build the China-Cambodia Food Industry Laboratory</t>
  </si>
  <si>
    <t>Chinese Corner at University of Cambodia</t>
  </si>
  <si>
    <t>China provides Interest-Free Loan to Purchase MA60 Aircrafts</t>
  </si>
  <si>
    <t>Chinese Government Grants 56 Scholarships for AY 2012-2013</t>
  </si>
  <si>
    <t>$24 million grant for projects</t>
  </si>
  <si>
    <t>China donates supplies to Cambodian Senate</t>
  </si>
  <si>
    <t>China donates office supplies and equipment for ASEAN Summit</t>
  </si>
  <si>
    <t xml:space="preserve">China Provides 330 Million Yuan Loan for Staung River Basin Water Resources Development Project Phase I </t>
  </si>
  <si>
    <t>Chinese Embassy donates to the Cambodian Red Cross</t>
  </si>
  <si>
    <t xml:space="preserve">Supply of guns and ammunition </t>
  </si>
  <si>
    <t>China EXIM Bank Agrees $1.67 billion Cambodia Oil Refinery</t>
  </si>
  <si>
    <t xml:space="preserve">China provides export credits for the enlargement of Cambodian National Road No. 6 </t>
  </si>
  <si>
    <t>China provides agricultural engines for post-flood rehabilitation</t>
  </si>
  <si>
    <t>Yunnan Provincial People's Congress</t>
  </si>
  <si>
    <t>Donation of Office Supplies</t>
  </si>
  <si>
    <t>China granted $400000 USD for the cassava cultivation cooperation project second phrase</t>
  </si>
  <si>
    <t>7th Cambodia-China Friendship (Koh Thom) Bridge</t>
  </si>
  <si>
    <t>China organizes Khmer New Year art performances in Cambodia</t>
  </si>
  <si>
    <t>Donation of 100 tractors</t>
  </si>
  <si>
    <t>China Donates Agricultural Equipment to Cambodia</t>
  </si>
  <si>
    <t>Chinese Government Grants Scholarships for AY 2013-2014</t>
  </si>
  <si>
    <t xml:space="preserve">China donates 50,000 USD to Cambodia Red Cross </t>
  </si>
  <si>
    <t>China donated 100 tons of milled rice to Cambodia</t>
  </si>
  <si>
    <t>China provides loan for Stung Chikreng Water Resources Development Project (Phase I) in Cambodia</t>
  </si>
  <si>
    <t>China provides concessional loan for Cambodian National Road No. 58 Project</t>
  </si>
  <si>
    <t>China provides 300 bio-digesters to Cambodian rural households</t>
  </si>
  <si>
    <t>China donates forestry material to Cambodia</t>
  </si>
  <si>
    <t>China Provides Loan for Project of National Road 1577 in Cambodia</t>
  </si>
  <si>
    <t>Chinese Government Grants 72 Scholarships for AY 2014-2015</t>
  </si>
  <si>
    <t>China finances Rural Grid Extension Project Phase II in Cambodia</t>
  </si>
  <si>
    <t>China donates 200 ambulances to Cambodia</t>
  </si>
  <si>
    <t>China Donates 28 Million ZAR to Build an Agricultural and Aquaculture Demonstration Center in the South African Free State</t>
  </si>
  <si>
    <t>230kV Power Transmission Project Phase II for Cambodian National Grid</t>
  </si>
  <si>
    <t>Loop network in southwest regions</t>
  </si>
  <si>
    <t>Stung Trang-krauch Chhmar Bridge Over Mekong River Project (Phase I of National Road 71C Project)</t>
  </si>
  <si>
    <t>Dam and hydroelectric complex</t>
  </si>
  <si>
    <t>People's palace in Yaounde</t>
  </si>
  <si>
    <t>Additional financing to complete projects under 1973 credit line</t>
  </si>
  <si>
    <t>Extension of 500 square meters to an outpatient department of a hospital and provision of medical equipment</t>
  </si>
  <si>
    <t>Zero-interest rate loan for unknown purpose (restructured in 2001)</t>
  </si>
  <si>
    <t>A power station protection project</t>
  </si>
  <si>
    <t>Vegetable and mushroom planting 21 hectares</t>
  </si>
  <si>
    <t>Rice field 400 hectares</t>
  </si>
  <si>
    <t>A sewing machine factory</t>
  </si>
  <si>
    <t>Classroom with a construction area of 90 square meters, and a clinic with a construction area of 285 square meters</t>
  </si>
  <si>
    <t>Sinking of 10 wells</t>
  </si>
  <si>
    <t>Chinese 72 million XAF grant to Cameroon</t>
  </si>
  <si>
    <t xml:space="preserve">China commits 200 million XAF </t>
  </si>
  <si>
    <t>China rehabilitates and expands Buea District Hospital</t>
  </si>
  <si>
    <t>Refurbishment and donation of equipment to the Mbalmayo and Guider hospitals</t>
  </si>
  <si>
    <t>Economic and Technology Cooperation</t>
  </si>
  <si>
    <t>China Constructs Mvomeka Primary School</t>
  </si>
  <si>
    <t>Economic and Financial Agreement</t>
  </si>
  <si>
    <t>Computers donated to CRTV</t>
  </si>
  <si>
    <t xml:space="preserve">Gyneco-Obstetric and Paediatric hospital equipment and studies donation </t>
  </si>
  <si>
    <t>Build a water treatment plant and water distribution pipeline in Douala</t>
  </si>
  <si>
    <t>Yaounde hospital accommodation construction</t>
  </si>
  <si>
    <t>Douala Gyneco-Obstetric and Pediatric Hospital</t>
  </si>
  <si>
    <t>Construction of two schools</t>
  </si>
  <si>
    <t>Riverway Transform Project for Multipurpose Stadium</t>
  </si>
  <si>
    <t>China constructs agricultural demonstration center in Cameroon</t>
  </si>
  <si>
    <t>Engineering Machinery; Included in Rehabilitation Process of the State-owned Civil Engineering Equipment Pool (MATGENIE)</t>
  </si>
  <si>
    <t>Optical fibre backbone network</t>
  </si>
  <si>
    <t>China donates 2 million RMB of anti-malarial drugs to Cameroon</t>
  </si>
  <si>
    <t>China constructs malaria research center worth 400,000 USD</t>
  </si>
  <si>
    <t>Mekin Hydropower Station</t>
  </si>
  <si>
    <t>Chinese grant 800 million XAF for Cameroon water project</t>
  </si>
  <si>
    <t xml:space="preserve">Chinese Team Provides a 16.9 million RMB grant and Technical Assistance to Yaounde's Multipurpose Stadium Staff </t>
  </si>
  <si>
    <t>Douala water supply project Phase II</t>
  </si>
  <si>
    <t>14.6 million USD Grant for Economic and Technical Cooperation</t>
  </si>
  <si>
    <t>Delivery of Chinese buses</t>
  </si>
  <si>
    <t>China loans $423 million for construction of seaport in Cameroon</t>
  </si>
  <si>
    <t>China Donate Office Equipment and Teaching Supplies to Two Primary Schools in Cameroon</t>
  </si>
  <si>
    <t xml:space="preserve">Shenzhen Troupe Performs in Cameroon </t>
  </si>
  <si>
    <t>China loans 33 billion CFA francs for Low-cost housing units</t>
  </si>
  <si>
    <t>Medical supplies to Gynaecological- Obstetrics and Paediatrics Hospital</t>
  </si>
  <si>
    <t>China gives preferential loan for Cameroon electronic postal program</t>
  </si>
  <si>
    <t>China donates anti-malaria medical equipment worth 1.5 million yuan to Cameroon</t>
  </si>
  <si>
    <t>China Exim Bank funds USD482.8M Cameroon road construction</t>
  </si>
  <si>
    <t>Construction of Yabassi Technical High School</t>
  </si>
  <si>
    <t xml:space="preserve">China grants Cameroon CFA 1.4 billion XAF for solar lighting </t>
  </si>
  <si>
    <t>China grants Cameroon 4.5 million RMB to promote biodiversity</t>
  </si>
  <si>
    <t>China Donate Climate Change Goods to Cameroon</t>
  </si>
  <si>
    <t>China donates anti-malarial drugs worth 300 million XAF to Cameroon</t>
  </si>
  <si>
    <t xml:space="preserve">China provides $386M loan to Cameroon for highway construction </t>
  </si>
  <si>
    <t>China donates security cameras to Cameroon</t>
  </si>
  <si>
    <t>Forestry Equipment and Office Supplies</t>
  </si>
  <si>
    <t xml:space="preserve">17th Chinese medical team </t>
  </si>
  <si>
    <t>National Broadband Telecommunication Network Phase II</t>
  </si>
  <si>
    <t>Feasibility Study for National Assembly Hall and the Renovations for Hospitals in Guider and Mbalmayo</t>
  </si>
  <si>
    <t>E-National Higher Education Network</t>
  </si>
  <si>
    <t>Yaounde Potable Water Supply from Sanaga River (PAEPYS)</t>
  </si>
  <si>
    <t>Kribi Port Project; Phase II (CL Part; total US$675million)</t>
  </si>
  <si>
    <t>Warak Hydropower Project on Bini River; Adamaoua 75MW</t>
  </si>
  <si>
    <t>Project for the Rehabilitation of the CRTV</t>
  </si>
  <si>
    <t>Kribi Port Project; Phase II (EBC Part; total US$675million)</t>
  </si>
  <si>
    <t>Memvele Hydroelectric Power States</t>
  </si>
  <si>
    <t>E-government Trade Facilitation Project</t>
  </si>
  <si>
    <t>Photovoltaic System; Electrification of 350 Communities; Phase II</t>
  </si>
  <si>
    <t>Bridge Lobaye river</t>
  </si>
  <si>
    <t>Two 50-KW transmitters</t>
  </si>
  <si>
    <t>Agricultural equipment</t>
  </si>
  <si>
    <t>Additional finance for projects financed under 1976 credit line</t>
  </si>
  <si>
    <t>China constructs stadium in Bangui, Central African Republic</t>
  </si>
  <si>
    <t>Public housing project</t>
  </si>
  <si>
    <t>1.9 mn USD Grant for Finances</t>
  </si>
  <si>
    <t>Grant for national reconciliation</t>
  </si>
  <si>
    <t>Grant for National Reconciliation</t>
  </si>
  <si>
    <t>China provides Central African Republic with Interest-free loan for government salaries</t>
  </si>
  <si>
    <t>Radio Equipment, Military Barracks, Election Equipment</t>
  </si>
  <si>
    <t>Overcome Financial Hardship</t>
  </si>
  <si>
    <t>China funds and implements installation for mobile and fixed networks</t>
  </si>
  <si>
    <t>Zhongxing Telecommunication Equipment Corporation (ZTE)</t>
  </si>
  <si>
    <t>China builds hospital in the Central African Republic</t>
  </si>
  <si>
    <t>Chinese government loaned $3.8 million USD to Central African Republic</t>
  </si>
  <si>
    <t>Rehabilitation of friendship hospital</t>
  </si>
  <si>
    <t>Construction of Anti-Malaria Center in Banji</t>
  </si>
  <si>
    <t>Customs Inspections Machines</t>
  </si>
  <si>
    <t>Boali No. 3 Hydropower Plant</t>
  </si>
  <si>
    <t>China provides construction and equipment for Bimbo Hospital</t>
  </si>
  <si>
    <t>Consumer goods</t>
  </si>
  <si>
    <t>Relief aid</t>
  </si>
  <si>
    <t>A people's palace with a total construction area of 15,000 square meters</t>
  </si>
  <si>
    <t>A pupil's school</t>
  </si>
  <si>
    <t xml:space="preserve">China loans Chad $92m for Baoare Cement Factory </t>
  </si>
  <si>
    <t>China funds anti-malaria center in Chad</t>
  </si>
  <si>
    <t>N'Djamena Refinery and Pipeline (Loan Offered as Chadian Government's Share)</t>
  </si>
  <si>
    <t>Renovation and Upkeep of China-Chad Friendship Hospital</t>
  </si>
  <si>
    <t>China donates container Inspection Equipment to Chad</t>
  </si>
  <si>
    <t>Grant to Construct Women's Center</t>
  </si>
  <si>
    <t>N'Djamena 90kV Ring Transmission Line &amp; N'Djamena - Djarmaya Refinery 60kv Transmission Line</t>
  </si>
  <si>
    <t>China donates 6180 solar kits to Chad</t>
  </si>
  <si>
    <t>China donates anti-malaria drugs worth $720,000 to Chad</t>
  </si>
  <si>
    <t>China's Exim Bank signs 200 million USD financing agreement to Chile's Banco de Chile to facilitate development projects</t>
  </si>
  <si>
    <t>China sends 2 million USD worth of supplies to Chile for earthquake disaster relief</t>
  </si>
  <si>
    <t>China Development Bank credits Chilean company 150 million USD to build 3G telecom network</t>
  </si>
  <si>
    <t>China agrees to invest 900 million USD in solar energy projects in Chile</t>
  </si>
  <si>
    <t>Confucius Institute opens Latin American regional center in Chile</t>
  </si>
  <si>
    <t>Sixty mini-hydropower plants</t>
  </si>
  <si>
    <t>Chinese Embassy in Colombia Donates DVDs</t>
  </si>
  <si>
    <t>China Ministry of Culture</t>
  </si>
  <si>
    <t>China grants Colombia 1.463 million pesos worth of various donations</t>
  </si>
  <si>
    <t>Chinese Embassy donates art supplies</t>
  </si>
  <si>
    <t xml:space="preserve"> China's Ambassador to Colombia Donated Tractors </t>
  </si>
  <si>
    <t>Confucius Institute founded in Universidad de los Andes</t>
  </si>
  <si>
    <t>China donates 300,000 USD to Colombia for Flood Relief</t>
  </si>
  <si>
    <t>CDB loans 75 million USD to Colombian Cementos Argosfrom to finance new cement plant in Cartagena</t>
  </si>
  <si>
    <t>China donates $300,000 to Colombia to develop community cleared of landmines</t>
  </si>
  <si>
    <t>Establishment of Confucius Institute in Medellin</t>
  </si>
  <si>
    <t>China and Russia provide aid to victims of flooding in Colombia</t>
  </si>
  <si>
    <t>Chinese Embassy Donates Test Equipment for Shipping Containers</t>
  </si>
  <si>
    <t>China Embassy Donates Office Supplies to Colombian Charitable Organization</t>
  </si>
  <si>
    <t>China Embassy of Colombia Donated Computers to the first lady of Colombia's Public Service in Presidential Palace</t>
  </si>
  <si>
    <t>China Embassy Donates Computers to Ministry of Foreign Affairs</t>
  </si>
  <si>
    <t>Overseas Chinese Community of Colombia donates 80 million Colombian Pesos to Flood-hit Areas</t>
  </si>
  <si>
    <t xml:space="preserve">China donates 47 vehicles to the Colombian government </t>
  </si>
  <si>
    <t>UJTL and Chinese University signed agreement to open Confucius Institute</t>
  </si>
  <si>
    <t>IPRCC sends poverty reduction technical mission to Colombia</t>
  </si>
  <si>
    <t>China donates 1500 laptops to the Colombian government</t>
  </si>
  <si>
    <t>China donates 2 Harbin Y-12 aircraft to Satena, Colombian national airline</t>
  </si>
  <si>
    <t>Maintenance of water drinking project as well as expansion of part of the project</t>
  </si>
  <si>
    <t>Rehabilitation of a people's building</t>
  </si>
  <si>
    <t>Two presidential residences</t>
  </si>
  <si>
    <t>Maintenance of a presidential palace</t>
  </si>
  <si>
    <t>China grants Comoros 20 million RMB for national reconciliation and economic development</t>
  </si>
  <si>
    <t>Donation of Comoran Flags</t>
  </si>
  <si>
    <t>China Exim Bank loans Comoros $7.6 million for construction of new airport complex</t>
  </si>
  <si>
    <t>Renovation of the People's Palace in Moroni</t>
  </si>
  <si>
    <t>Radio and Television Building</t>
  </si>
  <si>
    <t>Fiber-optic submarine cable</t>
  </si>
  <si>
    <t>Construction of the Boungoueni school</t>
  </si>
  <si>
    <t>China grants 25 million RMB</t>
  </si>
  <si>
    <t>Donation of water supply equipment</t>
  </si>
  <si>
    <t>China establishes anti-malaria medical center in Comoros</t>
  </si>
  <si>
    <t>China grants Comoros 2 billion CF for construction of hospital in Anjouan</t>
  </si>
  <si>
    <t>China grants 30 million RMB Financial Assistance</t>
  </si>
  <si>
    <t>Telecommunications Infrastructure</t>
  </si>
  <si>
    <t>Construction of two offices for President</t>
  </si>
  <si>
    <t>China provides materials for Confucius Classroom at University of Comoros</t>
  </si>
  <si>
    <t>China gives 230,000 USD to Comoros for emergency flood assistance</t>
  </si>
  <si>
    <t>China donates mobile solar energy kits to Comoros</t>
  </si>
  <si>
    <t>Development projects, including fruit cannery, sports stadium, medical assistance</t>
  </si>
  <si>
    <t>Agricultural hand tools factory in Kinshasa</t>
  </si>
  <si>
    <t>Sugar plantation and refinery in Haut Zaike</t>
  </si>
  <si>
    <t>Fourteen rice farms</t>
  </si>
  <si>
    <t>Conference hall in Kinshasa</t>
  </si>
  <si>
    <t>An experiment station of sugar refining complex</t>
  </si>
  <si>
    <t>Postal Distributing Center</t>
  </si>
  <si>
    <t>Trade Center with a construction area of 3400 square meters</t>
  </si>
  <si>
    <t>Establishing Joint-Venture Congo China Telecom</t>
  </si>
  <si>
    <t>Donations of Rice and Corn</t>
  </si>
  <si>
    <t>Donation to the DRC</t>
  </si>
  <si>
    <t>Foreign Ministry Renovation</t>
  </si>
  <si>
    <t>Hospital with equipment, instruments, and doctors</t>
  </si>
  <si>
    <t>1.65 million USD grant for Mosaka water supply project</t>
  </si>
  <si>
    <t>Two Kisangani Schools</t>
  </si>
  <si>
    <t>FOCAC School</t>
  </si>
  <si>
    <t>Infrastructure Grant including Bukavu-Kavumu Airport Road</t>
  </si>
  <si>
    <t>China donates ATVs, motorcycles, and bicycles to Dem. Rep. of Congo</t>
  </si>
  <si>
    <t>Malarial Donations</t>
  </si>
  <si>
    <t>Fiber-Optic Cables Phase I</t>
  </si>
  <si>
    <t>Kinshasa; Boulevards Triomphale et Sendwe Refurbishment; 4.3km; Phase I</t>
  </si>
  <si>
    <t>Kinshasa; Bed Construction in Hopital du Cinquantenaire - 450 beds; Phase I</t>
  </si>
  <si>
    <t>Modernization of N'djili Sino-Congolese Friendship Hospital</t>
  </si>
  <si>
    <t>Kisangani; Factory to Build Prefabricated Houses; Phase I</t>
  </si>
  <si>
    <t>North Kivu; Beni-Luna Road Refurbishment; 66km; Phase I</t>
  </si>
  <si>
    <t>Sicomines Copper Project</t>
  </si>
  <si>
    <t>Kinshasa; Boulevard du 30 Juin Refurbishment; Part 1; 5.3km; Phase I</t>
  </si>
  <si>
    <t>Esplanade in front of the People's Palace in Kinshasa Refurbishment; 24380 sqr m; Phase I</t>
  </si>
  <si>
    <t>Kinshasa; Lutendele Road Refurbishment; 4.56km; Phase I</t>
  </si>
  <si>
    <t>Kinshasa; Avenue du Tourisme Refurbishment; 7.35km; Phase I</t>
  </si>
  <si>
    <t>Lubumbashi - Kasomeno RN5 National Road Asphalting; 90km; Phase I</t>
  </si>
  <si>
    <t>Katanga; Lubumbashi-Kasomeno RN5 National Road Grading; 137km; Phase I</t>
  </si>
  <si>
    <t>Boulevard du 30 Juin Refurbishment in Kinshasa 2.5km; Part 2; Phase I</t>
  </si>
  <si>
    <t>Humanitarian Aid worth 4 million RMB</t>
  </si>
  <si>
    <t>Eastern Butangbo Road; Phase II</t>
  </si>
  <si>
    <t>Chinese medical team donates $10,000 worth of medical equipment to Congolese hospital</t>
  </si>
  <si>
    <t>People's Palace Square; Phase II</t>
  </si>
  <si>
    <t>Grant for Infrastructure</t>
  </si>
  <si>
    <t>Zongo II Hydropower Station 150MW</t>
  </si>
  <si>
    <t>Government Internal Telecom Network</t>
  </si>
  <si>
    <t>N'Djili Airport Runway Refurbishment</t>
  </si>
  <si>
    <t>Agricultural Technology Center in N'Sele</t>
  </si>
  <si>
    <t>Fiber-Optic Cables Phase II</t>
  </si>
  <si>
    <t>Lwambo-Mitwaba-Manono-Kalemie Road Asphalting; 175km; Phase I</t>
  </si>
  <si>
    <t>Economic and Technical Assistance</t>
  </si>
  <si>
    <t>China Funds NGIRI-NGIRI Primary School Improvements in Congo(K)</t>
  </si>
  <si>
    <t>China donates 5 million USD worth of medical materials to the Democratic Republic of Congo</t>
  </si>
  <si>
    <t>China Funds Primary School Improvements in Congo(K)</t>
  </si>
  <si>
    <t>Goma; Bunagana-Rutshuru-Goma Road; 15km; Phase I</t>
  </si>
  <si>
    <t>RN2 Crossing to Butembo; 15km</t>
  </si>
  <si>
    <t>Stade de Kalemie</t>
  </si>
  <si>
    <t>Stade de Bunia - Amani Stadium</t>
  </si>
  <si>
    <t>Kabalo Bridge Construction and Modernization Project</t>
  </si>
  <si>
    <t>RN5 Bukavu-Ngangezi-Kamanyola Upgrade; 55km</t>
  </si>
  <si>
    <t>Busanga Hydropower Project 240MW</t>
  </si>
  <si>
    <t>Stade de Goma - Stade de l'Unite</t>
  </si>
  <si>
    <t>Mbuji Mayi to Mwene Ditu Road Resurfacing</t>
  </si>
  <si>
    <t>Kinshasa; Government Administrative Building</t>
  </si>
  <si>
    <t>Kalemie Road Rehabilitation and Modernization</t>
  </si>
  <si>
    <t>Kolwezi Road Rehabilitation and Modernization</t>
  </si>
  <si>
    <t>Kitanda-Ankoro Road Rehabilitation and Modernization Project</t>
  </si>
  <si>
    <t>Kabongo - Dianda - Mukwende Road Rehabilitation Project</t>
  </si>
  <si>
    <t>Avenue Nzolana Rehabilitation and Anti-Erosion Control</t>
  </si>
  <si>
    <t>Ankoro - Manono Road Rehabilitation and Modernization Project</t>
  </si>
  <si>
    <t>Study; supply and installation contract for Solar Poles and accessories</t>
  </si>
  <si>
    <t>Kisangani Road Rehabilitation and Modernization Project</t>
  </si>
  <si>
    <t>Bukavu Stadium Project</t>
  </si>
  <si>
    <t>Kamina - Kabongo Road Rehabilitation Project</t>
  </si>
  <si>
    <t>Uvira Road Rehabilitation and Modernization Project</t>
  </si>
  <si>
    <t>Manono Road Rehabilitation and Modernization Project</t>
  </si>
  <si>
    <t>Kikwit Idiofa Road Rehabilitation and Modernization Project</t>
  </si>
  <si>
    <t>Construction Project of the Water Collection and Treatment Unit in Kamina in Katanga</t>
  </si>
  <si>
    <t>Maintenance of a drinking water supply project as well as extension of 7,000 meters pipeline</t>
  </si>
  <si>
    <t>Maintenance of a hospital as well as renewal of facilities</t>
  </si>
  <si>
    <t>Survey and design for a water supply project</t>
  </si>
  <si>
    <t>Exim Bank Loan for Cement plant Joint Venture</t>
  </si>
  <si>
    <t>China loans Republic of Congo 3 billion XAF for development projects</t>
  </si>
  <si>
    <t>China granted 1.5 billion XAF for Athletics Centre, Radio station, Radio and Television Centre, and Foreign Affairs Building</t>
  </si>
  <si>
    <t>China granted the water supply project in Brazzaville</t>
  </si>
  <si>
    <t>China gives $12 million for the restoration of Moukoukoulou Dam in the Republic of the Congo</t>
  </si>
  <si>
    <t>China funds $238 million USD construction of Imboulou Dam and Power Plant</t>
  </si>
  <si>
    <t>China grants 5.79 million USD for Sibiti water supply project</t>
  </si>
  <si>
    <t>Chinese official donates medicine to Congolese hospitals</t>
  </si>
  <si>
    <t>China contributes $6 million for construction of China-Congo Friendship Hospital</t>
  </si>
  <si>
    <t>China's EXIM provides loans for Congo No.2 National Highway</t>
  </si>
  <si>
    <t>China builds anti-malaria center in the Republic of Congo</t>
  </si>
  <si>
    <t>Social Housing Complex 815-200 Units</t>
  </si>
  <si>
    <t>Oyo General Hospital and Hospital Road</t>
  </si>
  <si>
    <t>National Route 1 Pointe-Noire-Brazzaville Road; Pointe-Noire to Dolisie; 164km; Phase I</t>
  </si>
  <si>
    <t>China completed construction of 3 rural schools in Republic of Congo</t>
  </si>
  <si>
    <t>Construction of terminals, tower and power control center at Ollombo Airport</t>
  </si>
  <si>
    <t>MA60 Passenger Aircrafts Purchase - 3 Units</t>
  </si>
  <si>
    <t>Donation of Office Equipment to the Ministry of Foreign Affairs</t>
  </si>
  <si>
    <t>Finance the construction of University of Marien Ngouab Library</t>
  </si>
  <si>
    <t>Donation of Medical Equipment to Anti-Malarial Center worth 300 million XAF</t>
  </si>
  <si>
    <t>China grants the Oyo Water Supply project</t>
  </si>
  <si>
    <t>Gabon Border Road; Obouya-Boundji-Okoyo-Gabon Border; aka OBO Road; 125km; Phase I</t>
  </si>
  <si>
    <t>China constructs two hospitals worth 3.5 billion XAF</t>
  </si>
  <si>
    <t>Transmission Lines from Imboulou Hydropower: 780km of 220kV; 91km of 110kV; 350km of 20kV&amp;30kV</t>
  </si>
  <si>
    <t>Djiri; Drinking Water Supply Project</t>
  </si>
  <si>
    <t>Donation of Office Equipment worth 2 million RMB</t>
  </si>
  <si>
    <t>Donation of Anti-Malaria Drugs to the Congo</t>
  </si>
  <si>
    <t>Donation of Bus Shelters worth 50 million XAF</t>
  </si>
  <si>
    <t>Donation of Sports Equipment to Congolese Ministry</t>
  </si>
  <si>
    <t>China Donates Baggage Scan Equipment and Shipping Containers to Republic of Congo</t>
  </si>
  <si>
    <t>China donates anti-malaria medicine to the Republic of Congo</t>
  </si>
  <si>
    <t>Donation of Computer Equipment</t>
  </si>
  <si>
    <t>Donation of Badminton Equipment</t>
  </si>
  <si>
    <t>3 million USD in emergency assistance after arms depot explosion in Congo</t>
  </si>
  <si>
    <t>74km Transmission Line from Liouesso Hydropower Project to the town of Ouesso-North; 110kV</t>
  </si>
  <si>
    <t>National Route 2; Owando-Makoua-Ouesso Road; Mambili-OuÃ©sso; 199km; Phase II</t>
  </si>
  <si>
    <t>National Route 1 - Phase II</t>
  </si>
  <si>
    <t>Mpila High School</t>
  </si>
  <si>
    <t>Liouesso Hydropower Project 19.9MW</t>
  </si>
  <si>
    <t>Donation of Equipment to Primary Schools</t>
  </si>
  <si>
    <t>Emergency Equipment Donation</t>
  </si>
  <si>
    <t xml:space="preserve">China doles out $69.689 million USD for Construction of Social Housing in Mont Mambou </t>
  </si>
  <si>
    <t>Mpila District in Brazzaville Housing- 200 Units</t>
  </si>
  <si>
    <t>Confucius Institute at Marien Ngouabi University</t>
  </si>
  <si>
    <t>China donated 10 million euipment for China-Congolese Friendship Hospital</t>
  </si>
  <si>
    <t>China donates flour to women in the Republic of Congo</t>
  </si>
  <si>
    <t>China donates books to library in the Republic of Congo</t>
  </si>
  <si>
    <t>Chinese first lady donates toys, schoolbags, and computers to Congolese orphanage</t>
  </si>
  <si>
    <t>China gave 400 million XAF to Congo to prevent Ebola</t>
  </si>
  <si>
    <t>Brazzaville Mall</t>
  </si>
  <si>
    <t>China grants 50 million XAF to Congo to protect national park</t>
  </si>
  <si>
    <t>Mpila Memorial Hall</t>
  </si>
  <si>
    <t>Mpila Twin Tower Business Center</t>
  </si>
  <si>
    <t>Mpila Housing - 48 Units</t>
  </si>
  <si>
    <t>Mpila Business District</t>
  </si>
  <si>
    <t>Digital Television Migration</t>
  </si>
  <si>
    <t>National Telecom Phase III</t>
  </si>
  <si>
    <t xml:space="preserve">China grants 4 million NZD to Cook Islands </t>
  </si>
  <si>
    <t xml:space="preserve"> China completes 4.8 million NZD courthouse </t>
  </si>
  <si>
    <t>China completes 4 million NZD police headquarters Rarotonga</t>
  </si>
  <si>
    <t>China gives 25 tractors to Cook Islands</t>
  </si>
  <si>
    <t>China loans 18.7 million USD for water system in Rarotonga</t>
  </si>
  <si>
    <t>China Offered a 1.5 Million USD Grant to Build a Chinatown in San Jose, Costa Rica</t>
  </si>
  <si>
    <t>Chinese government donated 200 police cars to Costa Rica</t>
  </si>
  <si>
    <t>Hanban completes Confucius Institute at the University of Costa Rica</t>
  </si>
  <si>
    <t>China Provides 100,000 USD Earthquake Relief Aid to Costa Rica</t>
  </si>
  <si>
    <t>China donates bicycles and soccer balls to Costa Rica</t>
  </si>
  <si>
    <t>China provides $105 million grant to Costa Rica for construction of national football stadium</t>
  </si>
  <si>
    <t>China trial plants hybrid rice in Costa Rica</t>
  </si>
  <si>
    <t>China donates 200 police cars to Costa Rica</t>
  </si>
  <si>
    <t>China donates 9200 computers to schools in Costa Rica</t>
  </si>
  <si>
    <t>EXIM Bank provides 296 million USD loan for Route 32 renovation</t>
  </si>
  <si>
    <t xml:space="preserve">EXIM Bank provides 99 million USD loan for Route 32 renovation </t>
  </si>
  <si>
    <t>442 hectares of farmland, 2 water gates and canal, warehouse, sunning ground, etc.</t>
  </si>
  <si>
    <t>Theatre with a construction area of 12500 square meters</t>
  </si>
  <si>
    <t>Gold mining development</t>
  </si>
  <si>
    <t>Unknown ("Accelerate Peace Process")</t>
  </si>
  <si>
    <t>Unknown ("Joint Cooperation Projects")</t>
  </si>
  <si>
    <t>Unknown; Strengthen Bilateral Cooperation</t>
  </si>
  <si>
    <t>China Constructs Conference Hall for the Ministry of Foreign Affairs in Cote D'Ivoire</t>
  </si>
  <si>
    <t>Construction of a hospital</t>
  </si>
  <si>
    <t xml:space="preserve">Construction of rural schools </t>
  </si>
  <si>
    <t>Anti-Malaria Medicines to Cote D'Ivoire</t>
  </si>
  <si>
    <t>China Exim Bank finances e-project on good governance in Cote D'Ivoire</t>
  </si>
  <si>
    <t>China loans 1 billion CFA francs to Ivory Coast for equipment purchases</t>
  </si>
  <si>
    <t>China provides interest free loan to Cote D'Ivoire</t>
  </si>
  <si>
    <t>Donation of Laboratory Equipment</t>
  </si>
  <si>
    <t>Post-crisis reconstruction</t>
  </si>
  <si>
    <t>Office equipment to Ministry of Foreign Affairs</t>
  </si>
  <si>
    <t>China granted Cote D'Ivoire over 200 tons of fertilizers and hundreds of agricultural machines</t>
  </si>
  <si>
    <t>China Exim bank loans 27b francs for housing shortage reduction</t>
  </si>
  <si>
    <t>Renovation of Ministry of Foreign Affairs Offices</t>
  </si>
  <si>
    <t>China donates 'urgent materials' worth 1.09 bil Fcfa to Cote D'Ivoire</t>
  </si>
  <si>
    <t>China provides loan for highway in Cote D'Ivoire</t>
  </si>
  <si>
    <t>China Donates Materials to the Independent Electoral Commission (1st batch in the year)</t>
  </si>
  <si>
    <t>China Donates Materials to the Independent Electoral Commission (2nd batch in the year)</t>
  </si>
  <si>
    <t>China loans Cote D'Ivoire 472.6 million USD for the Soubre Dam</t>
  </si>
  <si>
    <t>Donation of office equipment for government of Cote d'Ivoire</t>
  </si>
  <si>
    <t>China loans Cote D'Ivoire for water supply project in Abidjan</t>
  </si>
  <si>
    <t>Abidjan Video Surveillance Platform</t>
  </si>
  <si>
    <t>Agboville-Rubino-Ceshi Road Asphalting ; 51km</t>
  </si>
  <si>
    <t>China donates cash and materials for Cuban hurricane relief</t>
  </si>
  <si>
    <t>China donates 400,000 USD for Hurricane Sandy Relief</t>
  </si>
  <si>
    <t>Jesus Rabi Biomass Power Plant 20 MW</t>
  </si>
  <si>
    <t>Terminal in Santiago de Cuba Port</t>
  </si>
  <si>
    <t>50 MW Solar Park</t>
  </si>
  <si>
    <t>China Established Its First Confucius Institute in Cyprus at University of Cyprus</t>
  </si>
  <si>
    <t>Hanban Established Chinese Corner at the Library of Cyprus University of Technology</t>
  </si>
  <si>
    <t>A stadium with 10,000 seats</t>
  </si>
  <si>
    <t>Residence</t>
  </si>
  <si>
    <t>Maintenance of the office building of the Ministry of Foreign Affairs</t>
  </si>
  <si>
    <t>Maintenance and renewal of electric drainage equipment for the People's Palace</t>
  </si>
  <si>
    <t>100 million RMB loan for private sector cooperation projects</t>
  </si>
  <si>
    <t>Loan for Telecom Investment</t>
  </si>
  <si>
    <t>Nagad-Doraleh Port Railway Ramp (Addis-Djibouti railway continuation); 15km</t>
  </si>
  <si>
    <t>Economic and Technical Cooperation Agreement</t>
  </si>
  <si>
    <t>China loans $64 million USD to construct ore terminal to facilitate salt export</t>
  </si>
  <si>
    <t xml:space="preserve">China provides $490M loan to Djibouti for railway to Addis Ababa </t>
  </si>
  <si>
    <t>90km Nagad-HollHoll-AliSabieh Power Line; 63 KV; Phase II</t>
  </si>
  <si>
    <t>Doraleh Multipurpose Port; Damerjog Livestock Port</t>
  </si>
  <si>
    <t>Djibouti Free Trade Zone</t>
  </si>
  <si>
    <t>China Merchants Port Holdings Company Limited (CMPort)</t>
  </si>
  <si>
    <t xml:space="preserve">China grants Dominica $2.6 million USD to support its budget </t>
  </si>
  <si>
    <t>China Funds the Construction of An Agricultural Center</t>
  </si>
  <si>
    <t>China gave Dominica $600,000 worth of commodities</t>
  </si>
  <si>
    <t>China granted Dominica $100,000 to repair damage done by an earthquake</t>
  </si>
  <si>
    <t>China grants $100,000 USD for disaster relief after hurricane Dean</t>
  </si>
  <si>
    <t>China Provides Loans to Dominica for the Rehabilitation of Its State College</t>
  </si>
  <si>
    <t>China Provides Loans to Dominica for the Construction of New State House</t>
  </si>
  <si>
    <t>China Rehabilitates Princess Margaret Hospital</t>
  </si>
  <si>
    <t>Chinese Embassy Provides Books to Library in Dominica</t>
  </si>
  <si>
    <t xml:space="preserve">China Provided 6.8 Million USD for the Renovation of Newtown Primary School in Dominica </t>
  </si>
  <si>
    <t>Chinese Company Commits to Building a Five-Star Hotel in Dominica</t>
  </si>
  <si>
    <t>Chinese House of Assembly provides office supplies and laptops to Dominican assembly</t>
  </si>
  <si>
    <t>China Provides 5 Boxes of Chinese Language Textbooks to Orion Acadamy Dominica</t>
  </si>
  <si>
    <t>Flood relief assistance</t>
  </si>
  <si>
    <t>Donation of 25 tractors</t>
  </si>
  <si>
    <t>Passing on techniques of deciduous fruit trees as well as provision of equipment</t>
  </si>
  <si>
    <t>A pottery and porecelain technical training center</t>
  </si>
  <si>
    <t>A duck-breeding farm raising 1,000 breed ducks and 60,000 to 70,000 young ducks annually</t>
  </si>
  <si>
    <t>Provision of 3 small hydroelectric stations</t>
  </si>
  <si>
    <t>10 wells</t>
  </si>
  <si>
    <t>China donates US$2.5 million in computers and agricultural equipment to Ecuador</t>
  </si>
  <si>
    <t>China donated 80 computers to Ecuador for office use</t>
  </si>
  <si>
    <t xml:space="preserve">China donated 500000 mosquito nets to Ecuador </t>
  </si>
  <si>
    <t xml:space="preserve">China donated sports equipment to Ecuador and signed the transition agreement </t>
  </si>
  <si>
    <t>Advance payment for Petroecuador oil</t>
  </si>
  <si>
    <t>PetroChina</t>
  </si>
  <si>
    <t>China donates $1.4 million to Ecuador</t>
  </si>
  <si>
    <t>China Development Bank signs 1 billion USD loan for oil agreement with Petroecuador</t>
  </si>
  <si>
    <t>China Education Grant to Ecuador</t>
  </si>
  <si>
    <t>Establishment of Confucius Institute in San Francisco University of Quito</t>
  </si>
  <si>
    <t>China Builds and Funds Minas San Francisco y la Union Hydroelectric Dam in Ecuador</t>
  </si>
  <si>
    <t>CDB Finances 95.5 million USD to build Quijos hydroelectric plant</t>
  </si>
  <si>
    <t xml:space="preserve">Ecuador Signs $2B loan with CDB for renewable energy purposes </t>
  </si>
  <si>
    <t>China gives loan to construct Villonaco wind turbine farm in Ecuador in 2011</t>
  </si>
  <si>
    <t>China commits a loan of $240 million to Ecuador to set up security service ECU 911</t>
  </si>
  <si>
    <t>Ecuador receives $1.4 billion from China for budget</t>
  </si>
  <si>
    <t>China donates a mobile hospital to Ecuador</t>
  </si>
  <si>
    <t>Road to Quito airport</t>
  </si>
  <si>
    <t>Bank of China (BOC), Deutsche Bank</t>
  </si>
  <si>
    <t>Finance Coca-Coda Dam Transmission System</t>
  </si>
  <si>
    <t>CDB provides 1.5 bn USD loan to finance the 2015 annual investment plan</t>
  </si>
  <si>
    <t>China Ex-Im Bank provides 250 mn USD loan for kitchen stoves</t>
  </si>
  <si>
    <t>Yachay Education Complex</t>
  </si>
  <si>
    <t>CDB signs 2 bn USD loan agreement with Ecuador</t>
  </si>
  <si>
    <t>Provide and install a set of computer auxilary system</t>
  </si>
  <si>
    <t>Construction of Chinese language school in Egypt</t>
  </si>
  <si>
    <t>Egypt gets Chinese Cultural Center</t>
  </si>
  <si>
    <t>Cairo International Convention Center</t>
  </si>
  <si>
    <t>Mubarak school in Kfar Museilha</t>
  </si>
  <si>
    <t>China establishes Confucius Institute in Cairo</t>
  </si>
  <si>
    <t>Confucius Institute at Suez Cannal University</t>
  </si>
  <si>
    <t>China grants 3.75M for the construction of a school in Egypt</t>
  </si>
  <si>
    <t>Chinese government established the Freedom Experimental School</t>
  </si>
  <si>
    <t>Educational Equipment for Freedom Experimental School</t>
  </si>
  <si>
    <t>Donation of land mine detectors and experts</t>
  </si>
  <si>
    <t>China to give Egypt 200 million USD soft loan for SMEs</t>
  </si>
  <si>
    <t>China commits a 24.4 million USD grant to Egypt</t>
  </si>
  <si>
    <t>SMEs</t>
  </si>
  <si>
    <t>Egyptian Unified Power Grid System</t>
  </si>
  <si>
    <t>Interbank Loan</t>
  </si>
  <si>
    <t>Bolster foreign exchange reserves</t>
  </si>
  <si>
    <t>Central bank</t>
  </si>
  <si>
    <t>CDB provides 40  mn USD loan to SAIB Bank in support of SMEs</t>
  </si>
  <si>
    <t>Overhaul of hydropower station</t>
  </si>
  <si>
    <t>A hospital with 50 beds and physicians residence</t>
  </si>
  <si>
    <t>A residence for experts 1,500 square meters</t>
  </si>
  <si>
    <t>Ex-Im Bank concessional government loan</t>
  </si>
  <si>
    <t>Hubbard (2007)</t>
  </si>
  <si>
    <t>Rebuilding of an office building with a construction area of 440 squre meters</t>
  </si>
  <si>
    <t>A Reception centre with a total construction area of 1,399 square meters</t>
  </si>
  <si>
    <t>63 km of highway</t>
  </si>
  <si>
    <t>China funds 11 million USD for construction of Niefang-Nkue road in Equatorial Guinea</t>
  </si>
  <si>
    <t xml:space="preserve">Loan for TV headquarters in Malabo </t>
  </si>
  <si>
    <t>China funds 5.92 million USD for rehabilitation of the Bata-Niefang road in Equatorial Guinea</t>
  </si>
  <si>
    <t xml:space="preserve">Performance China Sichuan Art Troupe </t>
  </si>
  <si>
    <t xml:space="preserve">US$2.5 million for relief </t>
  </si>
  <si>
    <t>China donates office equipment to Equatorial Guinea</t>
  </si>
  <si>
    <t>China donates anti-malarial drugs to Equatorial Guinea worth 1 million RMB</t>
  </si>
  <si>
    <t>Donation of 10 motor tricycles to Ministry of Finance</t>
  </si>
  <si>
    <t>China donates anti-malarial drugs to Equatorial Guinea</t>
  </si>
  <si>
    <t>Malabo Power Grid; Phase 2</t>
  </si>
  <si>
    <t>Malabo Sewage Treatment Project</t>
  </si>
  <si>
    <t>China Gezhouba Group Corporation (CGGC)</t>
  </si>
  <si>
    <t>China finances construction of Djibloho Hydropower Station Project in Equatorial Guinea</t>
  </si>
  <si>
    <t>China builds elementary school in Malabo, Equatorial Guinea</t>
  </si>
  <si>
    <t>China builds anti-malaria center in Bata, Equatorial Guinea</t>
  </si>
  <si>
    <t>Donation of a voltage transformer to Equatorial Guinea</t>
  </si>
  <si>
    <t>China constructs Foreign Affairs office building in Malabo, Equatorial Guinea</t>
  </si>
  <si>
    <t>China gives 380 millions USD Loan for social housing units construction</t>
  </si>
  <si>
    <t>Donation of Anti-Malaria Medicine to Equatorial Guinea</t>
  </si>
  <si>
    <t>Donation of school materials to Pilar Buepoyo school</t>
  </si>
  <si>
    <t>Donation of vehicles to the Mininstry of Foreign Affairs</t>
  </si>
  <si>
    <t>Donation of office supplies to Democratic Party</t>
  </si>
  <si>
    <t>Donation of office supplies to Bioko Chamber of Commerce</t>
  </si>
  <si>
    <t>Donation of school supplies and food to orphange-school</t>
  </si>
  <si>
    <t>National Institute of Sports</t>
  </si>
  <si>
    <t>Yunnan Construction Engineering Group (YNJG)</t>
  </si>
  <si>
    <t>China provides 115 million RMB grant for cooperation projects in Equatorial Guinea</t>
  </si>
  <si>
    <t>Confucius Institute established at National University of Equatorial Guinea</t>
  </si>
  <si>
    <t>Micomeseng-Bonkoro Highway; 88.6 km</t>
  </si>
  <si>
    <t>Oyala (Djibloho) New Capital and Social Housing: 10 Administrative Buildings; Social Housing-500 Units ; and 1200 Units of Presidential Palace Administrative Districts</t>
  </si>
  <si>
    <t>Soft loan to purchase agricultural machinery (restructured in 2003)</t>
  </si>
  <si>
    <t>Interest-free loan for Orotta hospital</t>
  </si>
  <si>
    <t>China grants Eritrea 3 million USD for unspecified projects</t>
  </si>
  <si>
    <t>China Ministry of Foreign Trade and Economic Cooperation</t>
  </si>
  <si>
    <t>China grants Eritrea 2.4 million USD</t>
  </si>
  <si>
    <t>2000 tonne of donation of Maize</t>
  </si>
  <si>
    <t>China grants Eritrea 2 million USD</t>
  </si>
  <si>
    <t>China Grants Electronic media equipment to Eritrean Ministry</t>
  </si>
  <si>
    <t>China grants Eritrea 15 million RMB</t>
  </si>
  <si>
    <t>China loans Eritrea $20.8 million USD for telcommunications development</t>
  </si>
  <si>
    <t>China Exim Bank loans Eritrea 60 million USD to purchase interest in gold mine</t>
  </si>
  <si>
    <t>Chinese Communist Party donates computers and stationery to Eritrea</t>
  </si>
  <si>
    <t>$6 million USD interest-free loan for food security</t>
  </si>
  <si>
    <t>China assists Eritrea in renovation and expansion of Orotta Hospital</t>
  </si>
  <si>
    <t>Machinery Supply for the Mining; Agriculture; Transport &amp; Infrastructure Industries; Phase I</t>
  </si>
  <si>
    <t>Machinery Supply for the Mining; Agriculture; Transport &amp; Infrastructure Industries; Phase II</t>
  </si>
  <si>
    <t>China donates commemorative stamps to Eritrea</t>
  </si>
  <si>
    <t>China Ministry of Education</t>
  </si>
  <si>
    <t>Confucius Institute opens in Asmara</t>
  </si>
  <si>
    <t>Supply and various machinery in the fields of mining, agriculture, transportation and infrastructure phase III</t>
  </si>
  <si>
    <t>Donation through Red Cross</t>
  </si>
  <si>
    <t>25 wells and and water supply project</t>
  </si>
  <si>
    <t>A sewing thread factory</t>
  </si>
  <si>
    <t>Water conservancy project</t>
  </si>
  <si>
    <t>Aid for drought victims</t>
  </si>
  <si>
    <t>Donation of Office Equipment</t>
  </si>
  <si>
    <t>China provides interest-free loan for textile factory expansion</t>
  </si>
  <si>
    <t>Donation of de-mining equipment</t>
  </si>
  <si>
    <t>Chinese government provides 12 million USD loan to Ethiopia for Addis Ababa Ring Road Phase 1</t>
  </si>
  <si>
    <t>China signs agreement for human resource development and capacity building in Ethiopia in 2002</t>
  </si>
  <si>
    <t>Gottera-Wolo Sefer Road</t>
  </si>
  <si>
    <t>China Grants $13.5 Million USD for Construction of Ethio-China Poly Technic College</t>
  </si>
  <si>
    <t>China loans Ethiopia 15 million USD for Addis Ababa Ring Road Phase II</t>
  </si>
  <si>
    <t>China donates $23,000 USD to Ethiopia's Ministry of Foreign Affairs</t>
  </si>
  <si>
    <t>Demarcation of Ethiopia-Sudan border</t>
  </si>
  <si>
    <t>China donates diagnostic and treatment laboratory for animals to Ethiopian college</t>
  </si>
  <si>
    <t>Millenium Plan Telecom Project Phase I; II; III</t>
  </si>
  <si>
    <t>China gives 23 million ETB Grant for Development Projects to Ethiopia</t>
  </si>
  <si>
    <t>EXIM Bank Loans $208 Million USD for Amerti Neshi Hydroelectric Power Plant and Muger Cement Projects</t>
  </si>
  <si>
    <t>China sends emergency food aid to Ethiopia</t>
  </si>
  <si>
    <t>China donates vehicles and appliances to Ethiopian Ministry of Foreign Affairs</t>
  </si>
  <si>
    <t>China donates 3 million RMB of anti-malaria medicine to Ethiopia</t>
  </si>
  <si>
    <t>China grants $4m for agricultural and government administration projects</t>
  </si>
  <si>
    <t>China builds anti-malaria center in Ethiopia</t>
  </si>
  <si>
    <t>China pledges construction of 100 Ethiopian primary schools</t>
  </si>
  <si>
    <t>China constructs agricultural technology demonstration centers in Ethiopia</t>
  </si>
  <si>
    <t>China grants Ethiopia 112.5 million ETB for unspecified development projects</t>
  </si>
  <si>
    <t>China builds Confucius Institute in Addis Adaba</t>
  </si>
  <si>
    <t>China builds primary school in Mek'ele Ethiopia</t>
  </si>
  <si>
    <t>China EXIM Bank Loans funds for Construction of Adama Wind Farm I</t>
  </si>
  <si>
    <t>China loans Ethiopia US350M for Addis Ababa expressway construction</t>
  </si>
  <si>
    <t>Construction of Tirunesh-Beijing Hospital</t>
  </si>
  <si>
    <t>Loan for unspecified purposes</t>
  </si>
  <si>
    <t>China EXIM Bank Loans Ethiopia 25 million USD for procurement of customs equipment</t>
  </si>
  <si>
    <t>ICBC loans $420 million for construction of Gibe III Dam in Ethiopia</t>
  </si>
  <si>
    <t>China provided $30 million Loan for development projects</t>
  </si>
  <si>
    <t>China and Ethiopia signed an agreement for loan for Addis Ababa Water Project</t>
  </si>
  <si>
    <t>Addis-Ababa Light Rail; 17.35km</t>
  </si>
  <si>
    <t>Addis Ababa; 400km Transmission Lines and Substations; Gibe III Hydropower Project (total 612mn)</t>
  </si>
  <si>
    <t xml:space="preserve">Drought emergency food aid </t>
  </si>
  <si>
    <t>China establishes language centers in Ethiopia Universities</t>
  </si>
  <si>
    <t>Donation of vehicles for state guests</t>
  </si>
  <si>
    <t>China Exim Bank loans 60 million USD to help upgrade Meskel Square - Bole Ring Road in Addis Ababa, Ethiopia</t>
  </si>
  <si>
    <t>Donation to primary school</t>
  </si>
  <si>
    <t>China donates materials to Tinbite Ermiyas School in Ethiopia</t>
  </si>
  <si>
    <t>Donation to transportation network</t>
  </si>
  <si>
    <t>China Pledges 100m for AUC 2012 Activities</t>
  </si>
  <si>
    <t>Loan for agriculture, agro-processing, and manufacturing industries</t>
  </si>
  <si>
    <t>China Grants 256 Million Birr for Development Projects to Ethiopia</t>
  </si>
  <si>
    <t xml:space="preserve">China Provides 200 Million Birr Interest-Free Loan for Development Projects </t>
  </si>
  <si>
    <t>Kessem Sugar Factory</t>
  </si>
  <si>
    <t>China Exim Bank Loans $1.02 Billion USD for Construction of Power Lines</t>
  </si>
  <si>
    <t>Bio-Gas Appliances, Installation, and Training</t>
  </si>
  <si>
    <t xml:space="preserve">China Exim Bank provides $293.3 million loan to Ethiopia for for Adama Wind Farm II </t>
  </si>
  <si>
    <t>Omo-Kuraz Sugar Factory 3; South Omo Zone</t>
  </si>
  <si>
    <t>Pushkin Square - Gottera Square/Bole Airport Road; 4.3km</t>
  </si>
  <si>
    <t xml:space="preserve">EXIM loans 143 million USD for the Addis Ababa -- Adama expressway and Ring Roads </t>
  </si>
  <si>
    <t>Omo-Kuraz Sugar Factory 2; South Omo Zone</t>
  </si>
  <si>
    <t>Confucius Classroom at Mekelle University</t>
  </si>
  <si>
    <t>Telecom Transformation and Expansion 6 Circles - ZTE</t>
  </si>
  <si>
    <t>Telecom Transformation and Expansion 7 Circles - Huawei</t>
  </si>
  <si>
    <t>China donates materials worth 1 million ETB to Tinbite Ermiyas School in Ethiopia</t>
  </si>
  <si>
    <t>Telecoms-Huawei-Electricity</t>
  </si>
  <si>
    <t>Dire Dawa-Dewalle Road; 220 km</t>
  </si>
  <si>
    <t>Telecoms-ZTE-Electricity</t>
  </si>
  <si>
    <t>Ethiopia-Djibouti Railway Transmission Line Power Supply; 750km</t>
  </si>
  <si>
    <t>Transmission Project of Genale Dawa III-Yirgalem II-Wolayita Sodo II-Hawassa II</t>
  </si>
  <si>
    <t>Addis Ababa Power Network Rehabilitation and Upgrading Project</t>
  </si>
  <si>
    <t>Bole Airport Expansion Passenger Terminal - Additional Finance</t>
  </si>
  <si>
    <t>Kality Ring Road Interchange-Tulu Dimtu Roundabout Project; 20.6km</t>
  </si>
  <si>
    <t>Electricity Supply Project for Bole-Lemi and Kilinto Industrial Parks</t>
  </si>
  <si>
    <t>Aysha Wind Farm II</t>
  </si>
  <si>
    <t>Modjo-Hawassa Expressway</t>
  </si>
  <si>
    <t>Zero-interest loan</t>
  </si>
  <si>
    <t>Some 40Km transmission line of 11Kv</t>
  </si>
  <si>
    <t>A technical training school</t>
  </si>
  <si>
    <t>Instruction of vegetable growing</t>
  </si>
  <si>
    <t xml:space="preserve">11 Kv of power network in rural area, 9.9 km of extension line, 8 pole-propped transmission station </t>
  </si>
  <si>
    <t>China grants $7500 to the Fijian permanent secretary for foreign affairs and external trade</t>
  </si>
  <si>
    <t>China commits $120,000 USD to assist the Ministry of Fijian Affairs</t>
  </si>
  <si>
    <t>China agrees to provide 6 million Fijian dollars to Fishing Ministry for Fishing Vessel</t>
  </si>
  <si>
    <t>China grants Fiji FJD 1.17 million for conference</t>
  </si>
  <si>
    <t>China loans 113 million Fiji dollars for rural roads</t>
  </si>
  <si>
    <t>China gives $3.8mil grant to build Naqali bridge</t>
  </si>
  <si>
    <t xml:space="preserve">China gives grant of $200,000 USD to Fiji for rural development and cyclone relief </t>
  </si>
  <si>
    <t>China gives $US 2.93 million grant to Fiji Banks</t>
  </si>
  <si>
    <t>Fiji seeking loan from China for low cost housing</t>
  </si>
  <si>
    <t xml:space="preserve">China commits 30 million yuan in aid to Fiji </t>
  </si>
  <si>
    <t>China pledges to donate 12000 tons of fertiliser to Fiji</t>
  </si>
  <si>
    <t>China donates 205 books to the library of the University of the South Pacific</t>
  </si>
  <si>
    <t>China loans $26.1 million USD for housing project in Fiji</t>
  </si>
  <si>
    <t>China Exim Bank loans Fiji 53.8 million USD for Buca Bay road upgrade</t>
  </si>
  <si>
    <t>China hands over cargo vessel worth 5.3 million Fiji dollars to Fiji to assist in fishery sector</t>
  </si>
  <si>
    <t>EXIM Bank offered preferential loan to Fiji for Sigatoka Valley road upgrades</t>
  </si>
  <si>
    <t>China funds $3.1 loan for construction of Navua Hospital in Fiji</t>
  </si>
  <si>
    <t xml:space="preserve">China Exim Bank loans Fiji 51.1 million USD for Sawani-Serea road upgrade </t>
  </si>
  <si>
    <t>China gives in-kind grant of 4.1 million Fiji dollars worth of equipment to Fiji</t>
  </si>
  <si>
    <t>China gives in-kind grant of media equipment to Fiji</t>
  </si>
  <si>
    <t xml:space="preserve">EXIM Bank offered preferential loan to Fiji for Moto road upgrades </t>
  </si>
  <si>
    <t xml:space="preserve">Chinese EXIM bank loans of $123.9 million to Fiji for road construction </t>
  </si>
  <si>
    <t>China donated in-kind grant of computers to Fiji defense ministry</t>
  </si>
  <si>
    <t>China donates 300,000 yuan of cultural equipment to Fiji</t>
  </si>
  <si>
    <t>China commits 70 million RMB to Fiji for rural development</t>
  </si>
  <si>
    <t>China donated in-kind grant of 4 million Fiji dollars worth of 20 cars to Fiji for G77 meeting</t>
  </si>
  <si>
    <t>China donated grant to Fiji for the construction of a Kiuva sea wall</t>
  </si>
  <si>
    <t>China gives in-kind grant of 600 sewing machines to Fijian women</t>
  </si>
  <si>
    <t>China gives grant of US$50000 to Fiji for dengue fever outbreak</t>
  </si>
  <si>
    <t>China donates $80mil yuan to Fiji</t>
  </si>
  <si>
    <t xml:space="preserve">China grants aid of 70 million yuan to Fiji </t>
  </si>
  <si>
    <t>Three connects and one leveling for a Parliament Complex</t>
  </si>
  <si>
    <t>Primary school</t>
  </si>
  <si>
    <t>Parliament Building with a construction area of 15475 square meters</t>
  </si>
  <si>
    <t>China funds renovation of Gabonese National Assembly Building</t>
  </si>
  <si>
    <t>China provides interest-free loan for Senate building construction</t>
  </si>
  <si>
    <t xml:space="preserve">Scholarships to Gabonese students </t>
  </si>
  <si>
    <t>China grants $5 million to Gabon for development projects</t>
  </si>
  <si>
    <t>Libreville Friendship Hospital Construction; Franceville Friendship Hospital Repais; Liberville Chinese Medical Camp</t>
  </si>
  <si>
    <t>Grant to rehabilitate 17 roads in Gabon with a total length of 9.96 km</t>
  </si>
  <si>
    <t>China grants Gabon funding to construct Georges Rawiri government complex</t>
  </si>
  <si>
    <t>Agricultural assistance with FAO</t>
  </si>
  <si>
    <t>Donation of Anti-Malaria Medicine</t>
  </si>
  <si>
    <t>China funds construction of anti-malaria center in Gabon</t>
  </si>
  <si>
    <t xml:space="preserve">Loan for Grand Poubara Hydroelectric Project </t>
  </si>
  <si>
    <t>Cassava transformation factory constructed</t>
  </si>
  <si>
    <t>ICBC loans $109.9 million for Moanda Metallurgical Complex in Gabon</t>
  </si>
  <si>
    <t>China Exim Bank provides $128 million loan To Gabon for electricity grid overhaul</t>
  </si>
  <si>
    <t>Friendship Stadium Finishing Stages</t>
  </si>
  <si>
    <t>China funds construction of three vocational schools in Gabon</t>
  </si>
  <si>
    <t>China loans Gabon 64.8 billion CFA Franc for road connecting Port Gentil and Omboue</t>
  </si>
  <si>
    <t>China donates medical materials to Gabon to fight Ebola</t>
  </si>
  <si>
    <t>Gabonese Administration Network (RAG); Phase II</t>
  </si>
  <si>
    <t>Oyem Stadium</t>
  </si>
  <si>
    <t>Construction of Port Gentil Stadium</t>
  </si>
  <si>
    <t>Farasol Mbega-Port-Gentil Road; 22 km</t>
  </si>
  <si>
    <t>Libreville Perimeter Highway Project; 11 KM</t>
  </si>
  <si>
    <t>200 seated reviewing stand for distinguished guests as well as attached houses and two stands</t>
  </si>
  <si>
    <t>Residence and wards with construction area of 730 square meters</t>
  </si>
  <si>
    <t>Two government buildings with a total construction area of 5,500 square meters</t>
  </si>
  <si>
    <t>Rehabilitation of a stadium</t>
  </si>
  <si>
    <t>A market with a construction area of 1,190 square meters</t>
  </si>
  <si>
    <t>China grants Georgia 3 million RMB</t>
  </si>
  <si>
    <t>China donates computers to Georgia's Stalin museum</t>
  </si>
  <si>
    <t>China sent equipments worth 180,515 USD to Georgia</t>
  </si>
  <si>
    <t>China grants Georgia 5 million RMB for Tbilisi earthquake</t>
  </si>
  <si>
    <t>China grants Georgia RMB 5 million</t>
  </si>
  <si>
    <t>China grants Georgia RMB 5 million as free economic assistance</t>
  </si>
  <si>
    <t>China gives Georgia 600 thousand USD for it to rent an embassy building in Beijing</t>
  </si>
  <si>
    <t>China grants RMB 20 million to Georgia</t>
  </si>
  <si>
    <t>China gives Georgia a grant of 2.5 million dollars for a fruit juice processing plant</t>
  </si>
  <si>
    <t>China grants 2.9 million USD for customs security equipment in Georgia</t>
  </si>
  <si>
    <t>China opens the first Confucius Institute at 'Free Univeristy of Tbilisi' in Georgia</t>
  </si>
  <si>
    <t>Chinese Embassy donates books to Ivane Javakhishvili Tbilisi State University</t>
  </si>
  <si>
    <t>China sends Chinese teachers to Georgia</t>
  </si>
  <si>
    <t>Irrigation project in Afife</t>
  </si>
  <si>
    <t>Textile mill in Juapong</t>
  </si>
  <si>
    <t>Development projects, including factories, rice cultivation, farms</t>
  </si>
  <si>
    <t>Expansion of irrigation project in Afife</t>
  </si>
  <si>
    <t>A theatre with 1,500 seats</t>
  </si>
  <si>
    <t>A water storage project</t>
  </si>
  <si>
    <t>A theatre with a construction area of 524 square meters</t>
  </si>
  <si>
    <t>A barn with a construction area of 1,012 square meters</t>
  </si>
  <si>
    <t>An office building, 1,000 square meters</t>
  </si>
  <si>
    <t>Ghana acquires loan for electrification project from China</t>
  </si>
  <si>
    <t>China Grants Ghana 3.6 Million U.S. Dollars.</t>
  </si>
  <si>
    <t xml:space="preserve">China donate USD26M in fireworks to Ghana for NPP administration celebration </t>
  </si>
  <si>
    <t>Chinese donation to build a hospital</t>
  </si>
  <si>
    <t>Ghanaian National Theatre Rehabilitation</t>
  </si>
  <si>
    <t>Purchase of 400 Yaxing Buses Import</t>
  </si>
  <si>
    <t>Armed Forces and Police Barracks - 40 Units</t>
  </si>
  <si>
    <t>Chinese Embassy Donates to Ghana women's national football team</t>
  </si>
  <si>
    <t>Construction of Burma Hall Complex</t>
  </si>
  <si>
    <t>China donates fireworks to Ghana</t>
  </si>
  <si>
    <t>China provides $5 million grant to Ghana for construction of Ministry of Defense building</t>
  </si>
  <si>
    <t>Computer Labs at 2 Ghanaian Universities</t>
  </si>
  <si>
    <t>180 million RMB interest-free loan for rehabilitation of Accra-Kumasi Road</t>
  </si>
  <si>
    <t>Grant agreement between Ghana and China</t>
  </si>
  <si>
    <t>Chinese Embassy Donates to University of Ghana</t>
  </si>
  <si>
    <t>Construction of the Kumasi Youth Centre</t>
  </si>
  <si>
    <t>Donation of General Goods to Ghana</t>
  </si>
  <si>
    <t>Chinese grant to Ministry of Finance</t>
  </si>
  <si>
    <t>China donates mosquito nets to foundation in Ghana</t>
  </si>
  <si>
    <t xml:space="preserve"> Malaria Prophylactic Therapeutic Demonstration Centre</t>
  </si>
  <si>
    <t>China built rural primary schools in Ghana</t>
  </si>
  <si>
    <t>China Funds National Fibre Backbone Project in Ghana</t>
  </si>
  <si>
    <t>China Delivers Last Batch of Yaxing Buses to Ghana</t>
  </si>
  <si>
    <t>Support Country's Development</t>
  </si>
  <si>
    <t>Ghana-China Tech. &amp; Economic Co-op</t>
  </si>
  <si>
    <t>China donates anti-malaria drugs</t>
  </si>
  <si>
    <t>Ghana Dedicated Information Project Phase 1</t>
  </si>
  <si>
    <t>China loan for University of Ghana distance learning project</t>
  </si>
  <si>
    <t>7.4m dollars technical cooperation</t>
  </si>
  <si>
    <t>Rehabilitation of the Peduase Presidential Lodge</t>
  </si>
  <si>
    <t>Purchase of 2 46M Patrol Boats</t>
  </si>
  <si>
    <t>Poly Technologies</t>
  </si>
  <si>
    <t>Professors to teach at University of Ghana</t>
  </si>
  <si>
    <t>China donates language books to Ghana</t>
  </si>
  <si>
    <t>UN Peacekeeping Operations in Darfur; Sudan</t>
  </si>
  <si>
    <t>China provides Anti Malaria Drugs</t>
  </si>
  <si>
    <t>Purchase of Ghana Armed Forces Equipment</t>
  </si>
  <si>
    <t>Purchase of Equipment</t>
  </si>
  <si>
    <t>China grants 20 million RMB</t>
  </si>
  <si>
    <t>Chinese donation of Malaria treatment hospital and equipment</t>
  </si>
  <si>
    <t>Nine Chinese doctors to work at Ghanaian Hospital</t>
  </si>
  <si>
    <t>Teshie hospital in Accra</t>
  </si>
  <si>
    <t>Unknown; Technical Cooperation</t>
  </si>
  <si>
    <t>China, Ghana sign grant of about 60 million RMB</t>
  </si>
  <si>
    <t>Donation of office equipment to new Ministry of Foreign Affairs Building</t>
  </si>
  <si>
    <t>China grants $300 million to Ghana for rural electrification</t>
  </si>
  <si>
    <t xml:space="preserve">China donates books to University of Ghana </t>
  </si>
  <si>
    <t>China gives donation to assist northern Ghana flood victims</t>
  </si>
  <si>
    <t>E-government Project Phase II - WiMax Network Upgrade (CL Part)</t>
  </si>
  <si>
    <t>China grant Ghana Supply of Irrigation Equipment</t>
  </si>
  <si>
    <t>Chinese Embassy donates sports equipment to Ghana</t>
  </si>
  <si>
    <t>Upper West Electrification Project; SHEP-4 Phase 2 Expansion</t>
  </si>
  <si>
    <t>China International Water &amp; Electric Corporation (CWE)</t>
  </si>
  <si>
    <t>China donates medical equipment to Ghana</t>
  </si>
  <si>
    <t>Takoradi Port Expansion Phase I - Access Road</t>
  </si>
  <si>
    <t>Phase 2 of Legon ICT project at University of Ghana</t>
  </si>
  <si>
    <t>Second additional loan for Bui Dam project</t>
  </si>
  <si>
    <t>China aids building of two schools in Ghana</t>
  </si>
  <si>
    <t>Donation of Cape Coast Stadium</t>
  </si>
  <si>
    <t xml:space="preserve">First Additional loans for Bui Dam </t>
  </si>
  <si>
    <t xml:space="preserve">Cape Coast Kotokuraba Market Project </t>
  </si>
  <si>
    <t>Chinese 2nd medical assistance team donates $300,000 worth of equipment to Ghana hospital</t>
  </si>
  <si>
    <t>China gives 1.5 million USD grant to Ghana for Rural Community Poverty Alleviation Pilot Project</t>
  </si>
  <si>
    <t>Northern Region Rural Electrification</t>
  </si>
  <si>
    <t>NES Upper West Regional Electrification Project Extension</t>
  </si>
  <si>
    <t>Confucius Institute at the University of Ghana</t>
  </si>
  <si>
    <t>Western Corridor Gas Infrastructure Project; Jubilee Oil Field</t>
  </si>
  <si>
    <t>Accra One-stop Center for Public Services</t>
  </si>
  <si>
    <t>Construction of Medical University in Ho</t>
  </si>
  <si>
    <t>ICT Surveillance Platform for the Oil Field</t>
  </si>
  <si>
    <t>Donation of Sewing Machines to Ghana</t>
  </si>
  <si>
    <t xml:space="preserve">China provides loan for Dedicated Security Information System </t>
  </si>
  <si>
    <t>China donates 5 million CNY in medical supplies to Ghana for ebola outbreak</t>
  </si>
  <si>
    <t>China Provides USD833K for Ghana Ebola Relief</t>
  </si>
  <si>
    <t>Self-Help Electrification Programme (SHEP) in Five Regions</t>
  </si>
  <si>
    <t>Self-Help Electrification Programme (SHEP) Phase V - Equipment and Material Supply for Phase I</t>
  </si>
  <si>
    <t>Projects, commodities and technical assistance</t>
  </si>
  <si>
    <t>China delivers cash grant to Grenada</t>
  </si>
  <si>
    <t>China funds construction of low-income housing units in Soubise, Grenada</t>
  </si>
  <si>
    <t>Chinese Embassy in Grenada Donates Computers to Community Service in Grenada</t>
  </si>
  <si>
    <t>China donates agricultural equipment to Grenadian farm</t>
  </si>
  <si>
    <t>China renovates Grenada Athletic and Football Stadium</t>
  </si>
  <si>
    <t>Hydroelectric dam and power station in Kinkon</t>
  </si>
  <si>
    <t>Match and cigarette factory in Conakry</t>
  </si>
  <si>
    <t>Development projects, including plant, mill, assistance</t>
  </si>
  <si>
    <t>Funding of food imports</t>
  </si>
  <si>
    <t>Development projects, including plants, construction, guest houses, brickyard</t>
  </si>
  <si>
    <t>Credit to fund trade deficit</t>
  </si>
  <si>
    <t>Cinema</t>
  </si>
  <si>
    <t>Power grid for Labe, Pita, Dalaba, and Mamou</t>
  </si>
  <si>
    <t>National theatre and assembly hall</t>
  </si>
  <si>
    <t>Various development projects, incl port expansion and cement plant</t>
  </si>
  <si>
    <t>Financing of commodity imports</t>
  </si>
  <si>
    <t>Various development projects, incl construction of a radio transmitter</t>
  </si>
  <si>
    <t>Experimental farm in Faranah</t>
  </si>
  <si>
    <t>Additional financing to complete projects</t>
  </si>
  <si>
    <t>Technical assistance for agricultural reform</t>
  </si>
  <si>
    <t>Maintenance of a workshop of rattan and bamboo</t>
  </si>
  <si>
    <t>Restoration of 2 agrotechnique extension stations</t>
  </si>
  <si>
    <t>A children's playground</t>
  </si>
  <si>
    <t xml:space="preserve">Major overhaul of a transformer substation and transmission and transforming line </t>
  </si>
  <si>
    <t>Maintenance of a People's Palace and a Cinema</t>
  </si>
  <si>
    <t>Leveling of plain</t>
  </si>
  <si>
    <t>President's Palace with a construction area of 5650 square meters</t>
  </si>
  <si>
    <t>Tinkisso Hydropower Project 11MW</t>
  </si>
  <si>
    <t xml:space="preserve">China provides 2 million USD for the rehabilitation of two power plants </t>
  </si>
  <si>
    <t xml:space="preserve">China donates vehicles </t>
  </si>
  <si>
    <t>300 million GNF computer donation to state administration school</t>
  </si>
  <si>
    <t>China upgraded hydropower dam for $2.5 million USD in Guinea</t>
  </si>
  <si>
    <t>Rice, chemical fertilizer, seedlings donation worth 11 billion GNF</t>
  </si>
  <si>
    <t>Chinese government disbursed 9 million USD to Guinea's E-government project</t>
  </si>
  <si>
    <t>Medical equipment and office supplies for hospital worth 200 million GNF</t>
  </si>
  <si>
    <t xml:space="preserve"> China launched the construction of a 50,000 capacity stadium worth more than $50 million USD in Conakry</t>
  </si>
  <si>
    <t>China donates malaria medication</t>
  </si>
  <si>
    <t>China agrees to assist with people's palace renovation in Guinea</t>
  </si>
  <si>
    <t>Construction of three schools</t>
  </si>
  <si>
    <t>China constructs Kipe Hospital worth 10 million USD</t>
  </si>
  <si>
    <t>50 luxury cars to Guinean government</t>
  </si>
  <si>
    <t xml:space="preserve">Anti-malaria center </t>
  </si>
  <si>
    <t>China completes friendship hospital</t>
  </si>
  <si>
    <t>China Donates Anti-Malaria Medicine worth 3 million RMB</t>
  </si>
  <si>
    <t>Bus and street cleaning truck donation</t>
  </si>
  <si>
    <t>China provides $335 million USD loan for Keleta dam</t>
  </si>
  <si>
    <t>China grants 1 million RMB of medical supplies to Guinea for Ebola</t>
  </si>
  <si>
    <t>Societe des Telecoms de Guinea (Sotelgui) Equipment</t>
  </si>
  <si>
    <t>China Commits a 5 Million USD grant to Guinea for Ebola relief</t>
  </si>
  <si>
    <t>Agricultural Development</t>
  </si>
  <si>
    <t>Social Housing Construction - 250  Units</t>
  </si>
  <si>
    <t>Development projects, including factory and construction equipment</t>
  </si>
  <si>
    <t>Textile mill in Georgetown</t>
  </si>
  <si>
    <t>Commodities to fund local costs</t>
  </si>
  <si>
    <t>Brick factory in Demerara</t>
  </si>
  <si>
    <t>Machinery and equipment</t>
  </si>
  <si>
    <t>Hard currency for textile raw materials</t>
  </si>
  <si>
    <t>Overhaul of equipment of a brickyard</t>
  </si>
  <si>
    <t>500 Kv of installed capacity, 23 km of transmission line</t>
  </si>
  <si>
    <t>China grants Guyana $8 million USD for Conference Center</t>
  </si>
  <si>
    <t>China grants Guyana 5 million USD to construct international convention center</t>
  </si>
  <si>
    <t>China commits $32.2 million USD loan to build Guyana power plant</t>
  </si>
  <si>
    <t>China commits 3.8 million USD in equipment for Sanata Textile Mill</t>
  </si>
  <si>
    <t>China Exim Bank loans 38.96 million USD for Guyana Power and Light Transmission Project</t>
  </si>
  <si>
    <t>China completes donation of agricultural equipment to Guyana</t>
  </si>
  <si>
    <t>Chinese government funds 'one laptop per family' plan in Guyana</t>
  </si>
  <si>
    <t xml:space="preserve">China completes donation of books and DVDs to Guyana National Library </t>
  </si>
  <si>
    <t>China gives Guyana 30 thousand of office supplies to support Guyana Health Department</t>
  </si>
  <si>
    <t>China completes donation of Chinese textbooks to Guyana</t>
  </si>
  <si>
    <t>China commits 7.5 million USD in aid to Guyana for unspecified projects</t>
  </si>
  <si>
    <t>China donates table tennis equipment to Guyana</t>
  </si>
  <si>
    <t xml:space="preserve">China provides $2.4 million USD to Guyana for firefighting equipment </t>
  </si>
  <si>
    <t>China donates two ferries to Guyana for river transport</t>
  </si>
  <si>
    <t>East Coast Demerara Highway</t>
  </si>
  <si>
    <t>China Sends 125 Police Officers to Support UN peacekeeping operations in Haiti</t>
  </si>
  <si>
    <t>China donates aid materials worth 13 million RMB to Haiti for disaster relief</t>
  </si>
  <si>
    <t>Chinese police donated tents and supplies to orphanage</t>
  </si>
  <si>
    <t>China grants Haiti 2.6 million USD in additional emergency response aid</t>
  </si>
  <si>
    <t>Patuca III hydroelectric project</t>
  </si>
  <si>
    <t>China sent relief materials to India for earthquake</t>
  </si>
  <si>
    <t>China donated 0.05 mln USD to India for earthquake relief</t>
  </si>
  <si>
    <t>CDB loans $750m to India's Reliance Communications</t>
  </si>
  <si>
    <t>China opens Confucius Institute at VIT University</t>
  </si>
  <si>
    <t>China extends loan of $98m to ICICI Bank of India</t>
  </si>
  <si>
    <t xml:space="preserve">CDB Commits $600M USD in Export Credits to Reliance </t>
  </si>
  <si>
    <t>CDB signs 400 mln USD deal with ICICI Bank for facility management</t>
  </si>
  <si>
    <t>China Datang loans $1.4 billion for a thermal power project</t>
  </si>
  <si>
    <t>China Datang</t>
  </si>
  <si>
    <t>Tiroda Thermal Power Project with ICBC</t>
  </si>
  <si>
    <t>China opens Confucius Institute at University of Mumbai</t>
  </si>
  <si>
    <t>Chinese Embassy Donates Education Materials to Indian Universities</t>
  </si>
  <si>
    <t>Textiles and rice</t>
  </si>
  <si>
    <t>China to give Indonesia USD5.7M in economic and technical aid</t>
  </si>
  <si>
    <t>China gives US$100000 grant to help Bali bombing victims</t>
  </si>
  <si>
    <t>China gave grant of 50 million Chinese Yuan to Indonesia</t>
  </si>
  <si>
    <t xml:space="preserve">Bank of China loan for construction of 2x300MW Cilacap power plant </t>
  </si>
  <si>
    <t>China donates 1000 motocycles to Indonesian police force</t>
  </si>
  <si>
    <t>China donates 50 tons of earthquake relief materials to Indonesia worth $600,000 USD</t>
  </si>
  <si>
    <t>Exim Bank export buyer's credit loan for construction of Suramadu bridge</t>
  </si>
  <si>
    <t>China donates US$100000 to Indonesia to fight against avian influenza outbreak</t>
  </si>
  <si>
    <t xml:space="preserve">China donates US$50000 to Indonesia for earthquake relief </t>
  </si>
  <si>
    <t>China rebuilds 60 sets of prefabricated houses for Tsunami Victims in Aceh, Indonesia</t>
  </si>
  <si>
    <t>China airlifts humanitarian aid to Indonesia after tsunami</t>
  </si>
  <si>
    <t>China provides $300,000 grant to Indonesia for tsunami relief</t>
  </si>
  <si>
    <t xml:space="preserve">Loan for construction of Jatigede dam in West Java </t>
  </si>
  <si>
    <t>China pledges 30 million yuan of assistance to Indonesia</t>
  </si>
  <si>
    <t>China donates 30 million Chinese Yuan worth of supplies to Indonesia for school construction in tsunami affected area</t>
  </si>
  <si>
    <t>China donates relief supplies to Indonesia</t>
  </si>
  <si>
    <t>China develops earthquake and tsunami early warning system for Indonesia</t>
  </si>
  <si>
    <t>China gives in-kind grant of disaster relief materials worth 10 million Chinese Yuan to Indonesia for victims of earthquake in Yogyakarta</t>
  </si>
  <si>
    <t>China gives grant of US$2 million to Indonesia as emergency cash aid for victims of earthquake in Yogyakarta</t>
  </si>
  <si>
    <t>China gives grant of 7 million Chinese Yuan to Indonesia for bird flu prevention and control supplies</t>
  </si>
  <si>
    <t>China donates USD 2.13 million to Aceh (2007) as part of disaster relief efforts</t>
  </si>
  <si>
    <t xml:space="preserve">Exim Bank loans USD 330million to Indonesia for construction of 660MW Paiton power plant </t>
  </si>
  <si>
    <t>Chinese give 10 million Chinese Yuan in aid to develop Indonesia's fishing sector</t>
  </si>
  <si>
    <t>China gives in-kind grant of 3 million Chinese Yuan worth of anti-malaria drugs to Indonesia</t>
  </si>
  <si>
    <t>Rembang Power Station</t>
  </si>
  <si>
    <t xml:space="preserve">Loan for construction of 625MW Banten Suralaya power plant </t>
  </si>
  <si>
    <t xml:space="preserve">Exim Bank export buyer's credit for construction of Aceh power plant </t>
  </si>
  <si>
    <t>China loans US$371.5 million to Indonesia for Tanjung Awar-Awar power plant</t>
  </si>
  <si>
    <t>Adipala Power Station</t>
  </si>
  <si>
    <t xml:space="preserve">BoC funded US$455 million for Banten Lontar power plant </t>
  </si>
  <si>
    <t>Exim Bank loan for construction of 2x315MW Pacitan power plant</t>
  </si>
  <si>
    <t xml:space="preserve">China Exim Bank loans Indonesia 481 million USD for construction of Pelabuhan Ratu power station </t>
  </si>
  <si>
    <t>China Exim Bank provides $133 million loan to Indonesia for construction of Parit Baru power plant</t>
  </si>
  <si>
    <t>China invested 1 billion Chinese Yuan for maritime cooperation</t>
  </si>
  <si>
    <t>Tanjung Kasam Power Station with Sinosure</t>
  </si>
  <si>
    <t>Celukan Bawang</t>
  </si>
  <si>
    <t>China Development Bank commits $318 million to Indonesia for Sumsel-5 power plant</t>
  </si>
  <si>
    <t>China Development Bank loan for construction of Cilacap power plant extension</t>
  </si>
  <si>
    <t>Teluk Sirih Sumbar Coal-Fired Power Plant (224MW) Station</t>
  </si>
  <si>
    <t>China donates 2000 Ramadan packages to Indonesia</t>
  </si>
  <si>
    <t>China provides 1.1T IDR loan to Indonesia for Manado-Bitung Toll Road</t>
  </si>
  <si>
    <t>China's Exim Bank to loan Indonesia $150 million for the improvement in railway double tracking and signalling (Surabaya)</t>
  </si>
  <si>
    <t>China loans $200 million to Indonesia for toll road project</t>
  </si>
  <si>
    <t>China Exim's Bank to loan Indonesia USD 235 million for Cileunyi - Sumedang - Dawuan Toll Road Phase 2</t>
  </si>
  <si>
    <t>Exim Bank loans $240m to Indonesia for Takalar Steam Coal Power Plant</t>
  </si>
  <si>
    <t>Kendari-3 Power Station (100MW)</t>
  </si>
  <si>
    <t>Bangko Tengah, aka South Sumatra 8 or Sumsel-8</t>
  </si>
  <si>
    <t>Jambi DSS Power Station</t>
  </si>
  <si>
    <t>Java-7 Coal-Fired Power Plant (2000MW)</t>
  </si>
  <si>
    <t>Bengkulu Power Station</t>
  </si>
  <si>
    <t>Indonesia Morowali Industrial Park Captive Coal-Fired Power Plant (300MW)</t>
  </si>
  <si>
    <t>China provides aid to Afghan refugees in Iran</t>
  </si>
  <si>
    <t>Taleghan Dam</t>
  </si>
  <si>
    <t>China offers another 10m yuan aid to Iran in response to the earthquake</t>
  </si>
  <si>
    <t>China sends USD600k to Iran as emergency aid</t>
  </si>
  <si>
    <t>China sends a rescue team as a quake response</t>
  </si>
  <si>
    <t>Chinese embassy donates $20,000 USD to female survivors of the Bam earthquake</t>
  </si>
  <si>
    <t>China Offers Iraq a Shipment of Humanitarian Aid</t>
  </si>
  <si>
    <t>China grants Iraqi government 2 container inspection systems</t>
  </si>
  <si>
    <t>China donated office and education equipment to Iraqi Ministry of Foreign Affairs</t>
  </si>
  <si>
    <t>China Hosts 'Experience China' Cultural Event in Israel</t>
  </si>
  <si>
    <t>China Established the First Confucius Institute in Israel at the University of Tel Aviv</t>
  </si>
  <si>
    <t>China Established the Second Confucius Institute in Israel at Hebrew University of Jerusalem</t>
  </si>
  <si>
    <t>Chinese Embassy Donated Books to Chinese Language Program</t>
  </si>
  <si>
    <t>Textile machinery</t>
  </si>
  <si>
    <t>Food imports</t>
  </si>
  <si>
    <t>Commodity imports</t>
  </si>
  <si>
    <t>China provides $250,000 grant to Jamaica for technical equipment</t>
  </si>
  <si>
    <t>China donates multimedia teaching equipment to Jamaica</t>
  </si>
  <si>
    <t>Puppet Group Sent to Perform in Jamaica by Chinese Ministry of Culture</t>
  </si>
  <si>
    <t>Greenfield stadium</t>
  </si>
  <si>
    <t>Montego Bay Convention Center</t>
  </si>
  <si>
    <t xml:space="preserve">China provides full scholarships to 8 Jamaican students </t>
  </si>
  <si>
    <t>Jamaica Development Infrastructure Project</t>
  </si>
  <si>
    <t>Shoreline reconstruction</t>
  </si>
  <si>
    <t xml:space="preserve">China Commits A Grant of 30 Million RMB to Jamaica </t>
  </si>
  <si>
    <t>Jamaica Economic Housing Project</t>
  </si>
  <si>
    <t>China grants Jamaica 21 million RMB for agricultural projects</t>
  </si>
  <si>
    <t>China provides Jamaica Chinese education technology</t>
  </si>
  <si>
    <t>North-South toll road construction</t>
  </si>
  <si>
    <t>China performs feasibility study in Jamaica for construction of Confucius Institute</t>
  </si>
  <si>
    <t>Major Infrastructure Development Programme</t>
  </si>
  <si>
    <t>Southern coastal highway improvement project</t>
  </si>
  <si>
    <t>A sporting complex with total construction area of 28,700 square meters</t>
  </si>
  <si>
    <t>China grants Jordan 600 thousand USD for education, health, and infrastructure projects</t>
  </si>
  <si>
    <t xml:space="preserve">China offers interest-free loans to build a hospital in Jordan </t>
  </si>
  <si>
    <t>China donates 500 tents to Jordan for Iraqi refugees</t>
  </si>
  <si>
    <t>China Committed to Provide Jordan with 1,000 Tons of Rice and Some Medical Equipment</t>
  </si>
  <si>
    <t>China offers 66 million Yuan interest-free loan to Jordan to build industrial park</t>
  </si>
  <si>
    <t>China grants Jordan USD1.2m for school equipment</t>
  </si>
  <si>
    <t>China grants Jordanian cultural center 20 thousand USD to support cultural activities</t>
  </si>
  <si>
    <t>China grants Jordan 2.6 million USD for installation of electronic boards at sports complexes</t>
  </si>
  <si>
    <t>China donates demining equipment to Jordan</t>
  </si>
  <si>
    <t>China grants Jordan 7.8 million USD for water pipeline upgrade</t>
  </si>
  <si>
    <t>China committed to install closed circuit televisions worth 2.6 million USD in Jordan</t>
  </si>
  <si>
    <t>China grants USD15m to Jordan for implementation of low income housing project</t>
  </si>
  <si>
    <t>China loans Jordan 5 million USD for water network improvements</t>
  </si>
  <si>
    <t>China donates 240 caravans and equipment to Jordan for Syrian refugees</t>
  </si>
  <si>
    <t>China Export-Import Bank (Ex-Im), Industrial and Commercial Bank of China (ICBC)</t>
  </si>
  <si>
    <t>Exim Bank commits $172 million USD for locomotives in Kazakhstan</t>
  </si>
  <si>
    <t>China donates 1million yuan worth equipment to Kazakh police</t>
  </si>
  <si>
    <t>China donates 5 million RMB for Kazakhstan training of state personnel</t>
  </si>
  <si>
    <t>CDB loans 200 million USD for Moynak Hydropower Plant</t>
  </si>
  <si>
    <t xml:space="preserve">China completes Al-Farabi Confucius Institute at Kazakh National University </t>
  </si>
  <si>
    <t>Exim Bank commits 292.8 million USD loan for development of Kazakhstan's first national aluminium smelter plant</t>
  </si>
  <si>
    <t>Exim Bank Finances $34M in Export Credits for Huawei Tech Eqmnt for Kazakhstan</t>
  </si>
  <si>
    <t>China grants 396,000 USD in equipment for Kazakh Police</t>
  </si>
  <si>
    <t>CDB commits $200 million credit to Kazakhstan for electronic power and infrastructure development</t>
  </si>
  <si>
    <t>Bank of China loans $232 million USD for KazMunayGas and Citic Group bitumen plant</t>
  </si>
  <si>
    <t>CDB loans Samruk-Kazyna Fund 2 billion USD; allocates $1.6 million for ENRC iron ore project</t>
  </si>
  <si>
    <t>Exim Bank loans 1.38 billion USD for polypropylene plant in Atyrau</t>
  </si>
  <si>
    <t>China Development Bank commits $1.34 billion for financing of Aktogay mine</t>
  </si>
  <si>
    <t>China Development Bank commits 1 billion RMB for financing of Aktogay mine</t>
  </si>
  <si>
    <t>Third Unit of Ekibastuz GRES-2 Power Plant with Russia</t>
  </si>
  <si>
    <t>Various development projects, including textile mills and cotton plantation</t>
  </si>
  <si>
    <t>Additional financing for 1964 credit line, Sports stadium</t>
  </si>
  <si>
    <t>Additional financing for 1964 credit line, Plant</t>
  </si>
  <si>
    <t>A stadium with 60,000 seats, a gymnasium with 5,000 seats, a swimming pool with 2,000 seats, and a sportsman's dormitory with 200 beds</t>
  </si>
  <si>
    <t>A clinic building and accessory equipment</t>
  </si>
  <si>
    <t>Overhaul of 3 main roads in Nairobi</t>
  </si>
  <si>
    <t>China grants Kenya $108 million for construction of North and East Road Ring Sections in Nairobi</t>
  </si>
  <si>
    <t xml:space="preserve">China Donates Equipment to Kenya Times Media </t>
  </si>
  <si>
    <t xml:space="preserve">China donates computers to Kenya Meteorological dept. </t>
  </si>
  <si>
    <t xml:space="preserve">China Donates Anti-malaria insecticide to Kenya </t>
  </si>
  <si>
    <t>China Ministry of Science &amp; Technology</t>
  </si>
  <si>
    <t>China Extends Grant to Ease Agriculture Agency</t>
  </si>
  <si>
    <t>China Donates Agricultural Machinery to Kenya</t>
  </si>
  <si>
    <t>China Donates Medical equipment and contraceptives to Kenya</t>
  </si>
  <si>
    <t>National Population and Family Planning Commission of China</t>
  </si>
  <si>
    <t>China Donates Anti-Malaria Drugs to Kenya</t>
  </si>
  <si>
    <t>China donates Chinese language books to Kenya</t>
  </si>
  <si>
    <t>China donates office equipment to the Kenya Union of Journalists</t>
  </si>
  <si>
    <t>China Donates Office Equipment for Kenyan national assembly</t>
  </si>
  <si>
    <t>China establishes radio station to promote Chinese culture in Kenya</t>
  </si>
  <si>
    <t>CDB provided $17 million loan for Low medium income housing projects</t>
  </si>
  <si>
    <t>Rural Telecommunications Development Project</t>
  </si>
  <si>
    <t>China donates rice to Kenya</t>
  </si>
  <si>
    <t>National Optic Fibre Backbone Infrastructure (NOFBI) Phase I: E-government</t>
  </si>
  <si>
    <t>China donates reproductive medical equipment to Kenya</t>
  </si>
  <si>
    <t>Procurement of Power Lines Material Loan 1</t>
  </si>
  <si>
    <t xml:space="preserve">Construction of circuit lines and substations Phase I </t>
  </si>
  <si>
    <t>Monetary donation for internally displaced persons</t>
  </si>
  <si>
    <t>Procurement of Power Lines Material Loan 2</t>
  </si>
  <si>
    <t>China Grants Ksh 200 million to resettle refugees</t>
  </si>
  <si>
    <t>China donates 300,000 USD to Kenyan Red Cross Society</t>
  </si>
  <si>
    <t>Nairobi Eastern and Northern Bypass Highway (Nairobi Ring Road); Ruaka-Ruiru; 21km</t>
  </si>
  <si>
    <t>Confucius Institute at Kenyatta University</t>
  </si>
  <si>
    <t>China Funds Construction of Mama Lucy Kibaki Hospital</t>
  </si>
  <si>
    <t xml:space="preserve">China Donates Trucks and Tractors to Kenya </t>
  </si>
  <si>
    <t>Chinese Communist Party, Sichuan Provincial Government</t>
  </si>
  <si>
    <t>Kenyan Urban Power Grid Phase II - Kamburu-Meru; 212.6km Transmission Line with Two Substations; 220kV; 108km Transmission Line with One Substation; 132kV</t>
  </si>
  <si>
    <t>China Donates $3 million USD for Famine Relief</t>
  </si>
  <si>
    <t>China Donates Maize Flour Processing Mill to Kenya</t>
  </si>
  <si>
    <t>China Donates Anti-Malaria Medicine</t>
  </si>
  <si>
    <t>Nairobi-Thika Highway; 50km</t>
  </si>
  <si>
    <t xml:space="preserve">CDB loans $50-m to Kenya Equity Bank </t>
  </si>
  <si>
    <t>Renovation of Sports Center Kasarani</t>
  </si>
  <si>
    <t>China grants Ksh 11 million to develop foreign affairs Ministry computer program</t>
  </si>
  <si>
    <t>Lamu Port, Railway and Roadway to link Lamu and South Sudan</t>
  </si>
  <si>
    <t>Construct and renovate Gansai Road</t>
  </si>
  <si>
    <t>Chinese loans 4.3 billion KES to buy equipment for Kenya's national youth service</t>
  </si>
  <si>
    <t>New Kayole Hospital</t>
  </si>
  <si>
    <t xml:space="preserve">China donates reproductive health medical equipment to Kenya </t>
  </si>
  <si>
    <t>China Grants Food Pacakges as Famine Relief</t>
  </si>
  <si>
    <t>China Donates Office Equipment for Ministry of Foreign Affairs</t>
  </si>
  <si>
    <t>Construction of Sotik-Gorgor Road; 19km</t>
  </si>
  <si>
    <t>Enterprise Messaging and Collaboration System</t>
  </si>
  <si>
    <t>China begins expansion of Gatundu Level IV Hospital</t>
  </si>
  <si>
    <t>Rehabilitation And Upgrading Of Equipment In The Universities And Technical Training Institutes Project</t>
  </si>
  <si>
    <t>China donates contraceptives for family planning program to Kenya</t>
  </si>
  <si>
    <t xml:space="preserve">Confucius Institute at Egerton University in Kenya </t>
  </si>
  <si>
    <t>China funds the construction of a Nyahururu-Maralal transmission line</t>
  </si>
  <si>
    <t>China pledges to rehabilitate university and technical institute equipment</t>
  </si>
  <si>
    <t>China grants Kenya 6.325 billion KES for National Youth Service project</t>
  </si>
  <si>
    <t>Olkaria IV Geothermal Drilling 26 Wells</t>
  </si>
  <si>
    <t>China provides loan for Kenya's National fibre optic backbone infrastructure</t>
  </si>
  <si>
    <t>China issues grant for surveillance system in Kenya</t>
  </si>
  <si>
    <t>China pledges to do Geothermal power project in Kenya</t>
  </si>
  <si>
    <t>China donates equipment to Kenya to fight poaching</t>
  </si>
  <si>
    <t>Chongqing Government</t>
  </si>
  <si>
    <t xml:space="preserve">ICBC funds $80 million of debt-refinancing package for Kenyan oil plant </t>
  </si>
  <si>
    <t>Technical and Economic Cooperation</t>
  </si>
  <si>
    <t>Nairobi 132KV and 66KV Network Upgrade and Reinforcement</t>
  </si>
  <si>
    <t>China to donate 10 million USD for wildlife conservation</t>
  </si>
  <si>
    <t>Magnetic Resonance Imaging Equipment Purchase - 20 Units</t>
  </si>
  <si>
    <t xml:space="preserve">China EXIM Provides USD 1.6 Preferential Credits for Nairobi-Mombasa Railway Section </t>
  </si>
  <si>
    <t xml:space="preserve">Chinese donated $20,000 USD anti-poaching equipment to Kenya </t>
  </si>
  <si>
    <t>Chinese donated 8 infant incubators to Pumwani Maternity Hospital</t>
  </si>
  <si>
    <t>Chinese Embassy Donates Teaching Devices to a Primary School in Kenya</t>
  </si>
  <si>
    <t>SGR Phase I - Mombasa to Nairobi 472.3km (CommL portion; total 3.6bn)</t>
  </si>
  <si>
    <t>151 Multisector Infrastructure Projects</t>
  </si>
  <si>
    <t>Kibwezi-Mutomo-Kitui-Migwani Road Upgrade; 472km; Phase I</t>
  </si>
  <si>
    <t>Nairobi Power Distribution Network</t>
  </si>
  <si>
    <t>Karimenu Dam Water Supply Project</t>
  </si>
  <si>
    <t>Kenya Nationwide Airborne Geophysical Survey</t>
  </si>
  <si>
    <t>Garissa-based 55MW solar farm</t>
  </si>
  <si>
    <t>Length of 2,011 meters of a airport runway</t>
  </si>
  <si>
    <t>Different goods and monies granted to Korea (total amount for 1950 to 1953 is 120 mn USD; average taken for these four years); later restructured into non-repayable gifts</t>
  </si>
  <si>
    <t>Commodity aid for the recovery of agricultural and industrial production and for living necessities</t>
  </si>
  <si>
    <t>Supply of mechanical equipments of textile and cement paper bag factories</t>
  </si>
  <si>
    <t>Construction of rubber tire, wireless communication factories; daily necessity; supply of cotton, equipments of textile and wireless radio</t>
  </si>
  <si>
    <t>Agreement on economic &amp; technical cooperation: oil refinery</t>
  </si>
  <si>
    <t>Agreement for economic assistance</t>
  </si>
  <si>
    <t>RMB loan for unknown purpose</t>
  </si>
  <si>
    <t>Financing of bilateral trade deficit</t>
  </si>
  <si>
    <t>Aid for unknown purpose</t>
  </si>
  <si>
    <t>China provides 400 million yuan grant to North Korea for school uniforms</t>
  </si>
  <si>
    <t>China donates hydrometeorological equipment to North Korea</t>
  </si>
  <si>
    <t>China offers 10 million yuan worth of relief goods to North Korea</t>
  </si>
  <si>
    <t>China gives aid in goods to North Korea</t>
  </si>
  <si>
    <t>China funds Taean Friendship Glass Factory in North Korea for CNY 260 million</t>
  </si>
  <si>
    <t>China provides 50,000 tons of heavy fuel oil to North Korea</t>
  </si>
  <si>
    <t>China opens Confucius Institute in Woosong University, South Korea</t>
  </si>
  <si>
    <t xml:space="preserve">China opens Confucius Institute in Kyung Hee University, South Korea </t>
  </si>
  <si>
    <t>China donates $18m worth of aid for flood victims in North Korea</t>
  </si>
  <si>
    <t>China and North Korea jointly build Juan River-Wonjong Bridge Highway</t>
  </si>
  <si>
    <t>Construction of a paper plant</t>
  </si>
  <si>
    <t>China grants Kyrgyz Opera and Ballet Theater 50 million RMB</t>
  </si>
  <si>
    <t>China Commits 20 Jeeps to Kyrgyz Interior Ministry</t>
  </si>
  <si>
    <t>China grants Kyrgyz Republic 5 million RMB for food and other materials</t>
  </si>
  <si>
    <t>China grants Kyrgyz Republic 7.2 million USD to build Osh-Kashgar road</t>
  </si>
  <si>
    <t>China Donates Equipment to Kyrgyz Police</t>
  </si>
  <si>
    <t>China Ministry of Public Security</t>
  </si>
  <si>
    <t>China donates 5000 USD to Kyrgyz Republic for Landslide Relief</t>
  </si>
  <si>
    <t>China delivers 5 million RMB of equipment to Kyrgyz National TV and Radio Broadcasting Corporation</t>
  </si>
  <si>
    <t>China grants Kyrgyz Republic 300,000 USD in technical assistance</t>
  </si>
  <si>
    <t>China grants Kyrgyz Republic 60 million RMB for highway construction</t>
  </si>
  <si>
    <t>China provides 9.3mil som worth of emergency construction materials to Kyrgyzstan for emergency relief</t>
  </si>
  <si>
    <t>China Gave 77.8 Million USD Export Credit to Kyrgyzstan for the Construction of a Cement Factory</t>
  </si>
  <si>
    <t>China grants Kyrgyzstan 70 million RMB for agricultural development and construction of schools</t>
  </si>
  <si>
    <t>China donates 1.8 million USD worth of cars to Kyrgyzstan</t>
  </si>
  <si>
    <t>China loans Kyrgyzstan 75 million USD for Osh-Irkeshtam road</t>
  </si>
  <si>
    <t>China grants Kyrgyzstan 150,000 USD for earthquake relief</t>
  </si>
  <si>
    <t xml:space="preserve">China Provides $200M Loan to Kyrgyzstan for Road Construction </t>
  </si>
  <si>
    <t>China Provided Humanitarian Aid Worth of 8 Million Yuan to Kyrgyzstan for Restoration of Peace after Riots</t>
  </si>
  <si>
    <t>China Exim Bank loans Kyrgyzstan 208 million USD for Modernization of Power Transmission Line in Datka</t>
  </si>
  <si>
    <t>China EXIM Bank Funds 91.4 Million USD for Section of Osh-Batken-Isfana Road Rehabilitation in Kyrgyzstan</t>
  </si>
  <si>
    <t>China grants Kyrgyz Republic 5 million USD for reconstruction of south</t>
  </si>
  <si>
    <t>China grants Kyrgyzstan 5 million RMB for training civil servants</t>
  </si>
  <si>
    <t>China loans Kyrgyzstan $389.74 million USD for construction of Datka-Kemin power transmission line and Kemin substation</t>
  </si>
  <si>
    <t>China commits 42 million RMB for hospital construction in Osh</t>
  </si>
  <si>
    <t>China EXIM Bank provides 129.8 million USD export credit for Renovation of Two Roads</t>
  </si>
  <si>
    <t>China loans 386 million USD for modernization of Bishkek Thermal Power Plant</t>
  </si>
  <si>
    <t>China loans 400 million USD for phase 1 of North-South transport corridor</t>
  </si>
  <si>
    <t>Housing project Lung Prabang</t>
  </si>
  <si>
    <t>Road construction Luang Prabang</t>
  </si>
  <si>
    <t>An earth station of satellite reception</t>
  </si>
  <si>
    <t>39.9 kilometers transmission line with 14 transformers</t>
  </si>
  <si>
    <t>Reinforcing hydropower station</t>
  </si>
  <si>
    <t>China Exim Bank gives $30 million loan for Laos telecommunications sector</t>
  </si>
  <si>
    <t>China assists with construction of hospital in Luang Prabang, Laos</t>
  </si>
  <si>
    <t>1st Chinese Youth Volunteer Team to Laos</t>
  </si>
  <si>
    <t>Geological Survey in Vientiane Plain</t>
  </si>
  <si>
    <t>China Ministry of Finance, Yunnan Geology and Mineral Resources Exploitation Group</t>
  </si>
  <si>
    <t>Exim Bank export sellers credit for Nam Mang 3 Hydropower Station</t>
  </si>
  <si>
    <t>13 million yuan of grant aid for ASEAN Summit in Laos</t>
  </si>
  <si>
    <t>EXIM Bank loan for construction of Xeset 2 hydroelectric plant</t>
  </si>
  <si>
    <t>China donates $50000 for bird flu prevention in Laos</t>
  </si>
  <si>
    <t>China Funds USD 10M for Construction of additional project for Lao-China Friendship Hospital in Luang Prabang</t>
  </si>
  <si>
    <t>Loan for Rebuilding Luang Prabang Airport</t>
  </si>
  <si>
    <t>China Development Bank loan for construction of sports stadium</t>
  </si>
  <si>
    <t>China gives $200,000 for Phongsaly development</t>
  </si>
  <si>
    <t>Chinese Government donates to WFP for food aid in Laos</t>
  </si>
  <si>
    <t>Chinese government provides relief aid to Laos for Mekong River floods</t>
  </si>
  <si>
    <t>China to assist with Laos Road No. 13 repairs</t>
  </si>
  <si>
    <t>China Exim Bank loans $308 million for construction of Nam Khan 2 hydropower plant in Laos</t>
  </si>
  <si>
    <t>China firm donates RMB420K to Laos Govt. for flood relief</t>
  </si>
  <si>
    <t>China provides Laotian National Assembly with computers, cameras</t>
  </si>
  <si>
    <t>China Exim Bank loans $127 million for construction of Nam Khan 3 hydropower plant in Laos</t>
  </si>
  <si>
    <t>China gives $200,000 to Laos for tropical storm Ketsana disaster relief</t>
  </si>
  <si>
    <t>Chinese government provides preferential loan of 16.7 million USD for a Lao Airlines hangar and maintenance training center project</t>
  </si>
  <si>
    <t>EXIM Bank Loans USD 54 M for Mekong Bridge at Pakbeng</t>
  </si>
  <si>
    <t>$103 million loan for construction of Nam Theun 2 Irrigation System</t>
  </si>
  <si>
    <t xml:space="preserve">China Development Bank loan for construction of Laos hydropower project phase 2 (Nam Ou 1, 3, 4, 7) </t>
  </si>
  <si>
    <t>China donates $13,500 worth of office supplies to Laos National University</t>
  </si>
  <si>
    <t>450 million yuan loan for construction of Laos International Conference Center Project</t>
  </si>
  <si>
    <t>China donates $30,000 for Laos flood relief</t>
  </si>
  <si>
    <t>China provided Kip302bn in upgrading Vientiane's Wattay International Airport</t>
  </si>
  <si>
    <t>$91.5 million loan for construction of Phongsaly-Yunnan road</t>
  </si>
  <si>
    <t>China Development Bank loan for and CWE investment in construction of Nam Ngiep hydropower plant</t>
  </si>
  <si>
    <t>China hands over aid relief supplies worth 2 million yuan to Laos</t>
  </si>
  <si>
    <t>China donates a total of $110,000 to new public school in Laos</t>
  </si>
  <si>
    <t>Preferential loan for Laos Xesalalong Irrigation project</t>
  </si>
  <si>
    <t>Rehabilitation of Muang Xay - Pakmong Section of Road No.13</t>
  </si>
  <si>
    <t>EXIM Bank loan for construction of Pakbeng-Ngeun bridge</t>
  </si>
  <si>
    <t xml:space="preserve">China Development Bank loan for construction of Laos hydropower project phase 1 (Nam Ou 2, 5, 6) </t>
  </si>
  <si>
    <t>China donates one ambulance to Laos charity</t>
  </si>
  <si>
    <t>China Gave Commodity Aid to the 7th Asia-Europe Parliamentary Partnership Meeting and the 9th Asia-Europe Summit</t>
  </si>
  <si>
    <t>Chinese Embassy donates computers to bolster Lao cyber security</t>
  </si>
  <si>
    <t>China supports Laos Bokeo bridge construction</t>
  </si>
  <si>
    <t>China hands over 10 Sets of Drying Kilns to Laos</t>
  </si>
  <si>
    <t>Construction of Government Officials Reception Building</t>
  </si>
  <si>
    <t xml:space="preserve"> Chinese Government to Give Loans for the expansion of the Dongmarkkhai water supply project</t>
  </si>
  <si>
    <t>China Grants 6 Million USD for Prevention and Control of Transboundary Animal Diseases in Laos</t>
  </si>
  <si>
    <t>China Ministry of Agriculture</t>
  </si>
  <si>
    <t>China launches culture center in Laos</t>
  </si>
  <si>
    <t>China Constructing President Guest House for Laos</t>
  </si>
  <si>
    <t xml:space="preserve">Construction of Lao Front for National Construction (LFNC) training center </t>
  </si>
  <si>
    <t>China gives 500,000 USD grant to Laos for employment project</t>
  </si>
  <si>
    <t>Xeset III Hydropower Project</t>
  </si>
  <si>
    <t>China Grants USD 82M for NR13 Road Upgrade to Laos</t>
  </si>
  <si>
    <t>EXIM Bank loan for construction of Kunming-Vientiane high-speed railway link</t>
  </si>
  <si>
    <t>Houay Palai Hydropower Project</t>
  </si>
  <si>
    <t>Salavan-Sekong II Power Transmission Project</t>
  </si>
  <si>
    <t>Nam Ngum 4 Hydropower Station</t>
  </si>
  <si>
    <t>230kV Pak Ngeuy-Pha Oudom Transmission Line and Associated Substation Project</t>
  </si>
  <si>
    <t>86-MW Nam Phay hydropower project</t>
  </si>
  <si>
    <t>Emergency aid for Palestinians</t>
  </si>
  <si>
    <t>China grants Lebanon 600,000 USD for implementation of education projects</t>
  </si>
  <si>
    <t>China provides land mine detectors and clearing equipment to Lebanon for postwar mine removal</t>
  </si>
  <si>
    <t xml:space="preserve">China provides the Lebanese Ministry of Finance with computers </t>
  </si>
  <si>
    <t>China loans Lebanon 1 million USD to develop greenhouses in Bekaa Valley</t>
  </si>
  <si>
    <t>China grants Lebanese Central bank with communication equipments</t>
  </si>
  <si>
    <t>China grants Lebanon 180 thousand USD for government database project</t>
  </si>
  <si>
    <t>China loans Lebanon 5 million USD for development of fisheries in Tyre</t>
  </si>
  <si>
    <t>China Established Its First Confucius Institute in the Middle East Region at Saint Joseph University in Lebanon</t>
  </si>
  <si>
    <t>China sends Lebanon 2.5 million USD worth of emergency aid</t>
  </si>
  <si>
    <t>China grants Lebanon 600 sets of solar water heaters</t>
  </si>
  <si>
    <t>China provides office supplies to the Foreign Ministry of Lebanon</t>
  </si>
  <si>
    <t>China Donated Office Supplies to the Ministry of Foreign Affairs of Lebanon</t>
  </si>
  <si>
    <t>China assists Lebanon in construction of solar project</t>
  </si>
  <si>
    <t>Zero-interest loan for cooperatives and other projects</t>
  </si>
  <si>
    <t>Drought relief aid through red cross</t>
  </si>
  <si>
    <t>National Conference Center</t>
  </si>
  <si>
    <t xml:space="preserve">Additional 5 million ZAR in Grants for Development Projects </t>
  </si>
  <si>
    <t>China Donates Meteorological Equipment to Lesotho</t>
  </si>
  <si>
    <t>China Donates Anti-tuberculosis Drugs to Lesotho</t>
  </si>
  <si>
    <t>China grants 24 million LSL for maize and other projects</t>
  </si>
  <si>
    <t>China donates corn to Lesotho</t>
  </si>
  <si>
    <t>China Donates Office Equipment to Lesotho</t>
  </si>
  <si>
    <t>China funds construction of the Butha-Buthe Industrial Park in Lesotho</t>
  </si>
  <si>
    <t>China grants funding for HIV/AIDS care to Lesotho</t>
  </si>
  <si>
    <t xml:space="preserve">China granted 23.3 million RMB for the construction of a National Library </t>
  </si>
  <si>
    <t>China donates 4.5m USD worth of equipment and technical assistance to Lesotho radio and television project</t>
  </si>
  <si>
    <t>China grants 9 million LSL</t>
  </si>
  <si>
    <t>China Donates Computer Equipment to Lesotho's Foreign Ministry</t>
  </si>
  <si>
    <t>China Funds National Convention Center Renovation</t>
  </si>
  <si>
    <t>China Donates Office Equipment for National Assembly to Lesotho</t>
  </si>
  <si>
    <t>China Constructs Two Rural Schools in Lesotho</t>
  </si>
  <si>
    <t>China Exim Bank loans Lesotho 30 million USD for communications project</t>
  </si>
  <si>
    <t>China Funds Construction of New Parliament Building in Lesotho</t>
  </si>
  <si>
    <t>Chinese Government Donates to WFP for Food Aid in Lesotho</t>
  </si>
  <si>
    <t>China Donates Computers to Lesotho Ministry of Justice</t>
  </si>
  <si>
    <t>China Donates Computers to Lesotho Police</t>
  </si>
  <si>
    <t>China Donates Food Aid to Lesotho</t>
  </si>
  <si>
    <t>China Provides Equipment and Training for a Radio &amp; TV Network Expansion Project</t>
  </si>
  <si>
    <t xml:space="preserve">China Extends 30 Million USD Soft Loan for Second Phase of Telecoms Project to Lesotho </t>
  </si>
  <si>
    <t>China Provides 8 Million USD Interest-Free Loan for Lesotho Convention Center</t>
  </si>
  <si>
    <t>China Grants 9 Million USD for Education and Economic Development to Lesotho</t>
  </si>
  <si>
    <t>China Donates Medical Equipment to Motebang Hospital</t>
  </si>
  <si>
    <t>China Funds Solar Street Lighting Demonstration Project</t>
  </si>
  <si>
    <t>Sugar plantation and mill in Harper</t>
  </si>
  <si>
    <t>Stadium in Gerdnerville</t>
  </si>
  <si>
    <t>Rice and vegetable cultivation</t>
  </si>
  <si>
    <t>Stadium and sports complex</t>
  </si>
  <si>
    <t>Mechnized farm</t>
  </si>
  <si>
    <t>China donates office supplies worth 1 million USD to Liberian government</t>
  </si>
  <si>
    <t>China Sends `Butter Rice' for Liberia</t>
  </si>
  <si>
    <t xml:space="preserve">Chinese Donation to National Transitional Legislative Assembly of Liberia </t>
  </si>
  <si>
    <t xml:space="preserve">Donation of Agricultural Equipment </t>
  </si>
  <si>
    <t>Donation of Agricultural Tools</t>
  </si>
  <si>
    <t>Donation of Anti-Malaria Drugs</t>
  </si>
  <si>
    <t>SKD Sports Complex Renovations and other projects</t>
  </si>
  <si>
    <t>Budgetary support for Salary Arrears</t>
  </si>
  <si>
    <t>Donation of a Consigment of Drugs</t>
  </si>
  <si>
    <t>Renovated and Expanded Facilities of the Liberia Broadcasting System (LBS)</t>
  </si>
  <si>
    <t>Assistance Toward Liberia's Reconstruction Program</t>
  </si>
  <si>
    <t>Donation of Anti-Malarial Drugs</t>
  </si>
  <si>
    <t>China donates radio units</t>
  </si>
  <si>
    <t>Confucius Institute at the University of Liberia</t>
  </si>
  <si>
    <t>China granted 3 laboratories for University of Liberia</t>
  </si>
  <si>
    <t>Chinese Ambassador Donates to Amezu University</t>
  </si>
  <si>
    <t>Construction of three rural schools</t>
  </si>
  <si>
    <t>Donation of Anti-malaria and lassa fever medicine</t>
  </si>
  <si>
    <t>Anti-Malaria Drugs Purchased for Liberia</t>
  </si>
  <si>
    <t>China granted $10,000 USD equipment and materials to combat army worms</t>
  </si>
  <si>
    <t>Motorcycles and anti-malaria medicine donated to Bureau of Immigration and Naturalization</t>
  </si>
  <si>
    <t>Exchange of Malaria Medicine</t>
  </si>
  <si>
    <t xml:space="preserve"> Donation to a Local Agriculture Group--Diversity Farm (DF)</t>
  </si>
  <si>
    <t xml:space="preserve">Renovation of the Ministry of Health Facilities </t>
  </si>
  <si>
    <t>Donation of Equipment to China-Liberia Malaria Prevention and Treatment Center</t>
  </si>
  <si>
    <t>Additional Medical materials to Tappita Hospital</t>
  </si>
  <si>
    <t>Donation of Farming Tools to a Local Agriculture Group--Diversity Farm (DF)</t>
  </si>
  <si>
    <t xml:space="preserve">China provides $10 million grant to Liberia for construction of vocational training center </t>
  </si>
  <si>
    <t xml:space="preserve">Chinese Government Scholarships for 57 Liberian students (2011-2) </t>
  </si>
  <si>
    <t>Chinese donate minibus to Liberia NGO</t>
  </si>
  <si>
    <t>Donation to Liberian Ministry of Information, Culture, and Tourism</t>
  </si>
  <si>
    <t>Donation of assorted items to women's groups</t>
  </si>
  <si>
    <t xml:space="preserve">Agreement to build ministerial complex </t>
  </si>
  <si>
    <t>China grants USD 1.4 million and provides technical assistance to Liberian state media</t>
  </si>
  <si>
    <t>Donation of medical equipment to Jackson Doe Referral Hospital</t>
  </si>
  <si>
    <t>China donated $0.5 million USD anti-malaria drugs</t>
  </si>
  <si>
    <t>Donation of computers and printers</t>
  </si>
  <si>
    <t>Donation of books and equipment to University of Liberia</t>
  </si>
  <si>
    <t>Teacher training with UNESCO China Funds</t>
  </si>
  <si>
    <t>China grants $20,000 USD in cash for Ebola response</t>
  </si>
  <si>
    <t>PLA Medical Team donates anti-Ebola materials to SKD Community</t>
  </si>
  <si>
    <t>People's Liberation Army of China</t>
  </si>
  <si>
    <t>CDB grants 150,000 USD for Ebola assistance</t>
  </si>
  <si>
    <t>China commits a 1 million USD grant to Liberian Government for the National Ebola Trust Fund</t>
  </si>
  <si>
    <t>China grants $211,781 USD to Liberia National Police for Ebola response</t>
  </si>
  <si>
    <t>China commits 1 million RMB cash and medical supplies to Liberia to fight ebola</t>
  </si>
  <si>
    <t>China commits 2 million USD to WFP for food assistance to Liberia</t>
  </si>
  <si>
    <t>Roberts International Airport Rehabilitation</t>
  </si>
  <si>
    <t>ICBC loans $300 million to Libyan telecom firm</t>
  </si>
  <si>
    <t>China Donates $1M USD for military relief in Macedonia</t>
  </si>
  <si>
    <t>Bank of China loans 87 million USD for Kozjak hydropower plant in Macedonia</t>
  </si>
  <si>
    <t>China Donates $2.5M USD in Computers to Macedonia</t>
  </si>
  <si>
    <t>China provided 30 million denar grant to Macedonia for elementary school reconstruction</t>
  </si>
  <si>
    <t>China grants 3.1 million USD for Economic and Technological Projects to Macedonia</t>
  </si>
  <si>
    <t>China donates 23 school buses to Macedonia</t>
  </si>
  <si>
    <t>China opens Confucius Institute at Ss. Cyril and Methodius University</t>
  </si>
  <si>
    <t>China EXIM loans 580 million USD for highway projects in Macedonia, implemented by SinoHydro</t>
  </si>
  <si>
    <t>Construction of a tourist complex, Nosy-Be</t>
  </si>
  <si>
    <t>Sugar mill in Morondava</t>
  </si>
  <si>
    <t>Various development projects, including road development</t>
  </si>
  <si>
    <t>Purchase of agricultural equipment</t>
  </si>
  <si>
    <t>Medicine</t>
  </si>
  <si>
    <t>Stadium with 5,000 capacity and construction area 11,079 sq. meter</t>
  </si>
  <si>
    <t>China Funds Rehabilitation of Antananarivo's streets in Madagascar</t>
  </si>
  <si>
    <t>China Grants 30 Million Yuan for economic assistance to Madagascar</t>
  </si>
  <si>
    <t>China Sends Humanitarian Aid to Cyclone Victims in Madagascar</t>
  </si>
  <si>
    <t xml:space="preserve">China Grants $4.68 million USD to Madagascar </t>
  </si>
  <si>
    <t>Hanban and Jiangxi Normal University co-construct Confucius Institute at Antananarivo University</t>
  </si>
  <si>
    <t>Antananarivo; The Golden Peacock Five-Star Hotel</t>
  </si>
  <si>
    <t>China Donates Anti-Malaria Medicine to Madagascar</t>
  </si>
  <si>
    <t>Multisectoral Projects</t>
  </si>
  <si>
    <t>China funds construction of the Malagasy Malaria Prevention and Treatment Center in Tananarive, Madagascar</t>
  </si>
  <si>
    <t xml:space="preserve">China grants $30M to Madagascar to manage the impact of cyclones </t>
  </si>
  <si>
    <t>China donates medicine and medical equipment to Madagascar as part of an annual agreement</t>
  </si>
  <si>
    <t>China Establishes Malaria Lab at Befelatanana Hospital</t>
  </si>
  <si>
    <t>China establishes hybrid rice development center in Madagascar</t>
  </si>
  <si>
    <t>China Donates Computers to CENIT in Madagascar</t>
  </si>
  <si>
    <t>Ivato Airport - Antananarivo Boulevard de l'Europe Expressway; 18.7km</t>
  </si>
  <si>
    <t>20 power tillers for rice irrigation</t>
  </si>
  <si>
    <t>China Grants $70 Million for Karonga Chipita highway</t>
  </si>
  <si>
    <t>China constructs National Assembly building in Malawi for $40 million</t>
  </si>
  <si>
    <t>China Donates Sports Equipment to the Ministry of Youth in Malawi</t>
  </si>
  <si>
    <t>China Donates Fertilizer to Malawi</t>
  </si>
  <si>
    <t>China Donates Equipment to Ministry of Women and Child Development</t>
  </si>
  <si>
    <t>Furniture and Vehicle Donation to Foreign Ministry</t>
  </si>
  <si>
    <t>China Constructs Two Secondary Schools in Malawi</t>
  </si>
  <si>
    <t>China loans Malawi $65m for national stadium construction</t>
  </si>
  <si>
    <t>China Loans 92.3 million USD for Kwacha Presidential Hotel, International Conference Centre and Presidential Villas</t>
  </si>
  <si>
    <t>EXIM Bank Funds Kapichira Hydroelectric Dam Phase II</t>
  </si>
  <si>
    <t>EXIM Bank Loans $80 million for Construction of University of Science and Technology</t>
  </si>
  <si>
    <t>Embassy Grants Funds for Constructing New Department at Mzuzu University</t>
  </si>
  <si>
    <t>China Donates Equipment to Bunda College of Agriculture</t>
  </si>
  <si>
    <t>China Provided 1.05m USD to Malawi for Agricultural Projects</t>
  </si>
  <si>
    <t>China Donates Equipment to Malawi Parliament</t>
  </si>
  <si>
    <t>China Donates Furniture to Girls' School</t>
  </si>
  <si>
    <t>China constructs KWA200M Tyolo, Malawi Secondary School</t>
  </si>
  <si>
    <t>China Constructs Mkwichi Modern Primary school in Malawi</t>
  </si>
  <si>
    <t>China provides first batch of anti-malaria drugs to Malawi</t>
  </si>
  <si>
    <t>Donation of computers to Department of Immigration</t>
  </si>
  <si>
    <t>China Donates 600 Boreholes to Malawi</t>
  </si>
  <si>
    <t>China donates 20 computers to Malawi's Department of Immigration</t>
  </si>
  <si>
    <t>Construction of a Confucius Institute at the University of Malawi (2013)</t>
  </si>
  <si>
    <t>China Donates Solar Lights to Malawi</t>
  </si>
  <si>
    <t>China Donates Mobile Solar Power System worth 5 Billion Kwacha to Malawi</t>
  </si>
  <si>
    <t>National Fiber Backbone</t>
  </si>
  <si>
    <t>RM75,500 cash grant to the Malaysian Red Crescent Society for tsunami relief</t>
  </si>
  <si>
    <t>200,000 USD cash grant for tsunami relief</t>
  </si>
  <si>
    <t>EXIM Bank preferential buyer's credit for Penang Second Crossing Bridge Project</t>
  </si>
  <si>
    <t>Chinese musical troupe provides cash grant for flood relief</t>
  </si>
  <si>
    <t>RM50,000 in-kind grant for flood relief</t>
  </si>
  <si>
    <t>China loans two giant pandas to Malaysia</t>
  </si>
  <si>
    <t>Maldives DMO</t>
  </si>
  <si>
    <t>A water construction pool and residence with construction area of 2,300 square meters</t>
  </si>
  <si>
    <t>A four-story inhabitants' building</t>
  </si>
  <si>
    <t>A residence with a total construction area of 3,786 square meters</t>
  </si>
  <si>
    <t>7.5 million RMB in-kind grant for tsunami relief</t>
  </si>
  <si>
    <t>China donates 5 million Rufiyaa to N. Kendhi Kulhudhoo School Secondary Campus Construction</t>
  </si>
  <si>
    <t xml:space="preserve">China granted the National Museum in Sultan Park </t>
  </si>
  <si>
    <t>Funding for construction of 47-unit housing facilities in Nolhivaranfaru</t>
  </si>
  <si>
    <t>China General Administration of Sports donates 254,000 rufiyaa worth of sports equipment to Athletics Association of Maldives</t>
  </si>
  <si>
    <t>481 million RMB loan for 1,000-unit housing development in Hulhumale</t>
  </si>
  <si>
    <t>Financing for construction of Foreign Ministry building</t>
  </si>
  <si>
    <t>China donates electronics to Maldives Parliament</t>
  </si>
  <si>
    <t>982.5 CNY million loan for 1500-unit housing project in Addu</t>
  </si>
  <si>
    <t>China National Development and Reform Commission</t>
  </si>
  <si>
    <t>China donates computer systems to Foreign Service Institute of Maldives</t>
  </si>
  <si>
    <t>China gifts cultural items to Maldives</t>
  </si>
  <si>
    <t>Donation of 150 swimming boards to Swimming Association of Maldives</t>
  </si>
  <si>
    <t>China donates 150 police motorcycles to Maldives</t>
  </si>
  <si>
    <t xml:space="preserve">China provides 200 cans for waste disposal to Maldives </t>
  </si>
  <si>
    <t>Donation to Kudakudhige Hiya Orphanage</t>
  </si>
  <si>
    <t>Provision of saltwater purification equipment</t>
  </si>
  <si>
    <t>Donation of a Table-Tennis Table to Maldives Table Tennis Association</t>
  </si>
  <si>
    <t>Donation of study supplies to Foreign Affairs college in Male</t>
  </si>
  <si>
    <t>Provision of power generator(s)</t>
  </si>
  <si>
    <t>Xinhua provides assistance to Maldives media sector</t>
  </si>
  <si>
    <t>Xinhua News Agency</t>
  </si>
  <si>
    <t>Expansion and Upgrading of Ibrahim Nasir International Airport in Hulhule</t>
  </si>
  <si>
    <t>5th Power Development</t>
  </si>
  <si>
    <t>Irufen Island Resort</t>
  </si>
  <si>
    <t>1530 Housing Units</t>
  </si>
  <si>
    <t>Maldives-China Friendship Bridge</t>
  </si>
  <si>
    <t>7000 Housing Units</t>
  </si>
  <si>
    <t>Aid to drought victims</t>
  </si>
  <si>
    <t>Medical Equipment</t>
  </si>
  <si>
    <t>A conference building with a total construction area of 11,820 square meters</t>
  </si>
  <si>
    <t>A park with a total construction area of 2,100 square meters</t>
  </si>
  <si>
    <t>Rebuilding of an office building</t>
  </si>
  <si>
    <t>Monument costs thirty million RMB</t>
  </si>
  <si>
    <t>Renovation of the office building of the Ministry of Foreign Affairs</t>
  </si>
  <si>
    <t>Teachers' School, 10 classrooms, offices, library, laboratory, and enclosing wall</t>
  </si>
  <si>
    <t>Cement Factory</t>
  </si>
  <si>
    <t>China Grants a Presidential Residence Building for Mali</t>
  </si>
  <si>
    <t>Grant to construct the Third Bridge for Mali in Bamako</t>
  </si>
  <si>
    <t>China constructs women-children centers in Mali</t>
  </si>
  <si>
    <t>10 million CNY grant for unspecified project</t>
  </si>
  <si>
    <t>Grant for unspecified projects</t>
  </si>
  <si>
    <t>China Donates Medical Equipment to Mali</t>
  </si>
  <si>
    <t>China donates drugs and medical equipment worth 380,000 to Mali</t>
  </si>
  <si>
    <t>Sukala Sugar Refinery; 3rd Sugar Refinery/N-Sukala</t>
  </si>
  <si>
    <t>Chinese organization signs agreement with Lycee Askia Mohamed School to build Confucius Classroom</t>
  </si>
  <si>
    <t>China Donates Drugs and Equipment for Chinese Medical Missions to Mali</t>
  </si>
  <si>
    <t>China donates anti-malarial medicine to Mali</t>
  </si>
  <si>
    <t>China donates medicine and medical equipment for Kati Hospital</t>
  </si>
  <si>
    <t>China donates cultural books to Mali</t>
  </si>
  <si>
    <t>China loans 75 billion CFA francs for Bamako-Segou highway</t>
  </si>
  <si>
    <t>China Donates Computers to Mali</t>
  </si>
  <si>
    <t>China Eximbank loans 276.8 million CNY for fiber optics and telecommunications modernization to Mali</t>
  </si>
  <si>
    <t>China grants 5.1 billion CFA for development projects to Mali</t>
  </si>
  <si>
    <t>China issues interest free loan of 3.6 billion CFA for development projects</t>
  </si>
  <si>
    <t>China granted 700 million CFA office equipment and vehicles to Malian Ministry of Foreign Affaris</t>
  </si>
  <si>
    <t>China donated 240 million CFA of vehicles and electronics to Malian Foreign Ministry</t>
  </si>
  <si>
    <t>China grants 35 billion CFA for extension of Bamako University campus</t>
  </si>
  <si>
    <t>China granted 4 billion FCFA for an access road of Bamako's third birdge</t>
  </si>
  <si>
    <t>China provides 16.8 billion CFA loan for priority projects in Mali</t>
  </si>
  <si>
    <t>Donation of antimalarial drugs</t>
  </si>
  <si>
    <t>China donates $214,000 worth of equipment and medication to Mali</t>
  </si>
  <si>
    <t>China donates 25 million CNY worth of grain to Mali</t>
  </si>
  <si>
    <t>Unknown; Humanitarian Aid and Public Works</t>
  </si>
  <si>
    <t>Gouina Hydropower Project 140MW</t>
  </si>
  <si>
    <t>China Grants 27.9 billion CFA for Development Projects</t>
  </si>
  <si>
    <t>China offers 600 scholarships to Malian students over 3 years</t>
  </si>
  <si>
    <t>China loans 39 billion XOF for fibre optic network</t>
  </si>
  <si>
    <t>China donated Ebola materials worth 420 million XOF</t>
  </si>
  <si>
    <t>China donates 80 million XOF in medical materials for Ebola</t>
  </si>
  <si>
    <t>Construction area 8,000 square meter</t>
  </si>
  <si>
    <t>China's CCCC finances 15 million USD study on Gozo bridge feasibility in Malta</t>
  </si>
  <si>
    <t>China Cultural Center donates exhibit of 50 reed paintings for ministry in Gozo, Malta</t>
  </si>
  <si>
    <t>Youth hostel and cultural center</t>
  </si>
  <si>
    <t>Water pipeline</t>
  </si>
  <si>
    <t>Experimental rice farm in Rosso</t>
  </si>
  <si>
    <t>Agricultural equipment factory in Kaedi</t>
  </si>
  <si>
    <t>Foodgrains</t>
  </si>
  <si>
    <t>Powerplant in Noukchott</t>
  </si>
  <si>
    <t>Medical center in Nouakchott</t>
  </si>
  <si>
    <t>Industrial development</t>
  </si>
  <si>
    <t>Sports stadium</t>
  </si>
  <si>
    <t>Port survey in Nouakchott</t>
  </si>
  <si>
    <t>Rice farm</t>
  </si>
  <si>
    <t>Port construction in Nouakchott</t>
  </si>
  <si>
    <t>Experimental farm in M'Pourie Plain</t>
  </si>
  <si>
    <t>Road construction</t>
  </si>
  <si>
    <t>Additional facilities at port and second water pipeline, added to 1971 credit</t>
  </si>
  <si>
    <t>A dormitory for experts in a stadium of 260 square meters and providing part of lawn-maintaining facilities</t>
  </si>
  <si>
    <t>Maintenance of a stadium</t>
  </si>
  <si>
    <t>A port protection project</t>
  </si>
  <si>
    <t>Rebuilding the port sandguard</t>
  </si>
  <si>
    <t>Maintenance of a port</t>
  </si>
  <si>
    <t>Maintenance of two hygiene centres</t>
  </si>
  <si>
    <t>Maintenance of a gymnasium</t>
  </si>
  <si>
    <t>A conference building with a total construction area of 8,281 square meters</t>
  </si>
  <si>
    <t>China granted 7 million USD for development programs</t>
  </si>
  <si>
    <t>China Gives Mauritania $2.5 mln aid package</t>
  </si>
  <si>
    <t>Poverty Alleviation Program</t>
  </si>
  <si>
    <t>China funds construction of government buildings in Mauritania (2008)</t>
  </si>
  <si>
    <t>China issues 2 billion yuan loan to fund Port of Friendship expansion project in Mauritania</t>
  </si>
  <si>
    <t>China grants $3 million yuan worth of anti-malaria drugs to Mauritania</t>
  </si>
  <si>
    <t>China provided 60 million RMB interest-free loans</t>
  </si>
  <si>
    <t>China to construct hospital in Nouakchott, Mauritania</t>
  </si>
  <si>
    <t>China to renovate Presidential office and National conference center in Mauritania (2010)</t>
  </si>
  <si>
    <t>Assaba and Brakna; Poverty Delta Highway; Aftout Chergui Road; 172km</t>
  </si>
  <si>
    <t xml:space="preserve">China to build agricultural technology demonstration center in Mauritania (2011) </t>
  </si>
  <si>
    <t>China gives 50 million RMB of interest-free loans to Mauritania</t>
  </si>
  <si>
    <t>China installs solar street lamps in Akjoujt, Mauritania</t>
  </si>
  <si>
    <t xml:space="preserve">China funds 120 billion RMB in economic and technical accord to build a levee in Mauritania </t>
  </si>
  <si>
    <t>China grants $129 million non-refundable grant to Mauritinia</t>
  </si>
  <si>
    <t xml:space="preserve">China to construct livestock technology demonstration center in Ouad Naga </t>
  </si>
  <si>
    <t>Zero-interest loans for various unknown development purposes</t>
  </si>
  <si>
    <t xml:space="preserve">China provides 3.3 million USD to Mauritania for sanitation </t>
  </si>
  <si>
    <t>China funds construction of hospital in Kiffa, Mauritania (2014)</t>
  </si>
  <si>
    <t>Modernization of airport in Plaisance</t>
  </si>
  <si>
    <t>Development projects, including road construction</t>
  </si>
  <si>
    <t>Entomological lab</t>
  </si>
  <si>
    <t>A stadium with 11,500 seats</t>
  </si>
  <si>
    <t>Two bridges</t>
  </si>
  <si>
    <t>180 beds and additional equipment for a hospital</t>
  </si>
  <si>
    <t>Activity Center for the Aged People with a construction area of 3015 square meters</t>
  </si>
  <si>
    <t>Quatre-Bornes; New Market</t>
  </si>
  <si>
    <t>China issues First Loan for Plaines Wilhelms Sewage Project Construction in Mauritius</t>
  </si>
  <si>
    <t xml:space="preserve">China loans Mauritius 20 million CNY for MBC construction </t>
  </si>
  <si>
    <t>Construction Project</t>
  </si>
  <si>
    <t>China issues 100 million CNY Concessional Loans for Housing Project in Mauritius</t>
  </si>
  <si>
    <t xml:space="preserve">China provides 20 million CNY for x-ray scanning equipment to Mauritius' Customs </t>
  </si>
  <si>
    <t xml:space="preserve">China provides second interest-free loan for X-Ray Scanners for Mauritius Customs Depratment </t>
  </si>
  <si>
    <t>China provides interest-free loan for Plaza Theatre in Mauritius</t>
  </si>
  <si>
    <t>China donates computers to the Mauritian President and PM</t>
  </si>
  <si>
    <t>China donates sports equipment to Ministry of Youth</t>
  </si>
  <si>
    <t>China provides second interest-free loan for MBC Headquarters</t>
  </si>
  <si>
    <t>China Donates Vehicles to Police in Mauritius</t>
  </si>
  <si>
    <t>China provides third interest-free loan for MBC Headquarters</t>
  </si>
  <si>
    <t>China loans 70 million to Mauritius for MBC headquarters</t>
  </si>
  <si>
    <t>China loans Mauritius 100 million CNY as part of large construction package</t>
  </si>
  <si>
    <t xml:space="preserve">China issues second loan for Plaines Wilhelms Sewage Project Construction </t>
  </si>
  <si>
    <t>China donates equipment to Ministry of Youth</t>
  </si>
  <si>
    <t>China Donates Flags for Independence Day to Mauritius</t>
  </si>
  <si>
    <t>China Donates Computer Equipment to Mauritius</t>
  </si>
  <si>
    <t>Victoria Hospital New Operation Theatre - Loan 1</t>
  </si>
  <si>
    <t>China donates 3.6 million CNY worth of medical equipment to the Flacq hospital</t>
  </si>
  <si>
    <t>Exim bank loans $260 mil for the expansion of the SSR Airport terminal</t>
  </si>
  <si>
    <t>China provides interest-free loan for law enforcement technology</t>
  </si>
  <si>
    <t>China sends annual cultural troup to Mauritius</t>
  </si>
  <si>
    <t>Victoria Hospital New Operation Theatre - Loan 2</t>
  </si>
  <si>
    <t>Operation Theatres, Wards, and Equipment</t>
  </si>
  <si>
    <t>China Provides Books and Publications for the Mauritian Ministry of Foreign Affairs</t>
  </si>
  <si>
    <t>China designates 580 million RMB of Exim loan for Bagatelle Dam Project</t>
  </si>
  <si>
    <t>Economic and Trade cooperation</t>
  </si>
  <si>
    <t>China grants 1.05 million CNY for technical &amp; vocational training center in Mauritius</t>
  </si>
  <si>
    <t>Mauritius receives 50 million RMB interest-free loan from China</t>
  </si>
  <si>
    <t>Economic and Technical cooperation</t>
  </si>
  <si>
    <t>Relief aid to earthquake victims</t>
  </si>
  <si>
    <t>China establishes and equips Confucius Institute</t>
  </si>
  <si>
    <t>China Donated 390 Books to Mexico City's City Library</t>
  </si>
  <si>
    <t>China and Mexico sign MOU establishing Confucius Institutes at numerous Mexican univeristies</t>
  </si>
  <si>
    <t>CDB lends 1 bn USD to America Mobile for telecom network infrastructure and equipment</t>
  </si>
  <si>
    <t>CDB Loans Up to 375 Million USD to Nextel Mexico for 3G Network</t>
  </si>
  <si>
    <t>China Exim Bank extends Pemex 1 billion USD credit line for tankers and equipment</t>
  </si>
  <si>
    <t>China donates 1000 books and audiovisual material to Metropolitan Autonomous University in Mexico</t>
  </si>
  <si>
    <t xml:space="preserve">China constructs stadium in Micronesia </t>
  </si>
  <si>
    <t>China provides humanitarian assistance to FSM</t>
  </si>
  <si>
    <t>China pledges reconstruction assistance of Chuuk International Airport</t>
  </si>
  <si>
    <t xml:space="preserve">China gives $250,000 grant to purchase cars to Micronesia </t>
  </si>
  <si>
    <t>China dispatches instructors to Micronesia College</t>
  </si>
  <si>
    <t>China grants Pohnpei a government office building</t>
  </si>
  <si>
    <t>China donates cargo ship to Micronesia</t>
  </si>
  <si>
    <t>China constructs fisheries zone in Micronesia</t>
  </si>
  <si>
    <t>China commits 4 million RMB grant for FSM embassy in China</t>
  </si>
  <si>
    <t>China provides $500,000 grant to Micronesia for financial reform</t>
  </si>
  <si>
    <t>China loans Micronesia 2 million USD for construction a high school in Kosrae</t>
  </si>
  <si>
    <t>China gives $14k to Micronesia to buy computers for the FSM congress</t>
  </si>
  <si>
    <t>China gives Chuuk State government $3.5m for financial reforms</t>
  </si>
  <si>
    <t>China grants 1 million USD for FSM Trust Fund to Micronesia</t>
  </si>
  <si>
    <t xml:space="preserve">China grants 60 million RMB for Okat Bridge in Kosrae </t>
  </si>
  <si>
    <t>China grants office supplies worth 500,000 RMB to FSM congress</t>
  </si>
  <si>
    <t>China gives $0.14 million USD grant for scholarships</t>
  </si>
  <si>
    <t>China grants Micronesia 160,000 USD for govt. building furniture</t>
  </si>
  <si>
    <t>China gives $US 1 million grant to Micronesia for coastal erosion</t>
  </si>
  <si>
    <t>China $US 0.22m grant for renovation in Micronesia</t>
  </si>
  <si>
    <t>China gives $US 0.28m grant for Chuuk campus power generator</t>
  </si>
  <si>
    <t>China provides food aid to Moldova</t>
  </si>
  <si>
    <t>China's Jiang grants 1.2 million USD to Moldovan President</t>
  </si>
  <si>
    <t>China grants 1 million USD to open a Chinese medicine center in Chisinau, Moldova</t>
  </si>
  <si>
    <t>China provides 600k USD grant for Moldova to buy Chinese wheat</t>
  </si>
  <si>
    <t xml:space="preserve">China gives $1.2-m worth of medical equipments </t>
  </si>
  <si>
    <t>China assists Moldova with drought consequences with $2.0-m</t>
  </si>
  <si>
    <t>China commits grant of 3 million USD to integrate Moldovan wine into Chinese markets</t>
  </si>
  <si>
    <t>Chinese National Committee donates 40k USD of voting equipment to the Moldovan parliament</t>
  </si>
  <si>
    <t>China grants 20 million Yuan to the Moldova for Flood Relief and Other Cooperation</t>
  </si>
  <si>
    <t>China donates computers and printers to Moldovan students</t>
  </si>
  <si>
    <t>China provides free petroleum aid</t>
  </si>
  <si>
    <t>Mongolia uses bulk of 45million RMB aid package from China to build military housing</t>
  </si>
  <si>
    <t>China donates medical equipment worth 8 million RMB to Mongolia</t>
  </si>
  <si>
    <t>Mongolia to buy 50 million RMB worth of solar power technology with Chinese aid</t>
  </si>
  <si>
    <t>China provides 4 million US dollars in aid to Mongolia</t>
  </si>
  <si>
    <t>China provides 5 million RMB grant to Mongolian provinces because of severe winter</t>
  </si>
  <si>
    <t>China donates 6mil yuan, and experts to help restore Mongolia's Bogd Khan Palace Museum</t>
  </si>
  <si>
    <t>Chinese government grants $4.2million to construct office building for Mongolian National Chamber of Commerce and Trade (MNCCT)</t>
  </si>
  <si>
    <t>China provides 20 million RMB in agricultural assistance to Mongolia</t>
  </si>
  <si>
    <t xml:space="preserve"> China gives 160mil yuan worth of aid to Mongolia for Buyant-Ukhaa sports complex</t>
  </si>
  <si>
    <t>China Builds Chinese Cultural Center in Ulaanbaatar, Mongolia</t>
  </si>
  <si>
    <t xml:space="preserve">China provides 10 million RMB snow relief aid </t>
  </si>
  <si>
    <t>China donates 300 tonnes of rice and flour to Mongolia</t>
  </si>
  <si>
    <t>China provides H1N1 aid to Mongolia</t>
  </si>
  <si>
    <t>China donates 100,000 vaccines for hand-foot-mouth disease to Mongolia</t>
  </si>
  <si>
    <t>Trade and Development Bank of Mongolia enters into Export Credit Agreement with Agricultural Bank of China to finance Chinese Imports</t>
  </si>
  <si>
    <t>Agricultural Bank of China (ABC)</t>
  </si>
  <si>
    <t>China provides agricultural machinery worth 900,000 RMB to Mongolia</t>
  </si>
  <si>
    <t>China EXIM Bank Provides 200 Million USD Loan to Mongolian Development Bank for construction of apartments for civil servants</t>
  </si>
  <si>
    <t>Trade and Development Bank of Mongolia signs agreement with ICBC for Reimbursement Refinancing of Imports from China</t>
  </si>
  <si>
    <t>China Exim Bank Loans Mongolia $270 Million for Housing Projects</t>
  </si>
  <si>
    <t>330 kV Ulaanbaatar-Mandalgobi transmission line</t>
  </si>
  <si>
    <t>Construction of Railway Link to Tawan Tolgoi Coal Deposit</t>
  </si>
  <si>
    <t>China opens its first Confucius Institute in Montenegro at the University of Montenegro</t>
  </si>
  <si>
    <t>Olympic sports complex, import of commodities</t>
  </si>
  <si>
    <t>Maintenance of steel frame of a stadium</t>
  </si>
  <si>
    <t>1.72M MAD worth of Equipment</t>
  </si>
  <si>
    <t>China loans Morocco 5 million RMB for creation of geochemical maps</t>
  </si>
  <si>
    <t>5M CNY Emergency Humanitarian Aid</t>
  </si>
  <si>
    <t>China donates water engineering worth 22 million MD to Morocco</t>
  </si>
  <si>
    <t>Public Works Equipment</t>
  </si>
  <si>
    <t>Confucius Institute at Morocco University Mohammed V-Agdal</t>
  </si>
  <si>
    <t>Equipment purchase</t>
  </si>
  <si>
    <t>Diplomatic Academy of Morocco</t>
  </si>
  <si>
    <t>China donates sports equipment to Morocco</t>
  </si>
  <si>
    <t>Berchid-Beni Mellal Highway</t>
  </si>
  <si>
    <t>China agrees to reconstruct Morocco's Tea Museum</t>
  </si>
  <si>
    <t>Confucius Institute at the University of Hassan II</t>
  </si>
  <si>
    <t>Chinese Donated 20 million CNY to Morocco</t>
  </si>
  <si>
    <t>China Development Bank loans 100 million USD to Moroccan bank for SME development</t>
  </si>
  <si>
    <t>China Exim Bank loans 300 million USD to Morocco to finance coal-powered plant</t>
  </si>
  <si>
    <t>Development projects, including agricultural development and textile complex</t>
  </si>
  <si>
    <t>Hard currency for disaster relief</t>
  </si>
  <si>
    <t>Added to 1975 credit</t>
  </si>
  <si>
    <t>20 wells</t>
  </si>
  <si>
    <t>Resumption of a textile mill</t>
  </si>
  <si>
    <t>Dig 20 wells</t>
  </si>
  <si>
    <t>Chinese Parliament Donates Funds To Mozambican Flood Victims</t>
  </si>
  <si>
    <t>Foreign Ministry Office Building</t>
  </si>
  <si>
    <t>China Donates De-Mining equipment to Mozambique's Armed Forces</t>
  </si>
  <si>
    <t xml:space="preserve">Mozambique and China Sign Protocol with Donation </t>
  </si>
  <si>
    <t>China donates computers for Mozambique News Agency</t>
  </si>
  <si>
    <t>Chinese grant for Joaquim Chissano International Conference Center</t>
  </si>
  <si>
    <t>China donates cash gift of 3.6 million USD to Mozambique</t>
  </si>
  <si>
    <t>China makes donation to improve police capacity to Interior Ministry</t>
  </si>
  <si>
    <t>China donates 1 million USD to support drought victims</t>
  </si>
  <si>
    <t>China grants music equipment to Education Ministry</t>
  </si>
  <si>
    <t>China Offered Emergency Food Aid to Countries in Africa, including Mozambique</t>
  </si>
  <si>
    <t xml:space="preserve">China Builds New National Stadium </t>
  </si>
  <si>
    <t>China's Hubei Province signed Agricultural Twinning agreement for rice production</t>
  </si>
  <si>
    <t xml:space="preserve">First phase of Maputo International Airport Upgrade </t>
  </si>
  <si>
    <t xml:space="preserve">China funds construction of agro-technology demonstration centre </t>
  </si>
  <si>
    <t>China gives Grant to Mozambique to be used in Basic Development Sectors</t>
  </si>
  <si>
    <t>China provides 20 mn USD concessional loan for purchase of agricultural machinery</t>
  </si>
  <si>
    <t>China donates funds for construction of Visual Arts school in Maputo</t>
  </si>
  <si>
    <t>China renovates anti-malaria center in Maputo</t>
  </si>
  <si>
    <t>Construction of Agricultural Research Center/Agriculture Station</t>
  </si>
  <si>
    <t>China provides interest free loan for projects in Mozambique</t>
  </si>
  <si>
    <t>China sends 18th medical team to Mozambique</t>
  </si>
  <si>
    <t>China donates computers to the Mozambican Assembly of the Republic</t>
  </si>
  <si>
    <t>China, Mozambique sign medical cooperation agreements to grant malaria medicine to Mozambique</t>
  </si>
  <si>
    <t>Second phase of Maputo International Airport Upgrade</t>
  </si>
  <si>
    <t>China funds construction of Mozambican Office of Auditor-General</t>
  </si>
  <si>
    <t>China Exim Bank provided $681.6 million loan for Maputo-Catembe Bridge</t>
  </si>
  <si>
    <t>Chokwe Agro-Processing Complex</t>
  </si>
  <si>
    <t xml:space="preserve">Exim Bank gives $300mil loan for Maputo Ring Road </t>
  </si>
  <si>
    <t>China establishes a Confucius Institute at Eduardo Mondlane University</t>
  </si>
  <si>
    <t>China loans Mozambique 9.4 million USD for various development projects</t>
  </si>
  <si>
    <t>2 million USD grant for Chinese experts' assistance at agricultural research center</t>
  </si>
  <si>
    <t>14.3 million USD cooperation agreement grant for infrastructure development</t>
  </si>
  <si>
    <t xml:space="preserve">Exim Bank of China loans 416.5 million USD for Beira-Machipanda road rehabilitation in Mozambique </t>
  </si>
  <si>
    <t>Mozambique Presidential Palace</t>
  </si>
  <si>
    <t>China provides US3M funding for Mozambique social projects</t>
  </si>
  <si>
    <t xml:space="preserve">China donates medical equipment worth $1.6 million for Maputo Central Hospital </t>
  </si>
  <si>
    <t>China provides 23 million USD grant for pediatric ward in Beira Central Hospital, Mozambique</t>
  </si>
  <si>
    <t>China Donates Aid to Storm Victims in Mozambique</t>
  </si>
  <si>
    <t>China EXIM Bank offers $120 million soft loan to Mozambique for rehabilitation of the fishing port</t>
  </si>
  <si>
    <t>EXIM Bank Finances $133 million USD Telecom Deal in Mozambique</t>
  </si>
  <si>
    <t>Digital Migration</t>
  </si>
  <si>
    <t>Coral South FLNG</t>
  </si>
  <si>
    <t>Construction of a cotton mill</t>
  </si>
  <si>
    <t>13 industrial and infrastructural projects</t>
  </si>
  <si>
    <t>Grant through Red Cross</t>
  </si>
  <si>
    <t>Financing cost overruns from previous projects</t>
  </si>
  <si>
    <t>Zero-interest loan for unknown purpose and of unknown amount</t>
  </si>
  <si>
    <t>A "National theater" with a construction area of 1,000 square meters</t>
  </si>
  <si>
    <t>A railway cum Road bridge</t>
  </si>
  <si>
    <t>Maintenance of national theater</t>
  </si>
  <si>
    <t>Concessional loans for construction of hydroelectric plant</t>
  </si>
  <si>
    <t>China donates primary school in Myanmar</t>
  </si>
  <si>
    <t>Eximbank export seller's loan to build a dam in the Lower Paunglaung Hydropower Project</t>
  </si>
  <si>
    <t>China commits to agricultural machinery factory project</t>
  </si>
  <si>
    <t>China donates sports equipment worth 5 million RMB to Myanmar</t>
  </si>
  <si>
    <t>China donates crops for poppy-substitution in Myanmar</t>
  </si>
  <si>
    <t>China donates musical instruments to Myanmar National Theatre</t>
  </si>
  <si>
    <t>Eximbank loans for construction of a hydroelectric power project at Yeywa</t>
  </si>
  <si>
    <t>China donates 12,000 USD for poppy substitute crops and livestock breeding training in Myanmar</t>
  </si>
  <si>
    <t xml:space="preserve">China donates 2 digital seismographs to Myanmar </t>
  </si>
  <si>
    <t>China grants 50 million yuan to Myanmar for agricultural and hydroelectric projects</t>
  </si>
  <si>
    <t>China loans 15 million yuan to Myanmar for construction of New Generator Plant at Sinde</t>
  </si>
  <si>
    <t xml:space="preserve">Loan for Upper Paunglaung Dam (Punglaung II) Hydroelectric Project </t>
  </si>
  <si>
    <t>China granted $28 million for the construction of Zhangfeng-Bhamo Road</t>
  </si>
  <si>
    <t>China donates 30 Audi Cars to Myanmar</t>
  </si>
  <si>
    <t>China donates 130 passenger trains to Myanmar</t>
  </si>
  <si>
    <t>China Ministry of Railways</t>
  </si>
  <si>
    <t>Eximbank provides $31.5 million loan to Myanmar</t>
  </si>
  <si>
    <t>China loans 84 million USD to buy two oil rigs</t>
  </si>
  <si>
    <t>China provides seller's credit for construction of paper mill</t>
  </si>
  <si>
    <t>China donates 10,000 tons of rice to Shan and Kachin States of Myanmar</t>
  </si>
  <si>
    <t>China's Yunnan Province donates $250,000 of relief supplies to Myanmar</t>
  </si>
  <si>
    <t>China's Guangxi sends 250,000 USD to Myanmar for Cyclone Relief</t>
  </si>
  <si>
    <t>China provides three MA60 aircrafts to Myanmar</t>
  </si>
  <si>
    <t>China donates 56 million yuan to Myanmar for cyclone relief</t>
  </si>
  <si>
    <t>Chinese embassy donates computers and audio-visual equipment to Myanmar schools</t>
  </si>
  <si>
    <t>Sino-Myanmar Pipeline with International Financiers</t>
  </si>
  <si>
    <t>China donates technical equipment to Chinese schools in Yangon, Myanmar</t>
  </si>
  <si>
    <t xml:space="preserve">China donates 30 locomotives to Myanmar </t>
  </si>
  <si>
    <t>China donates USD 500, 000 in cash for earthquake relief in Myanmar</t>
  </si>
  <si>
    <t>Chinese embassy donates USD 10,000 to Myanmar earthquake hit areas</t>
  </si>
  <si>
    <t>China donates container inspection equipment to Myanmar</t>
  </si>
  <si>
    <t xml:space="preserve">China gives $6.35 million to build home for the aged in Kachin State, Myanmar </t>
  </si>
  <si>
    <t>China donates 120 million Kyat and rice for the construction of schools in Myanmar (2013)</t>
  </si>
  <si>
    <t>China signs $100 million loan agreement for rural microfinance with Myanmar</t>
  </si>
  <si>
    <t xml:space="preserve">China donates Sakyamuni tooth-relic stupa replicas to Myanmar </t>
  </si>
  <si>
    <t>China to loan $92 million to Myanmar for constructing two train</t>
  </si>
  <si>
    <t>China donates 120 million Kyat to Myanmar school</t>
  </si>
  <si>
    <t>Chinese Premier donates teaching tools and computers to students in Myanmar</t>
  </si>
  <si>
    <t>China Ex-Im Bank provides loan for micro-finance projects in agriculture</t>
  </si>
  <si>
    <t>A recreation centre with a construction area of 2,525 square meters</t>
  </si>
  <si>
    <t>A residence with a construction area of 6,618.6 square meters</t>
  </si>
  <si>
    <t>180 apartments, 6,50912 square meters</t>
  </si>
  <si>
    <t>Dig 30 wells</t>
  </si>
  <si>
    <t>663 sets of apartments with construction area 30,000 sq. meter</t>
  </si>
  <si>
    <t>Pumping station</t>
  </si>
  <si>
    <t>102 low-cost houses with a total construction area of 6800 square meters</t>
  </si>
  <si>
    <t>New space science and technology station at Swakopmund</t>
  </si>
  <si>
    <t>Grant for State House construction</t>
  </si>
  <si>
    <t>China donates $30,000 to Namibian political party, SWAPO</t>
  </si>
  <si>
    <t>Chinese construction of presidential residence at new State House worth N$60 million</t>
  </si>
  <si>
    <t>China issues interest free loan of N$30 million to Namibia</t>
  </si>
  <si>
    <t>China donates 250 million Yuan to Grant to Ministry of Youth</t>
  </si>
  <si>
    <t xml:space="preserve">China loans 250 million yuan to Namibia for railway equipment </t>
  </si>
  <si>
    <t>China donates N$26,000 in computer equipment and office machinery</t>
  </si>
  <si>
    <t>China contributes Political and equipment to Namibian SWAPO Party</t>
  </si>
  <si>
    <t>China Donates a television, laptops and printers to Namibia</t>
  </si>
  <si>
    <t>China issues 20 million Yuan interest free loan to Namibia</t>
  </si>
  <si>
    <t>China Donates 100 computers and 30 printers to Outapi</t>
  </si>
  <si>
    <t>Donation of 6 computers to Ministry of Works</t>
  </si>
  <si>
    <t>China Hands Over Two Regional Council Buildings to Namibia</t>
  </si>
  <si>
    <t>China grants 16.1 Million RMB to Namibia Meteorological Communication System</t>
  </si>
  <si>
    <t>China extends 30 million Yuan interest free loan to Namibia</t>
  </si>
  <si>
    <t>China built supreme court building in Namibia</t>
  </si>
  <si>
    <t>China donates 3 ambulances worth 1.05 million RMB to Namibia</t>
  </si>
  <si>
    <t>China Constructs Wanaheda Police Station</t>
  </si>
  <si>
    <t>China Establishes Chinese language after-school program in Namibia</t>
  </si>
  <si>
    <t>E-government software (government Record and Management upgrade)</t>
  </si>
  <si>
    <t>China finances construction of two secondary schools</t>
  </si>
  <si>
    <t>Okahandja Defense Academy Project</t>
  </si>
  <si>
    <t>China gives Grant of N$20,000 to Epandulo Women Development Project</t>
  </si>
  <si>
    <t>China issues 50 million yuan grant to Namibia</t>
  </si>
  <si>
    <t>Chinese Government Donates 100,000 USD to Flood Victims</t>
  </si>
  <si>
    <t>70 million CNY Grant for Construction of 60 Bed Hospital</t>
  </si>
  <si>
    <t>Reinfontein National Youth Training Centre</t>
  </si>
  <si>
    <t>China donates N$3.4 million for flood relief</t>
  </si>
  <si>
    <t>China Donates Medical Materials to Namibia</t>
  </si>
  <si>
    <t>China funds construction of Otjomuise Secondary School worth 120 million NAD</t>
  </si>
  <si>
    <t>126 million USD Loan for MR67 and DR3602 Road Upgrade</t>
  </si>
  <si>
    <t>Purchase of 10% Stake in Husab Uranium Mine</t>
  </si>
  <si>
    <t>Swakop Uranium (SU)</t>
  </si>
  <si>
    <t>Feasibility Study for Social Housing Project</t>
  </si>
  <si>
    <t>20 Million CNY Grant</t>
  </si>
  <si>
    <t>China Grants 150 million RMB for Projects, Including the Drilling of Boreholes</t>
  </si>
  <si>
    <t>China Establishes Confucius Institute at University of Namibia</t>
  </si>
  <si>
    <t>China donates 3 tractors valued at 750,000 ND to Namibia</t>
  </si>
  <si>
    <t>China Donates 18 Microscopes to University of Namibia</t>
  </si>
  <si>
    <t>China donates $800 million Namibian dollars for road project in Namibia</t>
  </si>
  <si>
    <t>China's Zhejiang province donates three ambulances and medical equipments to Namibia</t>
  </si>
  <si>
    <t>China donates N$50 million to Hardap Inland Aquaculture Centre in Namibia</t>
  </si>
  <si>
    <t>Agreement on economic and technical cooperation: various projects</t>
  </si>
  <si>
    <t>A grit chamber of 450 meters</t>
  </si>
  <si>
    <t>A conference building with a total construction area of 10,315 square meters</t>
  </si>
  <si>
    <t>A highway of 71.6 Kilometers</t>
  </si>
  <si>
    <t>Maintenance of a highway</t>
  </si>
  <si>
    <t>Maintain international conference center</t>
  </si>
  <si>
    <t>Seti River Bridge</t>
  </si>
  <si>
    <t>Sports facilities including swimming pool, shooting range, track and field ground, lighting, scoreboard, audio amplifier, etc.</t>
  </si>
  <si>
    <t>China grants 520 million Rs for construction of studio building and transmission tower for Nepal Television</t>
  </si>
  <si>
    <t>China signs agreement on infrastructure grants with Nepal</t>
  </si>
  <si>
    <t>$35 million grant for construction of Civil Service Hospital</t>
  </si>
  <si>
    <t xml:space="preserve">$20 million grant for construction of Syabrubensi-Rasuwagadi highway </t>
  </si>
  <si>
    <t>$6.58 million grant for construction of Banepa Polytechnic Institute</t>
  </si>
  <si>
    <t>China signs agreement on infrastructure grant with Nepal</t>
  </si>
  <si>
    <t>China constructs China Information Center in Nepal</t>
  </si>
  <si>
    <t>China donates 2.86 million USD mobile X-ray machine to Nepal</t>
  </si>
  <si>
    <t>China constructs the Research Center of Nepal National Trust for Nature Conservation (NTNC)</t>
  </si>
  <si>
    <t>China donates meteorological satellite data receiver to Nepal</t>
  </si>
  <si>
    <t>China donates 1.3 million USD worth of logistic materials for the constituent assembly election in Nepal</t>
  </si>
  <si>
    <t>50 million RMB grant for development projects</t>
  </si>
  <si>
    <t>China donates 300,000 RMB flood relief materials to Nepal</t>
  </si>
  <si>
    <t>China donates 200,000 RMB for flood relief efforts in Nepal</t>
  </si>
  <si>
    <t>China donates 500,000 RMB worth of office equipment to Nepal</t>
  </si>
  <si>
    <t>China agrees USD4M for Nepal Fibre-Optic Cable Construction</t>
  </si>
  <si>
    <t>China donates 9 pickup trucks to Nepal's Ministry of Home Affairs</t>
  </si>
  <si>
    <t xml:space="preserve">China pledges to build USD13.8M Nepal dry port </t>
  </si>
  <si>
    <t xml:space="preserve">China donates 6000 books to schools in Nepal </t>
  </si>
  <si>
    <t>China extends 4,241,228 USD grant for security equipment for the Nepal Police</t>
  </si>
  <si>
    <t>China donates 16 million RMB waste handling equipments to Nepal</t>
  </si>
  <si>
    <t>China donates wushu kits worth Rs 5 million to Nepal</t>
  </si>
  <si>
    <t>China grants two-storey building to Shree Divya Deep Secondary School in Nepal</t>
  </si>
  <si>
    <t>China provides computers to Shree Ganeshbharati Secondary School in Nepal</t>
  </si>
  <si>
    <t>China donates 2 million Rs worth of computers and furniture to schools in Nepal</t>
  </si>
  <si>
    <t>China donates 10 sets of computers to Shree Kalinag Higher Secondary School in Nepal</t>
  </si>
  <si>
    <t>China provides computers to Rastriya Higher Secondary School in Nepal</t>
  </si>
  <si>
    <t>China donates security equipment to Nepal</t>
  </si>
  <si>
    <t>China donates video security equipment to museum in Nepal</t>
  </si>
  <si>
    <t>$40 million grant to widen Kathmandu Ring Road (Phase 1)</t>
  </si>
  <si>
    <t>EXIM Bank loan for construction of Upper Trishuli transmission line</t>
  </si>
  <si>
    <t>China donates 250,000 RMB worth of books to 14 schools in Nepal</t>
  </si>
  <si>
    <t>China aids in construction of traditional medical research and training center project in Nepal</t>
  </si>
  <si>
    <t>China provides 20 laptops to Shree Divya Deep Secondary Boarding School in Nepal</t>
  </si>
  <si>
    <t>China donates 1 million Rs and teaching equipment to Shree Chhorepatan Higher Secondary School in Nepal</t>
  </si>
  <si>
    <t>China donates stationery and teaching equipment to school in Nepal</t>
  </si>
  <si>
    <t>China provides financial assistance for construction of community buildings in Nepal</t>
  </si>
  <si>
    <t>China offers soft loan for Trishuli-3A project in Nepal</t>
  </si>
  <si>
    <t>China constructs the Rs 260 million Tatopani Customs Inspection Station in Nepal</t>
  </si>
  <si>
    <t>China donates 5 solar power generators to Divya Deep Secondary Boarding School in Nepal</t>
  </si>
  <si>
    <t>China donates books to school to Nepal</t>
  </si>
  <si>
    <t>China donates books to Siddhartha Vanasthali Institute in Nepal</t>
  </si>
  <si>
    <t>China donates computers and equipment to schools in Baglung, Nepal</t>
  </si>
  <si>
    <t>200 million yuan grant for economic and technical assistance</t>
  </si>
  <si>
    <t>China donates 800,000 RMB worth of office equipment to the Research Center of Nepal National Trust for Nature Conservation (NTNC)</t>
  </si>
  <si>
    <t>China provides 60 million yuan grant to Nepal for stadium upgrade</t>
  </si>
  <si>
    <t>China donates computers and equipment to schools in Myagdi, Nepal</t>
  </si>
  <si>
    <t>China grants 200 million RMB for the construction of the Nepal National Armed Police Force Academy</t>
  </si>
  <si>
    <t>China donates cultural items to schools and youth groups in Nepal</t>
  </si>
  <si>
    <t>China Exim Bank loans 218 million RMB to Nepal for acquisition of 4 aircrafts</t>
  </si>
  <si>
    <t>China donates 10 million RMB worth of supplies for Nepal's General Elections</t>
  </si>
  <si>
    <t>China Exim Bank loans 215.96 million USD to Nepal for construction of Pokhara Airport</t>
  </si>
  <si>
    <t>China donates medical equipment worth 20,000 USD to Civil Service Hospital in Nepal</t>
  </si>
  <si>
    <t xml:space="preserve">China provides 51,570,728 Cordoba loan to Nicaragua for genetic improvement project </t>
  </si>
  <si>
    <t>China grants Nicaragua 30 million USD for purchase of power plant</t>
  </si>
  <si>
    <t>Stadium in Niamey</t>
  </si>
  <si>
    <t>Unknown purpose</t>
  </si>
  <si>
    <t>Reclamation of rice plot of 170 hectares and provision of necessary accessories</t>
  </si>
  <si>
    <t>Ship lock with total length 74.35 meter</t>
  </si>
  <si>
    <t>Reservoir renovation</t>
  </si>
  <si>
    <t>Prospecting water resources</t>
  </si>
  <si>
    <t>China donates food aid</t>
  </si>
  <si>
    <t>China constructs classrooms for Niamey University</t>
  </si>
  <si>
    <t>China donates Supplies and Equipment for Youth Training</t>
  </si>
  <si>
    <t>China donates First Tractors for Farmers</t>
  </si>
  <si>
    <t>China donates Simultaneous Interpretation Equipment for Niger's Foreign Affairs Ministry</t>
  </si>
  <si>
    <t>China Donates 2090 Tons of Fertilizer to Niger</t>
  </si>
  <si>
    <t>China Donates Medicine and Equipment worth 500,000 RMB</t>
  </si>
  <si>
    <t>China Donates Tractors to Niger</t>
  </si>
  <si>
    <t>China assists in constructing a farm tool assembly plant in Niger</t>
  </si>
  <si>
    <t>China donates Cash Assistance to offset Food Crisis</t>
  </si>
  <si>
    <t>China funds construction of bridge to cross Niger River in Niamey</t>
  </si>
  <si>
    <t>China Donates 1.5 million RMB of Agricultural Tools to Niger</t>
  </si>
  <si>
    <t>China donates Anti-Malaria Medicine to Niger</t>
  </si>
  <si>
    <t>China donates 225 tractors for agricultural projects</t>
  </si>
  <si>
    <t>China donates materials worth 2 million RMB to Niger</t>
  </si>
  <si>
    <t>China donates Chemical Fertilizer worth 2.5 million CNY</t>
  </si>
  <si>
    <t>China donates 500 metric tons of maize to Niger</t>
  </si>
  <si>
    <t>China Donate 500 tons of Yellow Corn Kernels to Niger</t>
  </si>
  <si>
    <t>China donates Anti-Malarial Medicine</t>
  </si>
  <si>
    <t>SORAZ Oil Refinery Near Zinder</t>
  </si>
  <si>
    <t>China National Petroleum Company (CNPC)</t>
  </si>
  <si>
    <t>China donates power units to Niger to promote energy security in Niamey</t>
  </si>
  <si>
    <t>China donates Tractor Spare Parts</t>
  </si>
  <si>
    <t>China conducts maintenance on Niamey Stadium in Niger</t>
  </si>
  <si>
    <t>China donates Anti-Malarial Medicines to Niger</t>
  </si>
  <si>
    <t>China issues Non-reimbursable aid of 50 million CNY to Niger</t>
  </si>
  <si>
    <t>China donates computer equipment worth 150 million CFA</t>
  </si>
  <si>
    <t>China Donates Office Supplies for Presidential Election</t>
  </si>
  <si>
    <t>China donates Office Supplies</t>
  </si>
  <si>
    <t>China donates medicine to Niger</t>
  </si>
  <si>
    <t>China Renovates Niger's Foreign Ministers' Meeting Room</t>
  </si>
  <si>
    <t>China provides 10 million RMB worth of food to Niger</t>
  </si>
  <si>
    <t>China donates emergency food aid to Niger</t>
  </si>
  <si>
    <t>China donates medicine and medical equipment to Niger</t>
  </si>
  <si>
    <t>China Donates Anti-Malaria Drugs to Niger</t>
  </si>
  <si>
    <t xml:space="preserve">China Funds Drinking Water Improvement Project in Niger </t>
  </si>
  <si>
    <t>China drills 70 wells in TillabÍ©ri and Dosso</t>
  </si>
  <si>
    <t>Azelik Uranium Mine</t>
  </si>
  <si>
    <t>China donates Anti-Malarial Medicine to Niger</t>
  </si>
  <si>
    <t>China funds the Construction of Two Schools in Niger</t>
  </si>
  <si>
    <t xml:space="preserve">China Donates School Supplies to Two Nigerien Primary Schools </t>
  </si>
  <si>
    <t xml:space="preserve">China donates 1,280 tons rice </t>
  </si>
  <si>
    <t>China donates 30 vehicles to Niger</t>
  </si>
  <si>
    <t xml:space="preserve">China Donation of 146.5 million XOF for Flooding </t>
  </si>
  <si>
    <t>CNPC finances Agadem oil field development, pipeline projects, road and hotel construction. Commitment amount and recipient sector (private) are inferred from IMF Coordinated Foreign Direct Investment Survey</t>
  </si>
  <si>
    <t>China National Petroleum Corporation (CNPC)</t>
  </si>
  <si>
    <t>Cabestan (2018)</t>
  </si>
  <si>
    <t>Fiber-optic Backbone</t>
  </si>
  <si>
    <t>China Donates Office Supplies to National Assembly</t>
  </si>
  <si>
    <t>Third Bridge over Niger River and Other Development Projects</t>
  </si>
  <si>
    <t>China donates Computers, TVs, and Malaria drugs to Nigeria</t>
  </si>
  <si>
    <t>ALCATEL Nigerian Local Government Rural Telephony Project</t>
  </si>
  <si>
    <t>Alcatel</t>
  </si>
  <si>
    <t>China delivers annual medical aid to Nigeria</t>
  </si>
  <si>
    <t>Omotosho Power Plant Phase I</t>
  </si>
  <si>
    <t>ZTE Nigerian Local Government Rural Telephony Project</t>
  </si>
  <si>
    <t>China grants 30m RMB to Nigeria for development projects</t>
  </si>
  <si>
    <t>China and Nigeria sign cooperation agreements including 2.25M dollar grant</t>
  </si>
  <si>
    <t>China donates water supply support and boreholes to Nigeria</t>
  </si>
  <si>
    <t>China provides $200 million USD in export credits for communications satellite</t>
  </si>
  <si>
    <t xml:space="preserve">Modernization of the Nigeria railway </t>
  </si>
  <si>
    <t>China Constructs Four Primary Schools</t>
  </si>
  <si>
    <t>China grants Anti-Malarial drugs and technology to NIgeria</t>
  </si>
  <si>
    <t>Nigerian telecom firm receives $20m loan</t>
  </si>
  <si>
    <t>China donates teaching equipment to Nigeria University</t>
  </si>
  <si>
    <t>China donates Avian flu-fighting equipment</t>
  </si>
  <si>
    <t>Confucius Institute launched at Nnamdi Azikiwe University</t>
  </si>
  <si>
    <t xml:space="preserve">Confucius Institute at the University of Lagos </t>
  </si>
  <si>
    <t>China grants $7.2m for construction of schools in Nigeria</t>
  </si>
  <si>
    <t>China donates Federal Staff Hospital/ China-Nigeria Friendship Hospital</t>
  </si>
  <si>
    <t>Nigeria-China Friendship cultural project</t>
  </si>
  <si>
    <t>China provides loan for a 700 MW power project in Niger State</t>
  </si>
  <si>
    <t>China issues $100 million USD loan for Galaxy Backbone ICT Project</t>
  </si>
  <si>
    <t>Exim issues second loan for $500 million USD for Light Rail Network</t>
  </si>
  <si>
    <t>China funds construction of malaria control center in Nigeria (2012)</t>
  </si>
  <si>
    <t>Chinese Embassy Donates N2 Million to Nigerian Red Cross</t>
  </si>
  <si>
    <t>China donates books to Nigeria National Library</t>
  </si>
  <si>
    <t>China Library launched in Abuja, Nigeria</t>
  </si>
  <si>
    <t>China CDB Agrees USD100M Nigeria On-Lending Facility</t>
  </si>
  <si>
    <t>Airport Terminal Expansion Projects</t>
  </si>
  <si>
    <t>China donates teaching tools to a school in Nigeria</t>
  </si>
  <si>
    <t>Chinese Embassy donates vehicle to Nigeria to fight crime</t>
  </si>
  <si>
    <t>China offers 10 million CNY worth of prevention and relief materials to Nigeria to fight Ebola</t>
  </si>
  <si>
    <t>China grants USD200K for Niue asbestos re-roofing</t>
  </si>
  <si>
    <t>Different project items</t>
  </si>
  <si>
    <t>Agreement on economic &amp; social cooperation: 49 project items</t>
  </si>
  <si>
    <t>Industrial and transport projects</t>
  </si>
  <si>
    <t>Agreement on economic &amp; social cooperation</t>
  </si>
  <si>
    <t>Teaching instruments and educational equipment for secondary technical schools</t>
  </si>
  <si>
    <t>Non-repayment aid</t>
  </si>
  <si>
    <t>China Development Bank (CDB), Bank of China (BOC), China Bank of Communications (CBC), China Postal Savings Bank, Industrial and Commercial Bank of China (ICBC)</t>
  </si>
  <si>
    <t>Maintenance and extension of a cloth-weaving factory</t>
  </si>
  <si>
    <t>Maintenance and extension of a poultry factory</t>
  </si>
  <si>
    <t>Budget support</t>
  </si>
  <si>
    <t>Official press release</t>
  </si>
  <si>
    <t>Cement plant</t>
  </si>
  <si>
    <t>Emergency assistance for Afghan refugees</t>
  </si>
  <si>
    <t>200 KW hydroelectric power generator</t>
  </si>
  <si>
    <t>Commodity Aid for refugees</t>
  </si>
  <si>
    <t>China donates computers and books to Pakistan</t>
  </si>
  <si>
    <t>China gives interest-free loan of 127.361 million rupees to Pakistan for Advanced Technical Training Centre</t>
  </si>
  <si>
    <t>Bank of China provides US$500 million to Pakistan for balance of payment obligations</t>
  </si>
  <si>
    <t>China provides 10 million RMB for anti-terror actions</t>
  </si>
  <si>
    <t>China Exim Bank provides USD 98 million state credit for Gwadar Port Project, Pakistan</t>
  </si>
  <si>
    <t>China donates in-kind grant of 4 million Chinese Yuan worth of relief materials for Afghan refugees in Pakistan</t>
  </si>
  <si>
    <t>China commits to grant of 4.15 million Chinese Yuan to Pakistan for Collaborative Hybrid Rice Breeding Project</t>
  </si>
  <si>
    <t xml:space="preserve">China donates relief goods worth RMB 12 million to Afghan Refugees in Pakistan </t>
  </si>
  <si>
    <t>China grants 2 million RMB to Afghan refugees in Pakistan</t>
  </si>
  <si>
    <t>China Export-Import Bank commits supplier's credit of US$102 million to Pakistan for white oil pipeline</t>
  </si>
  <si>
    <t>China supplies 100 million USD locomotives and coaches to Pakistan railways</t>
  </si>
  <si>
    <t>Eximbank loan for railway steel, Pakistan</t>
  </si>
  <si>
    <t>China loans PKR 88 million to Pakistan for fumigation chambers</t>
  </si>
  <si>
    <t>China gives grant of US$200000 to Pakistan flood victims</t>
  </si>
  <si>
    <t>Eximbank export credits for construction of a 2nd nuclear plant in Chashma, Pakistan</t>
  </si>
  <si>
    <t>Export credits for Jinnah Hydropower station, Pakistan</t>
  </si>
  <si>
    <t>Eximbank loan to build a 2nd nuclear plant in Chashma, Pakistan</t>
  </si>
  <si>
    <t>China donates US$50000 grant to Pakistan for bird flu prevention</t>
  </si>
  <si>
    <t>China pledged grant of US$400000 to Pakistan Human Development Fund for Chinese Learning Centre</t>
  </si>
  <si>
    <t>China donates aid package worth $6.2 million to Pakistan as part of earthquake relief efforts</t>
  </si>
  <si>
    <t>China donates 10.5 million Rs of office equipment to Pakistan</t>
  </si>
  <si>
    <t>Chinese Ministry of Defence donates USD 100,000 to Pakistani counterpart for quake relief</t>
  </si>
  <si>
    <t>China Ministry of Defense</t>
  </si>
  <si>
    <t>CDB Loan for Duddar Zinc-lead project</t>
  </si>
  <si>
    <t>Chinese Embassy donates $2 million to flood-stricken areas in Pakistan</t>
  </si>
  <si>
    <t>Chinese Embassy donates PKR 7 million to Pakistan for quake relief</t>
  </si>
  <si>
    <t>China donates USD 60,000 in medical facilities to quake-hit Pakistan</t>
  </si>
  <si>
    <t>China provides 13,000 tents to quake-hit Pakistan</t>
  </si>
  <si>
    <t>China grants Pakistan 100 thousand USD for flood relief</t>
  </si>
  <si>
    <t>China grants RMB 240 million for Pakistan Friendship Center</t>
  </si>
  <si>
    <t>Chinese Embassy donated computers and printers to a quake-hit city in Pakistan</t>
  </si>
  <si>
    <t>China grants Pakistan 2.5 million USD worth of relief aid for quake victims</t>
  </si>
  <si>
    <t>Export credits for Gwadar Port Channel Deepening Project, Pakistan</t>
  </si>
  <si>
    <t>China EXIM Commits $300M USD to Pakistan for Earthquake Relief</t>
  </si>
  <si>
    <t>Chinese Embassy donates computers and printers to Pakistan's Ministry of Culture</t>
  </si>
  <si>
    <t>China gives $200 million Loan to Pakistan for Gwadar Coastal Highway Project</t>
  </si>
  <si>
    <t>China donates 200000 USD to Pakistan for flood relief</t>
  </si>
  <si>
    <t>Grant for repatriation of Afghan refugees from Pakistan</t>
  </si>
  <si>
    <t>China Donates 2.3 million CNY worth of equipment to National Art Gallery of Pakistan</t>
  </si>
  <si>
    <t>China gives in-kind grant of 5 drug-sniffing dogs worth 4.5 million rupees to Pakistan</t>
  </si>
  <si>
    <t>China Funds Construction of 1.385 billion yuan Satellite for Pakistan</t>
  </si>
  <si>
    <t>Loan for upgrading of Karakoram Highway</t>
  </si>
  <si>
    <t>China loans US$6 million to Pakistan for security scanners</t>
  </si>
  <si>
    <t xml:space="preserve">China donates USD 1 million to Pakistan for quake relief </t>
  </si>
  <si>
    <t>Chinese Embassy to Pakistan donates materials to Lok Virsa Museum of Islamabad Pakistan</t>
  </si>
  <si>
    <t>Grant of 15 police pick-up trucks, Pakistan</t>
  </si>
  <si>
    <t>China gives loans for foreign exchange reserves boost in Pakistan for 500m</t>
  </si>
  <si>
    <t>Chinese Embassy in Pakistan donates PKR 1 million for IDPs</t>
  </si>
  <si>
    <t>China donates 510 books to Pakistan International Islamic University Islamabad</t>
  </si>
  <si>
    <t>Eximbank loan for 12 dams, Pakistan</t>
  </si>
  <si>
    <t>China donates 800 books to Pakistan National Library</t>
  </si>
  <si>
    <t>China Exim bank gives loan to Pakistan for coaches purchase</t>
  </si>
  <si>
    <t>China gives US$1 million to Pakistan for Special Fund for the Victims of Terrorism</t>
  </si>
  <si>
    <t>China provides in-kind grant of 30 million Chinese Yuan worth of relief material to Pakistan for internally displaced persons</t>
  </si>
  <si>
    <t>Grant for internally displaced persons of Malakand Division, Pakistan</t>
  </si>
  <si>
    <t>Chinese Ministry of Culture gave in-kind grant of 150000 Chinese Yuan worth of office equipment to Pakistan</t>
  </si>
  <si>
    <t>First of three loans to build a 3rd and 4th nuclear plants in Chashma, Pakistan</t>
  </si>
  <si>
    <t xml:space="preserve">China Exim Bank provided loan for the realignment of Karakoram Highway </t>
  </si>
  <si>
    <t>Loan for 'Safe City Islamabad' project</t>
  </si>
  <si>
    <t>China donates RMB 10 million of humanitarian aid to flood-hit Pakistan</t>
  </si>
  <si>
    <t>Chinese Embassy in Islamabad donates rs 1.2 million for flood relief</t>
  </si>
  <si>
    <t>China donates an additional RMB 60 million to flood-hit Pakistan</t>
  </si>
  <si>
    <t>China disbursed the second of three loans to build a 3rd and 4th nuclear plant in Chashma</t>
  </si>
  <si>
    <t>Third of three loans to build 3rd and 4th nuclear plants in Chashma, Pakistan</t>
  </si>
  <si>
    <t>Mayor of Beijing donates 50000 USD for flood relief in Pakistan</t>
  </si>
  <si>
    <t>Chinese Embassy sacrifices 5 sheep on Eid day in Pakistan</t>
  </si>
  <si>
    <t>China donates 40000 wheel chairs to Pakistani charity Bait ul Maal</t>
  </si>
  <si>
    <t>Winter fuel donation</t>
  </si>
  <si>
    <t>China donates 500,000 doses of H1N1 vaccine to Pakistan</t>
  </si>
  <si>
    <t>China Exim Bank loans 86M for The Paksat-1R ground control in Pakistan</t>
  </si>
  <si>
    <t>China donates books to Pakistan</t>
  </si>
  <si>
    <t>China provides 1.2 million USD grant for Pakistan's law enforcements</t>
  </si>
  <si>
    <t>Chinese Ambassador donates 20 computers to Government College University in Pakistan</t>
  </si>
  <si>
    <t>China donates 7000 tents to Pakistan for flood relief</t>
  </si>
  <si>
    <t>Chinese embassy donates 1 million rupees to Pakistan to fight Dengue Fever</t>
  </si>
  <si>
    <t>China loans 448 million USD for Neelum-Jhelum Hydroelectric Project</t>
  </si>
  <si>
    <t>China Export-Import Bank commits loan of 165.226 billion rupees to Pakistan for Lahore Orange Line Metro Train project</t>
  </si>
  <si>
    <t xml:space="preserve">Part III: China's financial package loan includes preferential buyer credit of $4.001 billion USD to Pakistan for Karachi Nuclear Power Plant's K-2/K-3 </t>
  </si>
  <si>
    <t>Part I: China gives financial package including concessional loan of 2.647 billion RMB to Pakistan for GCL Karachi Nuclear Power K2/K3 project</t>
  </si>
  <si>
    <t>Part II: China's financial package loan includes buyer credit of $2.250 billion USD to Pakistan for Karachi Nuclear Power Plant's K-2/K-3</t>
  </si>
  <si>
    <t>Jhmpir Wind Power Plant</t>
  </si>
  <si>
    <t>Quaid-e-Azam Solar Park Phase II and III</t>
  </si>
  <si>
    <t>Thar Engro Power Station with ICBC, CCB, Commerical Bank of China</t>
  </si>
  <si>
    <t>Pakistan Port Qasim Power Project</t>
  </si>
  <si>
    <t>Matiari to Lahore Transmission Line</t>
  </si>
  <si>
    <t>Port Qasim Datang 1</t>
  </si>
  <si>
    <t>ICBC provides 600 mn USD loan to strengthen foreign exchange reserves</t>
  </si>
  <si>
    <t>Gwadar-Nawabshah LNG terminal and pipeline project</t>
  </si>
  <si>
    <t>KKH Phase II - Thakot-Havelian-Section</t>
  </si>
  <si>
    <t>CDB provides 600 mn USD loan to strengthen foreign exchange reserves</t>
  </si>
  <si>
    <t>Karot Run-of-River Hydropower Project</t>
  </si>
  <si>
    <t>China loans 1.35 billion USD for Suki Kinari Hydropower Project in Pakistan</t>
  </si>
  <si>
    <t>Hubco Coal Power Plant Project</t>
  </si>
  <si>
    <t>Three Gorges 2nd and 3rd Wind Farm</t>
  </si>
  <si>
    <t>China provides 3m Chinese Yuan in emergency humanitarian aid</t>
  </si>
  <si>
    <t xml:space="preserve">China gives $1m US Dollar aid in cash for unspecified project </t>
  </si>
  <si>
    <t>China aids $2.5m for home reconstruction projects</t>
  </si>
  <si>
    <t xml:space="preserve">China gives 50m Chinese Yuan worth of aid for mobile housing, medical and sports items </t>
  </si>
  <si>
    <t>China grants PNA 1 million USD for humanitarian aid in Gaza Strip</t>
  </si>
  <si>
    <t>China grants Palestine 500 thousand USD for aid to the Gaza Strip</t>
  </si>
  <si>
    <t>China donates $1 million USD to Palestinian refugees via UNRWA</t>
  </si>
  <si>
    <t xml:space="preserve">China grants $11M for construction of Ministry of Foreign Affairs in Palestine </t>
  </si>
  <si>
    <t>China grants PNA 5.5 million USD</t>
  </si>
  <si>
    <t>Zero-Interest loan for project Items and technical assistance</t>
  </si>
  <si>
    <t>A sports centre with total constuction area of 8,700 square meters</t>
  </si>
  <si>
    <t>A cane-weaving training center</t>
  </si>
  <si>
    <t>Villagers' Residence</t>
  </si>
  <si>
    <t>Agricultural experiment station</t>
  </si>
  <si>
    <t>China completes 10 million RMB foreign ministry building</t>
  </si>
  <si>
    <t>China loans $5 million to Papua New Guinea to support currency</t>
  </si>
  <si>
    <t>China grants 30,679.01 kina to PNG for water supply materials</t>
  </si>
  <si>
    <t>China grants 1.96 million RMB of wind and solar generators to PNG</t>
  </si>
  <si>
    <t>China grants computer packages worth 20000 kina to PNG police</t>
  </si>
  <si>
    <t>China grants 20 computers to PNG Foreign Affairs Department</t>
  </si>
  <si>
    <t>China grants 1.5 million Kina to PNG military hospital renovation project</t>
  </si>
  <si>
    <t>China donates 300,000 kina of medical supplies to PNG general hospital</t>
  </si>
  <si>
    <t>China grants 50,000 USD in emergency relief</t>
  </si>
  <si>
    <t>China grants 100000 kina to PNG to purchse two portable sawmills</t>
  </si>
  <si>
    <t xml:space="preserve">China donates 300,000 RMB worth of medical devices and medicines to Papua New Guinea </t>
  </si>
  <si>
    <t>China grants 20,000 kina for PNG poll research</t>
  </si>
  <si>
    <t>China grants medical supplies worth 110,000 PNG Kina to Papua New Guinea</t>
  </si>
  <si>
    <t>China funds 10 million PGK fish storage facility in Papua New Guinea</t>
  </si>
  <si>
    <t>China donates 31,000 kina to PNG for volcano relief</t>
  </si>
  <si>
    <t>China commits 15m kina in grant aid to PNG</t>
  </si>
  <si>
    <t>China donates 24 computers to PNG high schools</t>
  </si>
  <si>
    <t xml:space="preserve">China funds dormitories for Vudal University </t>
  </si>
  <si>
    <t>China donates 5 million Yuan for AIDS medical assistance</t>
  </si>
  <si>
    <t xml:space="preserve">Chinese military fund PNG military hospital with 1.2 million Kina </t>
  </si>
  <si>
    <t>China grants two machines to Port Moresby General Hospital</t>
  </si>
  <si>
    <t>China granted $250,000 USD to support the Police Department</t>
  </si>
  <si>
    <t>China donates 10 laptops to Papua New Guinea</t>
  </si>
  <si>
    <t>China donates 1M RMB worth of medicine to Papua New Guinea to fight malaria</t>
  </si>
  <si>
    <t>China donates 1.4m kina for PNG military hospital renovation</t>
  </si>
  <si>
    <t xml:space="preserve">China donates 4.3 million RMB grant to PNG </t>
  </si>
  <si>
    <t>China donated medical devices and medicines to Papua New Guinea</t>
  </si>
  <si>
    <t>China donates 1m kina to PNG for police equipment</t>
  </si>
  <si>
    <t>China gives $US 4.39 million grant for an international convention centre</t>
  </si>
  <si>
    <t>China donates exercising facilities to Papua New Guinea</t>
  </si>
  <si>
    <t xml:space="preserve">China establishes Mt Hagen Rice Project in PNG </t>
  </si>
  <si>
    <t>China Exim Bank provides $55m concessional loan for Integrated Government Information System</t>
  </si>
  <si>
    <t>Chinese association donates 4000 kina in food supplies to policemen</t>
  </si>
  <si>
    <t>China grants convention centre in PNG</t>
  </si>
  <si>
    <t>Donation of gifts to PNG inmates</t>
  </si>
  <si>
    <t>China grants 21.5 million Kina to PNG for construction of bridge road project</t>
  </si>
  <si>
    <t>Ambassador grants 30,000 PGK for Bivi Primary School</t>
  </si>
  <si>
    <t>China grants emergency medical supplies to Port Moresby Hospital</t>
  </si>
  <si>
    <t>China grants medical supplies and medicine to Port Moresby General Hospital</t>
  </si>
  <si>
    <t>China gives 10 million RMB to PNG for Phase II of Mt. Hagen Farm and an equipment donation to police</t>
  </si>
  <si>
    <t>China offers 20m kina grant to PNG as a gift</t>
  </si>
  <si>
    <t>Community College</t>
  </si>
  <si>
    <t>China grants solar lamps to 24 PNG schools</t>
  </si>
  <si>
    <t>China commits 70 million RMB for School of Excellence</t>
  </si>
  <si>
    <t>China donates medical equipment to Papua New Guinea worth 20,000 PNG kina</t>
  </si>
  <si>
    <t>China provides 115,000 kina in medical supplies to PNG hospital</t>
  </si>
  <si>
    <t>China donates 41000 Kina worth of school supplies to PNG primary school</t>
  </si>
  <si>
    <t>Kokopo Town Sewerage</t>
  </si>
  <si>
    <t>New Enga Provincial Hospital</t>
  </si>
  <si>
    <t>Telikom (PNG) Limited</t>
  </si>
  <si>
    <t>Goroka Town Water Supply</t>
  </si>
  <si>
    <t>National Broadband Network</t>
  </si>
  <si>
    <t>Integrated Agriculture Industrial Parks in Western Highlands and Eastern Highlands</t>
  </si>
  <si>
    <t>Development projects, including irrigation and mini powerplants</t>
  </si>
  <si>
    <t>80 drinking water wells</t>
  </si>
  <si>
    <t>Produce cement 30,000 ton annually</t>
  </si>
  <si>
    <t>China donates $1.2 million to finance Peruvian social development and employment program</t>
  </si>
  <si>
    <t xml:space="preserve">China funds urban workers program to alleviate hunger in Peru for $1.2M </t>
  </si>
  <si>
    <t>China donates $1.2 million to Peruvian government to develop Peru-Ecuador border region</t>
  </si>
  <si>
    <t xml:space="preserve">China funds construction of friendship center in Peru for $1 million </t>
  </si>
  <si>
    <t>China funds construction of intensive care pavilion for Arzobispo Loayza National Hospital in Peru for $1.2m</t>
  </si>
  <si>
    <t xml:space="preserve">China funds expansion of Arzobispo Loayza National Hospital in Peru </t>
  </si>
  <si>
    <t>China donates $100,000 to help fund de-mining efforts in Ecuador-Peru border region</t>
  </si>
  <si>
    <t>Chinese Communist Party donates computers to APRA in Peru</t>
  </si>
  <si>
    <t>Chinese Communist Party</t>
  </si>
  <si>
    <t>China donates 63 vehicles to Peru for 16th APEC summit</t>
  </si>
  <si>
    <t>China gives Peru-China Cultural Center</t>
  </si>
  <si>
    <t>China gives Peru ten thousand mountain bikes to raise Peru teenagers' interest in sports</t>
  </si>
  <si>
    <t>Establishment of Confucius Institute in Catholic University of Peru</t>
  </si>
  <si>
    <t>Establishment of Confucius Institute in University of Piura</t>
  </si>
  <si>
    <t>CDB provides 50 mn USD loan to COFIDE for infrastructure and transport projects</t>
  </si>
  <si>
    <t>Establishment of Confucius Institute in Ricardo Palma University</t>
  </si>
  <si>
    <t>China Development Bank extends loan of 30 million USD to Interbank in Peru</t>
  </si>
  <si>
    <t xml:space="preserve">China Development Bank lends $150 million to Peru's Banco de Credito </t>
  </si>
  <si>
    <t>China to Build Friendship Center Project in Peru for 3.2 Million USD</t>
  </si>
  <si>
    <t>China donates equipment worth S/. 240,000 to fight yellow rust</t>
  </si>
  <si>
    <t>China Development Bank (CDB), China Export-Import Bank (Ex-Im), Industrial and Commercial Bank of China (ICBC), Bank of China (BOC)</t>
  </si>
  <si>
    <t>China Development Bank provides $365 million to Peru for San Gaban III hydroelectric plant</t>
  </si>
  <si>
    <t>Equipment for 105 power stations</t>
  </si>
  <si>
    <t>Equipment for powerplant at Magat River</t>
  </si>
  <si>
    <t>CAMCO loans Philippines P1.53 billion for Banaoang Pump Irrigation Project</t>
  </si>
  <si>
    <t>China provides P16b loan to Philippines for Phase I of Mainline South Railway project</t>
  </si>
  <si>
    <t>China CAMCO loan USD24.9M for Philippines fisheries sector upgrade</t>
  </si>
  <si>
    <t>Chinese gives 5.5m PHP for flood relief in Philippines</t>
  </si>
  <si>
    <t xml:space="preserve">Donation of 30 metric tons of hybrid rice </t>
  </si>
  <si>
    <t>$50000 donation for flood aid</t>
  </si>
  <si>
    <t xml:space="preserve">$200000 donation to aid mudflow victims </t>
  </si>
  <si>
    <t>EXIM Bank concessional loan for container scanning system</t>
  </si>
  <si>
    <t>Donation of typhoon relief goods worth 5 million yuan</t>
  </si>
  <si>
    <t>China loans Philippines $100 million for Phase 2 of Non Intrusive Container Inspection System</t>
  </si>
  <si>
    <t>China loans Philippines P5.537b for Phase II of the Angat Water Utilisation and Aqueduct Improvement Project</t>
  </si>
  <si>
    <t>GNPower Mariveles Coal-Fired Plant with Sinosure</t>
  </si>
  <si>
    <t>China Exim Bank loans the Philippines 4.5 billion PP for Agno River Integrated Irrigation project</t>
  </si>
  <si>
    <t>China donates eight mobile clinics to Phililippines</t>
  </si>
  <si>
    <t>Chico River Irrigation System</t>
  </si>
  <si>
    <t>Kaliwa Dam</t>
  </si>
  <si>
    <t>Relief aid after flood damage</t>
  </si>
  <si>
    <t>Supply of Chinese equipment for industrial projects</t>
  </si>
  <si>
    <t xml:space="preserve">China provides 30 computers worth 500,000 USD to Romania </t>
  </si>
  <si>
    <t xml:space="preserve">China grants Romania 5 million yuan for government communications system </t>
  </si>
  <si>
    <t>China signs agreement for nonrefundable aid to Romania worth 600,000 USD</t>
  </si>
  <si>
    <t xml:space="preserve">China builds bridge over Danube River in Romania </t>
  </si>
  <si>
    <t>China Development Bank (CDB), China Export-Import Bank (Ex-Im), China Export &amp; Credit Insurance Corporation (Sinosure)</t>
  </si>
  <si>
    <t>China supplies equipment worth 100 million USD to Romanian telecommunications company</t>
  </si>
  <si>
    <t>Chinese Embassy in Romania donates 350 million Romanian lei to Chamber of Deputies for office equipment</t>
  </si>
  <si>
    <t>China EximBank funds the acquisition of equipment for Romanian POSTelecom Company</t>
  </si>
  <si>
    <t xml:space="preserve">In 2004, China donated office supplies to Romania </t>
  </si>
  <si>
    <t>China donates concrete mixers and fire excavators to Romania</t>
  </si>
  <si>
    <t>China to set up Confucius Institute in Romania</t>
  </si>
  <si>
    <t>China donates 6,000 books and technical equipment to university in Romania</t>
  </si>
  <si>
    <t>Chinese parliamentary members donate office equipment to Romania's Senate</t>
  </si>
  <si>
    <t>82 MW Solar Park in Romania</t>
  </si>
  <si>
    <t>China completes donation of 10 million RMB for victims of Beslan school siege</t>
  </si>
  <si>
    <t>Chinese Red Cross Donates $100K USD to Beslan Victims</t>
  </si>
  <si>
    <t>CDB and Russian bank sign 2 credit agreements worth $12m</t>
  </si>
  <si>
    <t>Financing of Rosneft's take-over of Yukos</t>
  </si>
  <si>
    <t>Downs (2011); Henderson &amp; Mitrova (2016)</t>
  </si>
  <si>
    <t>CDB loans Vnesheconombank $300m for pre-export financing</t>
  </si>
  <si>
    <t>China Radio International (CRI) opens radio Confucius classroom in Yekaterinburg, Russia</t>
  </si>
  <si>
    <t>China Exim bank loans $18.5m to Russia's VTB bank</t>
  </si>
  <si>
    <t>China Development Bank loans 500 million USD to Russian Vnesheconombank (VEB)</t>
  </si>
  <si>
    <t>China EXIM bank loans 133 million USD for construction of cement plant to Russian VEB</t>
  </si>
  <si>
    <t xml:space="preserve">Part 1: CDB to offer loans totaling 25 billion USD in to Russian Roseneft and Transneft </t>
  </si>
  <si>
    <t>Part 2: CDB to offer loans totaling 25 billion USD in to Russian Roseneft and Transneft</t>
  </si>
  <si>
    <t>Agricultural Bank of China loans 500 million USD to Russian VTB</t>
  </si>
  <si>
    <t>China establishes Chinese Cultural Center (CCC) in Moscow, Russia</t>
  </si>
  <si>
    <t xml:space="preserve">CNPC advance payments to Rosneft on oil deliveries </t>
  </si>
  <si>
    <t>Official press release; Henderson &amp; Mitrova (2016)</t>
  </si>
  <si>
    <t>CDB lends 2.5 billion to Gazprom for Europe-China International Transport Route</t>
  </si>
  <si>
    <t>Coal Resource Development in Far East Russia</t>
  </si>
  <si>
    <t>Arctic LNG 2</t>
  </si>
  <si>
    <t>Extension area 5,720 square metre, Beds number increased to 250</t>
  </si>
  <si>
    <t>Renovation of veterinary school</t>
  </si>
  <si>
    <t>Factory building of rice mill</t>
  </si>
  <si>
    <t>Grant to boost rice production</t>
  </si>
  <si>
    <t>China issues 30 million CNY Grant for bilateral projects</t>
  </si>
  <si>
    <t xml:space="preserve">China extends loan to Rwanda for infrastructure and government </t>
  </si>
  <si>
    <t>China implements Umutara rice field management project</t>
  </si>
  <si>
    <t>China supports Umutara rice field extension project</t>
  </si>
  <si>
    <t>China Provides 1.5 Million USD Loan for Construction of the State House in Rwanda</t>
  </si>
  <si>
    <t>China grants 30 million RWF for construction of State House</t>
  </si>
  <si>
    <t xml:space="preserve">Construction of Ministry of Foreign Affairs headquarters </t>
  </si>
  <si>
    <t>Construction of Kabuga Hospital</t>
  </si>
  <si>
    <t>China donates USD5K to Kigali Genocide Memorial Centre</t>
  </si>
  <si>
    <t>Chia donates computers to The New Times newspaper</t>
  </si>
  <si>
    <t>China donates of anti-malaria medicine to Rwanda</t>
  </si>
  <si>
    <t>500,000 USD grant for e-learning laboratory</t>
  </si>
  <si>
    <t>China Funds Construction of primary schools in Rwanda</t>
  </si>
  <si>
    <t>China donates RWF60M of office equipment to Rwanda political party</t>
  </si>
  <si>
    <t>Grant for Kigali hospitals</t>
  </si>
  <si>
    <t>China loans 219 million RMB for Kigali road rehabilitation</t>
  </si>
  <si>
    <t>China and Rwanda build Confucius Institute at the Kigali Institute of Education</t>
  </si>
  <si>
    <t>Construction of Confucius Institute in Rwanda</t>
  </si>
  <si>
    <t>China grants 70,000 USD to President's efforts supporting vulnerable children</t>
  </si>
  <si>
    <t xml:space="preserve">China constructs anti-malaria center in Rwanda </t>
  </si>
  <si>
    <t>China builds Inyange Girls School of Science in Rwanda</t>
  </si>
  <si>
    <t>China grants 4.4 million USD for agreed-upon development projects</t>
  </si>
  <si>
    <t xml:space="preserve">China loans 50 million RMB Interest-free to boost trade </t>
  </si>
  <si>
    <t xml:space="preserve">China donates equipment to Rwanda Inyange Girls School of Science </t>
  </si>
  <si>
    <t>China constructs access road for Inyange Girls School of Science in Rwanda</t>
  </si>
  <si>
    <t>China pledges 120 million RMB interest free loan to Rwanda</t>
  </si>
  <si>
    <t>China issues Loan of $113 million USD for Kivu Belt Road Project</t>
  </si>
  <si>
    <t>China donates medical equipment to Masaka Hospital (2013)</t>
  </si>
  <si>
    <t>China and Rwanda sign agreement for Technology Cooperation to construct the MINAFFET building</t>
  </si>
  <si>
    <t xml:space="preserve">China funded and constructed a vocational school </t>
  </si>
  <si>
    <t xml:space="preserve">China provides grant of 50 million RMB to Rwanda </t>
  </si>
  <si>
    <t>Chinese Embassy in Rwanda donated education equipment to a vocational school in Southern province, Rwanda</t>
  </si>
  <si>
    <t>China constructs a playground for a public school in Rwanda</t>
  </si>
  <si>
    <t>China donates a TV, computers, and educational equipment to Inyange Girls School of Sciences</t>
  </si>
  <si>
    <t>China donates 50 million Yuan to support the economic development and poverty reduction</t>
  </si>
  <si>
    <t>China to build a government administrative office complex for Rwanda</t>
  </si>
  <si>
    <t>China donates solar energy kit systems to Rwanda</t>
  </si>
  <si>
    <t>Kigali Urban Road Upgrade Project; 54km (2016 project)</t>
  </si>
  <si>
    <t>China grants $100,000 USD to Samoa after Cyclone Heta</t>
  </si>
  <si>
    <t>China completes $13mil swimming pool complex for 2007 South Pacific Games</t>
  </si>
  <si>
    <t>China loans $52 million USD for convention center and government offices</t>
  </si>
  <si>
    <t>Chinese delegation hands over $1 million for renovation of stadium in Samoa</t>
  </si>
  <si>
    <t>China gives $9m loan to Samoa for construction of parliamentary complex</t>
  </si>
  <si>
    <t>China loans $15m to Samoa for the construction of a Ministry of Justice and Courts Administration</t>
  </si>
  <si>
    <t>Chinese EXIM Bank gives $41m loan to Samoa for the construction of a National Medical Centre and Ministry of Health Headquarters</t>
  </si>
  <si>
    <t>China commits $1.46m grant to Samoa for a Women and Youth Hall</t>
  </si>
  <si>
    <t>China grants $5.86m for reconstruction of Samoan Schools</t>
  </si>
  <si>
    <t>China commits grant for the construction of eight school buildings in Samoa</t>
  </si>
  <si>
    <t>China grants $100,000 USD for emergency response after tsunami</t>
  </si>
  <si>
    <t>China gives $400k grant to Samoa for relief assistance</t>
  </si>
  <si>
    <t>China grants $30,000 for China Red Cross relief after Tsunami</t>
  </si>
  <si>
    <t>China provides 10 earthquake monitors to Samoa</t>
  </si>
  <si>
    <t>China loans $20.49 million USD for broadband network</t>
  </si>
  <si>
    <t>China grants $13.3 million USD for NUS Marine Training Center, Loto Taumafai School, and Siumu Primary School</t>
  </si>
  <si>
    <t xml:space="preserve">China Provides Loan for Airport Terminal Upgrade in Samoa </t>
  </si>
  <si>
    <t xml:space="preserve">China grants 4.6 million USD worth of vehicles to Samoa </t>
  </si>
  <si>
    <t>Zero-Interest loan for unknown purpose</t>
  </si>
  <si>
    <t>Maintenance of a primary school</t>
  </si>
  <si>
    <t>Maintenance of a kindergarten</t>
  </si>
  <si>
    <t>China agrees to provide new sewers and sewage disposal plants for Sao Tome</t>
  </si>
  <si>
    <t>Development projects, including agricultural and hydrological development</t>
  </si>
  <si>
    <t>Four dams in Casamance</t>
  </si>
  <si>
    <t>Livestock project</t>
  </si>
  <si>
    <t>Sports stadium in Dakar</t>
  </si>
  <si>
    <t>Eight rice projects</t>
  </si>
  <si>
    <t>Installation of 20 water wells</t>
  </si>
  <si>
    <t>5 equipment wells</t>
  </si>
  <si>
    <t>Two culture centers with a total construction area of 1,200 square meters</t>
  </si>
  <si>
    <t>China assists Senegal in building e-government network</t>
  </si>
  <si>
    <t>China Renovates 11 Stadiums</t>
  </si>
  <si>
    <t xml:space="preserve">China donates 30 million yuan </t>
  </si>
  <si>
    <t>China donates $200,000 USD in Humanitarian Aid for Flood Victims</t>
  </si>
  <si>
    <t>Medicine donation worth $250,000 to combat malaria</t>
  </si>
  <si>
    <t>China agrees to assist in construction of rural schools in Senegal</t>
  </si>
  <si>
    <t>China constructs power transmission lines</t>
  </si>
  <si>
    <t>China assists construction of Museum for Black Civilization</t>
  </si>
  <si>
    <t>China funds $35 million for Construction of Senegal National Grand Theater</t>
  </si>
  <si>
    <t>China loans Senegal 23 million USD for bus renovation</t>
  </si>
  <si>
    <t>28km Dakar Loop Power Transmission Projects; 4x90kV (360kV); Phase II</t>
  </si>
  <si>
    <t>China Donates Anti-Malaria Medicine to Senegal</t>
  </si>
  <si>
    <t xml:space="preserve">China funds construction of children's hospital in Senegal </t>
  </si>
  <si>
    <t>Donation of Anti-malaria Drugs, 25 Vehicles and Mobile Inspection Unit</t>
  </si>
  <si>
    <t xml:space="preserve">China sends troupe of handicap artists to Senegal </t>
  </si>
  <si>
    <t>Confucius Institute at University of Dakar</t>
  </si>
  <si>
    <t xml:space="preserve">China implements security project in Senegal </t>
  </si>
  <si>
    <t>Boucle de Dakar Electricity Network Supplementary Phase</t>
  </si>
  <si>
    <t>Chinese medical team grants Senegalese hospital medical equipment 30 thousand USD</t>
  </si>
  <si>
    <t>Mbour-Blaise-Diagne International Airport (AIBD) Road</t>
  </si>
  <si>
    <t>Fire Brigade Equipment</t>
  </si>
  <si>
    <t>Building and Rehabilitating 251 wells; 1800km pipeline</t>
  </si>
  <si>
    <t>Balance-of-payments support</t>
  </si>
  <si>
    <t>China opens Confucius Institute in Belgrade University</t>
  </si>
  <si>
    <t>China donates EUR1-million to Serbia</t>
  </si>
  <si>
    <t>China donates computers and office equipments to Serbia</t>
  </si>
  <si>
    <t>China donates a 10-m yuan worth of office equipment to Belgrade University</t>
  </si>
  <si>
    <t>China loans 216 million USD for the Zemun-Borca bridge</t>
  </si>
  <si>
    <t>China provides studying materials for the Chinese class in a middle school</t>
  </si>
  <si>
    <t>China EXIM loans 204,900,000 yuan for container vehicles checking system</t>
  </si>
  <si>
    <t>China donates books and CDs to Belgrade University's Library</t>
  </si>
  <si>
    <t xml:space="preserve">China EXIM loans phase 1 $292-m to upgrade the Kostolac thermal power complex </t>
  </si>
  <si>
    <t>China donates machines for de-mining worth 500,000 euros to Serbia</t>
  </si>
  <si>
    <t>China donates Chinese books and CD-ROMs to a secondary school</t>
  </si>
  <si>
    <t>Loznica Thermal Power Station</t>
  </si>
  <si>
    <t>Maintenance of a craft technical school</t>
  </si>
  <si>
    <t>Swimming pools for competition and training; one for each</t>
  </si>
  <si>
    <t>A residence with total construction area of 6,029 square meters</t>
  </si>
  <si>
    <t>East Coast Housing Phase II (restructured in 2009)</t>
  </si>
  <si>
    <t>Gardner et al. (2020)</t>
  </si>
  <si>
    <t>Newly-built school building</t>
  </si>
  <si>
    <t>Les Mamelles Housing Development (restructured in 2009)</t>
  </si>
  <si>
    <t>Additionally-built school building</t>
  </si>
  <si>
    <t>Dormitory building of comprehensive arts and crafts school</t>
  </si>
  <si>
    <t>Extension of middle school</t>
  </si>
  <si>
    <t>China donates 50,000 USD to repair tsunami damage in Seychelles</t>
  </si>
  <si>
    <t>China Donates IT equipment</t>
  </si>
  <si>
    <t>China Funds Construction of National Assembly Building</t>
  </si>
  <si>
    <t>China Donates a $1.5 million USD Grant as a Balance of payment support</t>
  </si>
  <si>
    <t>China Funds Construction of Primary School</t>
  </si>
  <si>
    <t xml:space="preserve">China Grants 50 million Yuan for Infrastructure Projects to Seychelles </t>
  </si>
  <si>
    <t>Y-12E Utility Aircraft Purchase - 2 units</t>
  </si>
  <si>
    <t>China Constructs a Hospital in Anse Royale</t>
  </si>
  <si>
    <t>China grants Seychelles 40 million RMB for various projects</t>
  </si>
  <si>
    <t>China donates third batch of buses</t>
  </si>
  <si>
    <t>Rehabilitation of National Swimming Pool</t>
  </si>
  <si>
    <t>China Grants School and Housing Projects to Seychelles</t>
  </si>
  <si>
    <t>China Donates Health Equipment</t>
  </si>
  <si>
    <t>Confucius Classroom at University of Seychelles</t>
  </si>
  <si>
    <t>China grants Seychelles money to construct primary school</t>
  </si>
  <si>
    <t>Cooking oil and medical supplies</t>
  </si>
  <si>
    <t>Restoration of three agrotechnique extension stations</t>
  </si>
  <si>
    <t>A headquarters building with total construction area of 6,380 square meters</t>
  </si>
  <si>
    <t>Maintenance of a government office building</t>
  </si>
  <si>
    <t>An elementary residence with 12,100 square meters</t>
  </si>
  <si>
    <t>Fence and an armoured car garage to the headquarters building</t>
  </si>
  <si>
    <t>Entertainment Centre, 304 square meters</t>
  </si>
  <si>
    <t>The rehabilitation of the campus of Fourah Bay College</t>
  </si>
  <si>
    <t>China Donates Agricultural Equipment Worth $250,000 USD</t>
  </si>
  <si>
    <t>China signs Agreement on Media Cooperation with Sierra Leone News Agency</t>
  </si>
  <si>
    <t>China Donated $250,000 for Regent Street/Peterson Street Bridge</t>
  </si>
  <si>
    <t>China Donates Ginger Seeds to Sierra Leone</t>
  </si>
  <si>
    <t xml:space="preserve">China Constructs Mini Sports Stadium </t>
  </si>
  <si>
    <t>Goma Hydropower Project Repairs in Dodo chiefdom Kenema District; Guala Village- 4X1.5MW</t>
  </si>
  <si>
    <t>China National Electric Engineering Co. Ltd (CNEEC)</t>
  </si>
  <si>
    <t>China Donates Agricultural Equipment to Sierra Leone</t>
  </si>
  <si>
    <t>China Donates Office Supplies to Sierra Leone</t>
  </si>
  <si>
    <t>China updates Dodo Hydroelectric Dam Project for Bo and Kenema</t>
  </si>
  <si>
    <t>China Constructs Hospital at College of Medicine and Allied Health Sciences</t>
  </si>
  <si>
    <t>China Constructs Ministry of Foreign Affairs Building for Sierra Leone</t>
  </si>
  <si>
    <t>China provides $16.6 million loan to Sierra Leone for wireless network upgrade</t>
  </si>
  <si>
    <t>China Donates Office Supplies to the Ministry of Foreign Affairs in Sierra Leone</t>
  </si>
  <si>
    <t>China Establishes China-Sierra Leone Malaria Prevention and Treatment Center</t>
  </si>
  <si>
    <t>China Constructs Sierra Leone-China Friendship Hospital</t>
  </si>
  <si>
    <t>China Donates Anti-Malarial Medicine to Sierra Leone</t>
  </si>
  <si>
    <t>China donates a village school</t>
  </si>
  <si>
    <t>China establishes Wuhan Municipal Foreign Co-operation (WMFC) Government Aid Project</t>
  </si>
  <si>
    <t>Sierra Leone approves Chinese loan for telecom/security project</t>
  </si>
  <si>
    <t>China Renovates Sierra Leone's National Assembly building</t>
  </si>
  <si>
    <t>Confucius Institute at University of Sierra Leone</t>
  </si>
  <si>
    <t>China Donates Cholera Medication Worth 1 Million CNY</t>
  </si>
  <si>
    <t>China Constructs Ministry of Foreign Affairs building at Tower Hill</t>
  </si>
  <si>
    <t>15 million USD Loan for Fiber Optic Installation to Sierra Leone</t>
  </si>
  <si>
    <t>China Grants $30million USD to Sierra Leone</t>
  </si>
  <si>
    <t>[EBOLA] China Donates RMB 10M of Anti-Ebola Medical Materials</t>
  </si>
  <si>
    <t>[Ebola] China Donates a Mobile Biosafety Cabinet (BSC) to Sierra Leone</t>
  </si>
  <si>
    <t>[EBOLA] China Constructs the Sierra Leone-China Bio- Safety Fixed Laboratory</t>
  </si>
  <si>
    <t>China Center for Disease Control and Prevention (China-CDC)</t>
  </si>
  <si>
    <t xml:space="preserve">[EBOLA] China donates $48M to Bo City Council </t>
  </si>
  <si>
    <t xml:space="preserve">[EBOLA] China Commits RMB 1M in Medical Materials </t>
  </si>
  <si>
    <t>Purchase of 100 Buses</t>
  </si>
  <si>
    <t>[EBOLA] China-Africa Development Fund Donates USD 150K</t>
  </si>
  <si>
    <t>Lumley-Juba Flyover</t>
  </si>
  <si>
    <t>China Railway Engineering Corporation (CREC)</t>
  </si>
  <si>
    <t>Various development projects including road, hydrogeological surveys and water supply project</t>
  </si>
  <si>
    <t>Foreign exchange for budget support</t>
  </si>
  <si>
    <t>National theatre</t>
  </si>
  <si>
    <t>Water tank trucks</t>
  </si>
  <si>
    <t>Thirty water wells in Burao</t>
  </si>
  <si>
    <t>Road Borama-Loyada</t>
  </si>
  <si>
    <t>Road Belet Uen-Garoe-Burao</t>
  </si>
  <si>
    <t>Sports complex in Mogadiscio</t>
  </si>
  <si>
    <t>Hospital in Mogadishu</t>
  </si>
  <si>
    <t>Sorghum (4000 metric tons)</t>
  </si>
  <si>
    <t>Credit to complete Soviet projects, such as Dam and irrigation scheme for Giuba River</t>
  </si>
  <si>
    <t>Cost overrun on Belet-Uen Road</t>
  </si>
  <si>
    <t>Technical assistance to rad</t>
  </si>
  <si>
    <t>Political institute</t>
  </si>
  <si>
    <t>China Donates Office Equipment to Somalia</t>
  </si>
  <si>
    <t>China Makes Financial Donation to Somali Peace Talks</t>
  </si>
  <si>
    <t>China Grants 30 million RMB to the African Union Mission in Somalia</t>
  </si>
  <si>
    <t>China Grants 16 million USD for Humanitarian Interventions in Somalia</t>
  </si>
  <si>
    <t>China Donates 20,000 USD Cash to Somalia</t>
  </si>
  <si>
    <t>China Donates Goods to Banadir Hospital</t>
  </si>
  <si>
    <t>China Delivers Goods Worth 20,000 USD to IDPs in Somalia</t>
  </si>
  <si>
    <t>China to Provide Water Supply Materials to South Africa</t>
  </si>
  <si>
    <t>3-Year Syndicated Term Loan to support foreign currency position - CCB</t>
  </si>
  <si>
    <t>China Construction Bank (CCB)</t>
  </si>
  <si>
    <t>3-Year Syndicated Term Loan to support foreign currency position - BoC</t>
  </si>
  <si>
    <t>5-Year Syndicated Term Loan to support foreign currency position - CCB</t>
  </si>
  <si>
    <t>5-Year Syndicated Term Loan to support foreign currency position - BoC</t>
  </si>
  <si>
    <t>China Commits Grant Aid for Human Resources Projects to South Africa</t>
  </si>
  <si>
    <t>3-Year Syndicated Term Loan to support foreign currency position and repay previous loans - BoC</t>
  </si>
  <si>
    <t>5-Year Syndicated Term Loan to support foreign currency position and repay previous loans - BoC</t>
  </si>
  <si>
    <t xml:space="preserve">China Establishes Culture Program for South Africa </t>
  </si>
  <si>
    <t>China grants South Africa 20 million RMB for various projects</t>
  </si>
  <si>
    <t>China establishes Confucius Institute in South African University</t>
  </si>
  <si>
    <t>China Establishes Confucius Institute at University of Cape Town in South Africa</t>
  </si>
  <si>
    <t>China Establishes Confucius Institute at Rhodes University in South Africa</t>
  </si>
  <si>
    <t>China Establishes Confucius Institute at Stellenbosch University in South Africa</t>
  </si>
  <si>
    <t>Chinese banks sign $1 billion loan facility for South Africa's Standard Bank</t>
  </si>
  <si>
    <t>Industrial and Commercial Bank of China (ICBC), China Development Bank (CDB), China International Trust and Investment Corporation (CITIC), Bank of China (BOC)</t>
  </si>
  <si>
    <t>China Establishes Confucius Classroom at The Cape Academy of Mathematics, Science and Technology</t>
  </si>
  <si>
    <t>China Development Bank loans South Africa $650 million to construct platinum plant</t>
  </si>
  <si>
    <t>China Establishes Confucius Institute at Durban University of Technology in South Africa</t>
  </si>
  <si>
    <t>ICBC signs funding support agreement for South African renewable energy projects</t>
  </si>
  <si>
    <t>Infrastructure Construction; including Kusile and Medupi power stations</t>
  </si>
  <si>
    <t>Transnet Club Loan - Bank of China 2016</t>
  </si>
  <si>
    <t>Transnet Locomotive Purchases - partial tranche 1 disbursement</t>
  </si>
  <si>
    <t>Transnet Locomotive Purchases - partial tranche 2 disbursement</t>
  </si>
  <si>
    <t>Transnet Club Loan - Bank of China 2017</t>
  </si>
  <si>
    <t>China gives $2.9 million to Sudan (now South Sudan) for Rumbek Hospital</t>
  </si>
  <si>
    <t>Donation of musical instruments</t>
  </si>
  <si>
    <t>Donation of radio stations</t>
  </si>
  <si>
    <t>China signs cooperation with gift of anti-malaria medicine with South Sudan</t>
  </si>
  <si>
    <t>China provides $760,000 to South Sudan for construction of hospital</t>
  </si>
  <si>
    <t>Grant for development projects</t>
  </si>
  <si>
    <t>China donates computers and printers to South Sudan's ruling party</t>
  </si>
  <si>
    <t>China funds two schools in South Sudan</t>
  </si>
  <si>
    <t>Chinese Exim bank extends loan for dam construction in South Sudanese state</t>
  </si>
  <si>
    <t>China provided $43 million loan to conduct South Sudan's geological survey</t>
  </si>
  <si>
    <t>Humanitarian Flood Relief</t>
  </si>
  <si>
    <t>China builds disarmament training center in South Sudan</t>
  </si>
  <si>
    <t>China grants 200 thousand US for humanitarian aid for displaced South Sudanese</t>
  </si>
  <si>
    <t>Chinese government grants UN 1.6 million USD for construction of shelters for displaced South Sudanese</t>
  </si>
  <si>
    <t>China donates 3 million USD worth of humanitarian materials to South Sudan</t>
  </si>
  <si>
    <t>China grants South Sudan 24 million USD for unspecified projects</t>
  </si>
  <si>
    <t>Fifteen water wells</t>
  </si>
  <si>
    <t>Road Umain-Mahfad</t>
  </si>
  <si>
    <t>Salt factory in Khormaksar</t>
  </si>
  <si>
    <t>Road Mahfad-Mukala</t>
  </si>
  <si>
    <t>Textile mill complex</t>
  </si>
  <si>
    <t>Development projects, including plant, fisheries assistance, mineral and oil surveys, water wells</t>
  </si>
  <si>
    <t>Other commodities, road construction, glass plant</t>
  </si>
  <si>
    <t>Construction of a hospital in Aden</t>
  </si>
  <si>
    <t>Added to complete projects and to reconstruct Zinjibar bridge</t>
  </si>
  <si>
    <t>Hard currency</t>
  </si>
  <si>
    <t>Railway cars</t>
  </si>
  <si>
    <t>Equipment for fifty textile centers</t>
  </si>
  <si>
    <t>Import of rice</t>
  </si>
  <si>
    <t>Textile imports</t>
  </si>
  <si>
    <t>Railroad cars</t>
  </si>
  <si>
    <t>International conference hall, Foreign exchange for maintenance</t>
  </si>
  <si>
    <t>Cargo ship</t>
  </si>
  <si>
    <t>Fish breeding farm</t>
  </si>
  <si>
    <t>Integrated textile mill in Mineriya</t>
  </si>
  <si>
    <t>Sheetglass factory</t>
  </si>
  <si>
    <t>Finishing mill, Pugoda complex</t>
  </si>
  <si>
    <t>Gin Ganga irrigation and flood control scheme</t>
  </si>
  <si>
    <t>Tractors</t>
  </si>
  <si>
    <t>Various development projects, including houses, schools and other buildings, hydropower project and plant</t>
  </si>
  <si>
    <t>Food processing pilot with total construction area of 2,642 square meters</t>
  </si>
  <si>
    <t>Maintenance of an "International Conference Hall"</t>
  </si>
  <si>
    <t>A small-sized memorial hall with total constuction area of 1,000 square meters</t>
  </si>
  <si>
    <t>Supplying 7,200 tons of water daily</t>
  </si>
  <si>
    <t>Rehabilitation of a conference hall</t>
  </si>
  <si>
    <t>A water supply project with 7,200 tons</t>
  </si>
  <si>
    <t>Maintenance of a Supreme Court complex</t>
  </si>
  <si>
    <t>Center mail exchange complex with capacity of mail sorting 310 million</t>
  </si>
  <si>
    <t>The construction area is 23,012 square meter and occupy the land of 2.33 hectares</t>
  </si>
  <si>
    <t>China to fund statue of former Sri Lanka Prime Minister</t>
  </si>
  <si>
    <t>China gives Sri Lanka LKR250m grant for power generation</t>
  </si>
  <si>
    <t>China funds a 6.3 million USD rice research centre</t>
  </si>
  <si>
    <t>China grants RMB150m for Sri Lanka National Arts Theater</t>
  </si>
  <si>
    <t xml:space="preserve">166 million RMB cash grant for Tsunami relief </t>
  </si>
  <si>
    <t>China aids Sri Lanka in rebuilding fishery harbours after tsunami</t>
  </si>
  <si>
    <t>China Exim Bank loans 307 million USD to Sri Lanka for phase one of the Hambantota Port development project</t>
  </si>
  <si>
    <t>China gives Sri Lanka 270 tons of canned fish worth $320,000 USD as part of its tsunami relief efforts</t>
  </si>
  <si>
    <t>China Exim Bank loans Sri Lanka 180 million USD for second stage of Southern Highway project</t>
  </si>
  <si>
    <t>China donates meteorology equipment to Sri Lanka</t>
  </si>
  <si>
    <t>China pledges to aid Sri Lanka with 10th South Asian Games</t>
  </si>
  <si>
    <t>EXIM Bank Preferential Buyers Credit for First Stage of Norochcholai Coal Power Plant</t>
  </si>
  <si>
    <t>EXIM Bank Loan for the First Stage of Norochcholai Coal Power Plant</t>
  </si>
  <si>
    <t>China donates 1 million Sri Lankan Rupees in disaster relief aid</t>
  </si>
  <si>
    <t>CMC provides 15 power set trains</t>
  </si>
  <si>
    <t>China hands over Red Cross complex to Sri Lanka</t>
  </si>
  <si>
    <t>China to fund mega housing project in Sri Lanka</t>
  </si>
  <si>
    <t>Colombo - Katunyake Expressway (CKE) Section A4</t>
  </si>
  <si>
    <t>Sri Lanka DMO</t>
  </si>
  <si>
    <t>China donates LKR100m to Buddhist temple in Sri Lanka</t>
  </si>
  <si>
    <t>China donates $1m as emergency relief to Sri Lanka for Internally Displaced Persons</t>
  </si>
  <si>
    <t>Chinese Government to provide grant for construction of A-32 Road in Sri Lanka</t>
  </si>
  <si>
    <t>China donates 20 million yuan worth of tents to Sri Lanka</t>
  </si>
  <si>
    <t>Colombo - Katunyake Expressway (CKE) Section A3</t>
  </si>
  <si>
    <t>China donates Language Centre to Sri Lanka</t>
  </si>
  <si>
    <t>Colombo - Katunyake Expressway (CKE) Section A1</t>
  </si>
  <si>
    <t>Puttalam Coal Power Project - Phase II</t>
  </si>
  <si>
    <t>Colombo - Katunyake Expressway (CKE) Section A2</t>
  </si>
  <si>
    <t>Bunkering Facility &amp; Tank Farm Project at Mambantota</t>
  </si>
  <si>
    <t>Maintenance and development of the Bandaranaike Memorial International Conference Hall</t>
  </si>
  <si>
    <t>China donates de-mining detectors and equipment to Sri Lanka</t>
  </si>
  <si>
    <t>Northern Road Rehabilitation Project-A009 (From 230 Km Post to Jaffna)</t>
  </si>
  <si>
    <t>China donates heavy machinery and equipment to Sri Lanka for post-war reconstruction</t>
  </si>
  <si>
    <t>Rehabilitation and Improvement of Priority Road Project Phase I</t>
  </si>
  <si>
    <t>Procurement of Material for the Northern Province Power Sector Development Programme</t>
  </si>
  <si>
    <t>Supply of two MA60 Aircrafts</t>
  </si>
  <si>
    <t>Mattala Hambantota International Airport Project</t>
  </si>
  <si>
    <t>Northern Road Rehabilitation Project (AB020)</t>
  </si>
  <si>
    <t>Northern Road Rehabilitation Project (Mulativu - Kokkilai) - 11A</t>
  </si>
  <si>
    <t>Supply of 13 Nos. Diesel Multiple Units to Sri Lanka Railway Project</t>
  </si>
  <si>
    <t>Northern Road Rehabilitation Project (A009) - From Galkulama to 230 Km Post</t>
  </si>
  <si>
    <t>Northern Road Rehabilitation Project - 11B</t>
  </si>
  <si>
    <t>China donates supplies to parliament grassroots staff in Sri Lanka</t>
  </si>
  <si>
    <t>China donates books to Sri Lankan schools</t>
  </si>
  <si>
    <t>Re. &amp; Im. Of 114 km Length of Puttalam-Marichchikade-Mannar Road</t>
  </si>
  <si>
    <t>Highway Section from Pinnaduwa to Kodagoda (30 KM to 45 KM)</t>
  </si>
  <si>
    <t>Re. &amp; Im. Of 67 km Length of Navatkuli-Karaitivu-Mannar Road</t>
  </si>
  <si>
    <t>China donates 10 million yuan of humanitarian aid for flood relief in Sri Lanka</t>
  </si>
  <si>
    <t>China donates LKR150m and educational materials to three schools in Sri Lanka</t>
  </si>
  <si>
    <t>Highway Section from Pinnaduwa to Kodagoda (45 KM to 61 KM)</t>
  </si>
  <si>
    <t>Procurement of Materials for Lighting Uva Province</t>
  </si>
  <si>
    <t>Improvement and Rehabilitation of Priority Road Project Phase II</t>
  </si>
  <si>
    <t>Hambantota Port Development Project - Phase II</t>
  </si>
  <si>
    <t>China donates $1.5 Million USD to the Defense Service College in Sri Lanka</t>
  </si>
  <si>
    <t>Finance Material Required for Lighting Sri Lanka Eastern Province</t>
  </si>
  <si>
    <t>Moragahakanda Development Project</t>
  </si>
  <si>
    <t>Matara Beliatta Section of Matara Kataragama Railway Extension Project</t>
  </si>
  <si>
    <t>China Development Bank loans $49m to Sri Lanka Hatton Bank</t>
  </si>
  <si>
    <t>China donates wooden hand loom in support of women's employment in Sri Lanka</t>
  </si>
  <si>
    <t>China donates sports gear worth 1m CNY to children in Northern Sri Lanka</t>
  </si>
  <si>
    <t>China donates teaching materials to school in Sri Lanka</t>
  </si>
  <si>
    <t>Matara-Beliatta Section of Matara Kataragama Railway Extension Project</t>
  </si>
  <si>
    <t>China donates ping pong table and equipment to Sri Lanka</t>
  </si>
  <si>
    <t>China donates school supplies to students in village schools in Sri Lanka</t>
  </si>
  <si>
    <t>Hambantota Port Development Phase I for Ancillary Work and Supply of Equipment Project</t>
  </si>
  <si>
    <t>Greater Kurunegala Water Supply and Sewerage Project</t>
  </si>
  <si>
    <t>China donates 100 computers to college in Sri Lanka</t>
  </si>
  <si>
    <t>Improvement and Rehabilitation of Priority Road Project 3 - Phase I</t>
  </si>
  <si>
    <t>Hambantota Hub Development</t>
  </si>
  <si>
    <t>Construction of Outer Circular Highway Project Phase III from Kerawalapitya to Kadawatha</t>
  </si>
  <si>
    <t>Improvement and Rehabilitation of Priority Road Project 3 - Phase II</t>
  </si>
  <si>
    <t>Construction of Extension of Southern Expressway Section 1 from Matara to Beliatta</t>
  </si>
  <si>
    <t>Construction of Extension of Southern Expressway, Section 4 from Mattala to Hambantota via Andarawewa Project</t>
  </si>
  <si>
    <t>Construction of Extension of Southern Expressway Section 2 from Beliatta to Wetiya</t>
  </si>
  <si>
    <t>Consultancy Services for Desing Review and Construction: Supervision of Civil works on Extension of Southern Expressway</t>
  </si>
  <si>
    <t>Kandy North Pathadumbara Integrated Water Supply Project</t>
  </si>
  <si>
    <t>Thalptigala Reservoir Project</t>
  </si>
  <si>
    <t>China Constructs 55mil ECD George Oldum Soccer Stadium in Vieux Fort, St. Lucia</t>
  </si>
  <si>
    <t xml:space="preserve">China builds 11 warehouses for industrial zone </t>
  </si>
  <si>
    <t xml:space="preserve">China donated 600 chrome bins to the Castries City Council in St. Lucia </t>
  </si>
  <si>
    <t>Textile mill in Hasaiiaisa</t>
  </si>
  <si>
    <t>International conference hall</t>
  </si>
  <si>
    <t>Rice cultivation, commodities</t>
  </si>
  <si>
    <t>Road Wad Madani-Gedaref, Bridge Blue Nile</t>
  </si>
  <si>
    <t>Fisheries development at Lake Nasser</t>
  </si>
  <si>
    <t>Various development projects including fishery projects, factories, storage facilities, bridge</t>
  </si>
  <si>
    <t>Maintenance of a "Friendship Hall"</t>
  </si>
  <si>
    <t>Renovation of boiler and improvement of textile facilities</t>
  </si>
  <si>
    <t>A bridge of 55 meters</t>
  </si>
  <si>
    <t>Provision of machinery for water conservancy</t>
  </si>
  <si>
    <t>Maintenance of a Friendship's Hall</t>
  </si>
  <si>
    <t>Assistance of unknown purpose in form of a grant</t>
  </si>
  <si>
    <t>Zero-interest rate loan for unknown purposes (restructured in 2010)</t>
  </si>
  <si>
    <t>Provision of machinery for water concervancy</t>
  </si>
  <si>
    <t>Exploration of Oil and Training Engineers</t>
  </si>
  <si>
    <t>A computer laboratory</t>
  </si>
  <si>
    <t>A hospital with 150 beds, 8,246 square meters</t>
  </si>
  <si>
    <t>Provision of Machinery for water concervancy</t>
  </si>
  <si>
    <t>Provide university lab equipment</t>
  </si>
  <si>
    <t>Maintain and transform the equipment of textile factory</t>
  </si>
  <si>
    <t>Grant to assist refugees</t>
  </si>
  <si>
    <t>China grants 25 million RMB to Sudan</t>
  </si>
  <si>
    <t>El-Jaili (Garri/Qarre) Gas Power Station Phase I 212MW</t>
  </si>
  <si>
    <t>Harbin Power Equipment Company</t>
  </si>
  <si>
    <t>Grant to rehabilitate radiotherapy hospital</t>
  </si>
  <si>
    <t>China gives Sudan an additional $12.1 million USD loan for electricity in Khartoum</t>
  </si>
  <si>
    <t>Khartoum State Electricity - equipment and spare parts</t>
  </si>
  <si>
    <t>Grant for construction of conference hall</t>
  </si>
  <si>
    <t>China provided a loan to Sudan for Hydro-Mechanic Components of the Merowe hydroelectric power station</t>
  </si>
  <si>
    <t>New Amri Agricultural Scheme - Merowe Resettlement</t>
  </si>
  <si>
    <t>China loans 10 million USD for water equipment</t>
  </si>
  <si>
    <t>Tebian Electric Coporation Limited (TBEA)</t>
  </si>
  <si>
    <t>International Conference Hall</t>
  </si>
  <si>
    <t>Military Equipment</t>
  </si>
  <si>
    <t>Power-transmission and transformation line project for the Merowe hydroelectric dam</t>
  </si>
  <si>
    <t>Aircraft Parts</t>
  </si>
  <si>
    <t>El Mekabrab Agricultural Scheme - Merowe Resettlement</t>
  </si>
  <si>
    <t>China gives Sudan $6.8 million to rehabilitate scutchings</t>
  </si>
  <si>
    <t>China Loans Sudan $3 Million USD for Education</t>
  </si>
  <si>
    <t>El Dueim Bridge</t>
  </si>
  <si>
    <t>El Jaili (Garri) Power Plant Phase II</t>
  </si>
  <si>
    <t>Rufaa Bridge/Sennar Bridge</t>
  </si>
  <si>
    <t>El Jaili (Garri) Power Plant Phase IV 100MW</t>
  </si>
  <si>
    <t>China Machinery Engineering Corporation (CMEC)</t>
  </si>
  <si>
    <t>China gives $12.4 million to Sudan for Drinking Water Equipment</t>
  </si>
  <si>
    <t>Grant to rehabilitate Darfur</t>
  </si>
  <si>
    <t>Construction of water supplying systems of Al-Fashir</t>
  </si>
  <si>
    <t>Gedarif Water Supply System Project</t>
  </si>
  <si>
    <t>China CAMC Loans Sudan $175 Million USD for Khartoum North Thermal Electricity Station</t>
  </si>
  <si>
    <t>Rehabilitation of Cotton Ginning Factories</t>
  </si>
  <si>
    <t>China gives Sudan $3 million USD to drill 10 wells in Darfur</t>
  </si>
  <si>
    <t>Engineering Equipment (Camco Co.)</t>
  </si>
  <si>
    <t>Drilling of 50 wells in Northern Kordofan (Tianjin Co.)</t>
  </si>
  <si>
    <t>China provides Sudan with $10.5 million USD to drill 150 wells</t>
  </si>
  <si>
    <t>China provides $22.2 million to Sudan for Rabak Silo</t>
  </si>
  <si>
    <t>Mini diesel power generators</t>
  </si>
  <si>
    <t>China gives $3.6 million to Sudan for small generators</t>
  </si>
  <si>
    <t>China provides Sudan with $10 million USD for irrigation equipment</t>
  </si>
  <si>
    <t>China gives Sudan $34.1 million USD loan for Dongla Water Supply Project</t>
  </si>
  <si>
    <t>China Exim Bank loans Sudan $81 million for construction of NEC transmission line</t>
  </si>
  <si>
    <t>China constructs Damazin Hospital in Sudan</t>
  </si>
  <si>
    <t>China gives Sudan $26.5 million USD loan for the Matama-Abu Hamed-El Daba Water Supply Project</t>
  </si>
  <si>
    <t>Wad Medani Water Treatment Plant</t>
  </si>
  <si>
    <t>China Loans Sudan $29.5 million USD for Kosti Water Project</t>
  </si>
  <si>
    <t>China grants 10 million yuan to rehabilitate Darfur</t>
  </si>
  <si>
    <t>China gives Sudan $17.2 million USD for the Supply of Hdpe Pipes</t>
  </si>
  <si>
    <t>SP-2 Diesel Generator Power Plant</t>
  </si>
  <si>
    <t>Solar Energy Project in Northern Kordofan (phase I?)</t>
  </si>
  <si>
    <t>Loan for construction of presidential palace</t>
  </si>
  <si>
    <t>Construction of schools in Darfur</t>
  </si>
  <si>
    <t>China gives $2.4 million to Sudan for furniture for the Friendship Hall</t>
  </si>
  <si>
    <t>Port-Sudan Khartoum Railway 782km</t>
  </si>
  <si>
    <t>Solar Energy Project in Northern Kordofan (phase II?)</t>
  </si>
  <si>
    <t>Construction of rural schools</t>
  </si>
  <si>
    <t>Confucius Institute at the University of Khartoum</t>
  </si>
  <si>
    <t>China gives $8.8 million to Sudan for the supply of pipes</t>
  </si>
  <si>
    <t>China gives $10.2 million grant to Sudan for Basic Services in Darfur</t>
  </si>
  <si>
    <t>Aid for voluntary repatriation in Darfur</t>
  </si>
  <si>
    <t>China gives Sudan $17.5 million for the supply of water equipment</t>
  </si>
  <si>
    <t>Construction of hospital</t>
  </si>
  <si>
    <t>North Khartoum Electrical Substation and Other Substations/Transmission Lines</t>
  </si>
  <si>
    <t>Kehaila East Agricultural Scheme - Merowe Resettlement</t>
  </si>
  <si>
    <t>Zalingei-El Geneinah Road</t>
  </si>
  <si>
    <t>China gives Sudan $14.6 million for the Supply of Water Containers</t>
  </si>
  <si>
    <t xml:space="preserve">China Exim Bank loans Sudan 24 million USD for Dali water supply </t>
  </si>
  <si>
    <t>Construction of school in Nyala</t>
  </si>
  <si>
    <t>China provides anti-malaria medicine and equipment to Sudan</t>
  </si>
  <si>
    <t>Aum Kadada-Alfashir Road (or Western Salvation Road/Aum-Fa Road) 168 km</t>
  </si>
  <si>
    <t>Construction of Anti-Malaria Center in Ed Damazin</t>
  </si>
  <si>
    <t>Humanitarian aid to Darfur</t>
  </si>
  <si>
    <t>Al Fulah Gas-Power Plant 300 MW</t>
  </si>
  <si>
    <t>Al Rank-Malakal Road (Peace Road) 340 km</t>
  </si>
  <si>
    <t>Financial Support for Election in Sudan</t>
  </si>
  <si>
    <t>El Nahood-Aum Kadada Road (or En Nahud-Um Kadada Road) 211 km</t>
  </si>
  <si>
    <t>China donates medical equipment to Sudan</t>
  </si>
  <si>
    <t>White Nile Electrification Project (Duwaim/Ad Douiem Electricity Project)</t>
  </si>
  <si>
    <t>Al Dibabat-Abou Zayd-El Fula Road (or Dubeibat-Abu Zabad-El Fula Road) 185 km</t>
  </si>
  <si>
    <t>Port Sudan Water Project (CMIC)</t>
  </si>
  <si>
    <t>China National Machinery Industry Corporation Limited (Sinomach)</t>
  </si>
  <si>
    <t>South Kordofan Um Rawaba- Abu Gibeha Ring Road / 141 km / Aum Roaba - Abu Gebaha Road</t>
  </si>
  <si>
    <t>South Kordofan power transmission line project</t>
  </si>
  <si>
    <t>Agricultural improvement/electricification in Blue Nile</t>
  </si>
  <si>
    <t>Blue Nile Sugar Plant (Sennar Sugar Plant)</t>
  </si>
  <si>
    <t>Donation of mobile clinics</t>
  </si>
  <si>
    <t>Upper Atbara Hydropower Project - 135 MW</t>
  </si>
  <si>
    <t>Financing of Integrated Information Project for Higher Education</t>
  </si>
  <si>
    <t>Economic-Technical Projects / Atbara steel bridge</t>
  </si>
  <si>
    <t>120 million RMB interest-free loan to renovate friendship hall</t>
  </si>
  <si>
    <t>China donates 50 Saloon cars to Sudanese president's office</t>
  </si>
  <si>
    <t>China to build housing for doctors at Damazin Hospital</t>
  </si>
  <si>
    <t>China donates agricultural equipment to Darfur region</t>
  </si>
  <si>
    <t>Chinese embassy sends aid materials to flood-hit Sudanese</t>
  </si>
  <si>
    <t>Chinese UN peacekeepers construct China-Sudan Friendship Road in Sudan</t>
  </si>
  <si>
    <t>China provides 100 buses to Sudan for transport enhancement</t>
  </si>
  <si>
    <t xml:space="preserve">China Exim Bank loans 700 million USD for construction of new Khartoum Airport </t>
  </si>
  <si>
    <t>Integrated slaughterhouse</t>
  </si>
  <si>
    <t>Four 160-kw rice husk power generating units</t>
  </si>
  <si>
    <t>A high-tension transmission line with the length of 18.8 km, a distribution line with the length of 90 km, a step-up substation, 8 step-down substations</t>
  </si>
  <si>
    <t>China completes cold storage facility at Suriname International Airport</t>
  </si>
  <si>
    <t>China gives 350,000 USD to Suriname's state owned television network</t>
  </si>
  <si>
    <t>China grants 5 million USD to Suriname to rebuild Ministry of Foreign Affairs building</t>
  </si>
  <si>
    <t>China commits 43.35 million USD loan to repave Suriname roads</t>
  </si>
  <si>
    <t>China provides $500,000 to Suriname for public housing complex</t>
  </si>
  <si>
    <t>China commits 3.2 million USD loan to Suriname container scanner</t>
  </si>
  <si>
    <t>China Exim Bank loans Suriname 140 million USD for road rehabilitation projects</t>
  </si>
  <si>
    <t>China EXIM Bank commits 50 million USD loan to Suriname housing</t>
  </si>
  <si>
    <t xml:space="preserve"> China's ambassador to Suriname completes donation of school supplies to St. Luis School</t>
  </si>
  <si>
    <t>Chinese embassy donated schoolbags to elementary school students in Suriname</t>
  </si>
  <si>
    <t>Extension of a woollen mill</t>
  </si>
  <si>
    <t>Rehabilitation of a gymnasium</t>
  </si>
  <si>
    <t>Renewal of carding equipment</t>
  </si>
  <si>
    <t>Chinese Ministry of Culture donates 400 books to Syrian national library</t>
  </si>
  <si>
    <t>China donates sports equipment to Syria General Administration of Sports</t>
  </si>
  <si>
    <t>China donates education goods to Syria SOS Children's Village</t>
  </si>
  <si>
    <t>China donates books to Syrian university</t>
  </si>
  <si>
    <t>China donates office equipment and musical instruments to Syria Ministry of Culture</t>
  </si>
  <si>
    <t>China donates office equipment to Syria Ministry of Foreign Affairs</t>
  </si>
  <si>
    <t>China donates office equipment to Syria Union of Journalists</t>
  </si>
  <si>
    <t>China granted Syria 2 million USD for humanitarian aid</t>
  </si>
  <si>
    <t>China grants Syria 20 million RMB for humanitarian aid</t>
  </si>
  <si>
    <t>Multiple credits for unknown purpose</t>
  </si>
  <si>
    <t>China Grants 31 Buses Worth 10 Million Yuan to Tajikistan</t>
  </si>
  <si>
    <t>China Grants $700,000 Worth of Aid to Tajik Police</t>
  </si>
  <si>
    <t>Chinese Cultural Exhibition Donated to Tajikistan</t>
  </si>
  <si>
    <t>China Sent 15 Million Yuan Worth of Food Aid to Tajikistan</t>
  </si>
  <si>
    <t>China Grants $6M to Fight Poverty in Tajikistan</t>
  </si>
  <si>
    <t>China Granted $19,000 Worth of Aid to Tajik Emergency Ministry</t>
  </si>
  <si>
    <t>China Donates $1,500 to Give 2870 Textbooks to Two Schools in Tajikistan</t>
  </si>
  <si>
    <t>China Exim Bank loans 281.1 million USD for Kulma-Dushanbe-Chanak road construction</t>
  </si>
  <si>
    <t xml:space="preserve">China's Exim Bank provides $53 million loan to Tajikistan for construction of transmission line </t>
  </si>
  <si>
    <t>China grants Tajikistan 38 million USD for construction of Liberty Tunnel</t>
  </si>
  <si>
    <t>EXIM Bank Finances 270 million USD South-North power transmission line</t>
  </si>
  <si>
    <t>Company report</t>
  </si>
  <si>
    <t>China Grants $4m Worth of Equipment to Tajik Drug Control Agency</t>
  </si>
  <si>
    <t>China grants 105 vehicles to Tajikistan</t>
  </si>
  <si>
    <t>China Exim Bank loans Tajikistan 34 million USD for first phase of Dushanbe-Kulma road reconstruction</t>
  </si>
  <si>
    <t>China Exim Bank loans Tajikistan 36.9 million USD for Khujand-Ayni power grid</t>
  </si>
  <si>
    <t>China Opens Confucius Institute in Dushanbe</t>
  </si>
  <si>
    <t>China EXIM Bank loans Tajikistan 26.5 million USD for construction of unified power system</t>
  </si>
  <si>
    <t>China grants Tajikistan 10 buses and 25 tractors</t>
  </si>
  <si>
    <t>China EXIM Bank loans Tajikistan 49 million USD for second phase of the Dushanbe-Kulyab-Khorog-Kulma road upgrade</t>
  </si>
  <si>
    <t>China sends humanitarian aid of food, tents and sheets to Tajikistan</t>
  </si>
  <si>
    <t>Reconstruction of Regar Substation</t>
  </si>
  <si>
    <t>China Development Bank loans Tajikistan gold mine venture 140 million USD for expansion</t>
  </si>
  <si>
    <t xml:space="preserve">China finances city security upgrade for Tajikistan </t>
  </si>
  <si>
    <t>Chinese Central Bank loans Tajikistan 20 million USD</t>
  </si>
  <si>
    <t>China Exim Bank loans Tajikistan 56.9 million USD for Vahdat-Javan railway section upgrade</t>
  </si>
  <si>
    <t>China provides $348.9M loan to Tajikistan for Dushanbe CHP-2 (Phase II)</t>
  </si>
  <si>
    <t>Rehabilitation of 500 kw Power Transmission Line</t>
  </si>
  <si>
    <t>Printing press</t>
  </si>
  <si>
    <t>Buses and tractors</t>
  </si>
  <si>
    <t>Well drilling and water supply system in Dodoma</t>
  </si>
  <si>
    <t>Farm tools repair plant in Mbweni</t>
  </si>
  <si>
    <t>Dam at Ruvu River</t>
  </si>
  <si>
    <t>Development projects, including plant, factory and mills</t>
  </si>
  <si>
    <t>State farm in Upenja</t>
  </si>
  <si>
    <t>Shoe factory</t>
  </si>
  <si>
    <t>Rice irrication scheme</t>
  </si>
  <si>
    <t>Vaccine factory</t>
  </si>
  <si>
    <t>Commodities to generate local currency</t>
  </si>
  <si>
    <t>Radio transmitter in Dar-Es-Salaam</t>
  </si>
  <si>
    <t>Hospital in Chake Chake, Pemba</t>
  </si>
  <si>
    <t>Farm implements factory in Ubongo</t>
  </si>
  <si>
    <t>Experimental state farm in Ruvu</t>
  </si>
  <si>
    <t>Added to credit for radio transmitters</t>
  </si>
  <si>
    <t>Sports hostel, National stadium</t>
  </si>
  <si>
    <t>Stadium in Seblini</t>
  </si>
  <si>
    <t>State farm, commodities</t>
  </si>
  <si>
    <t>Friendship cotton textile mill</t>
  </si>
  <si>
    <t>Water development</t>
  </si>
  <si>
    <t>Diplomatic radio station in Dar-Es-Salaam</t>
  </si>
  <si>
    <t>Equipment for university</t>
  </si>
  <si>
    <t>Joint shipping company</t>
  </si>
  <si>
    <t>Agricultural settlements</t>
  </si>
  <si>
    <t>Survey on agricultural assistance</t>
  </si>
  <si>
    <t>Added to 1964 credit for Zanzibar</t>
  </si>
  <si>
    <t>Tan-Zam Railroad: Commodities and Foreign Exchange</t>
  </si>
  <si>
    <t>Commodities for Zanzibar</t>
  </si>
  <si>
    <t>Pharmaceutical plant in Daressalam</t>
  </si>
  <si>
    <t>Expansion of Mbarali state farms</t>
  </si>
  <si>
    <t>Radio station</t>
  </si>
  <si>
    <t>Expansion of farm implements factory</t>
  </si>
  <si>
    <t>Kiwira coal mine in Mbeya</t>
  </si>
  <si>
    <t>Expansion of friendship clothing plant in Dar Es Salaam</t>
  </si>
  <si>
    <t>Development projects, including rail link, plant, radio station, factory</t>
  </si>
  <si>
    <t>Grant to finance cost-overruns connected with Tan-Zam Railroad</t>
  </si>
  <si>
    <t>Geological services for Kiwira Coal Project</t>
  </si>
  <si>
    <t>Tan-Zam Railroad Repairs</t>
  </si>
  <si>
    <t>Spare parts for Tan-Zam Railroad</t>
  </si>
  <si>
    <t>Added to complete coal mine</t>
  </si>
  <si>
    <t>1,100 dormitories for coal-mining workers</t>
  </si>
  <si>
    <t>A transmissing and transforming line with 28.5 Kilometers</t>
  </si>
  <si>
    <t>Overhaul of a sugar refinery</t>
  </si>
  <si>
    <t>Overhaul of the equiment of a textile mill</t>
  </si>
  <si>
    <t>Provide three engines with 3,000 horse power</t>
  </si>
  <si>
    <t>Development of Stope 1-1 of the Coal Mine and renovation of the boiler of the power station with the total construction area of 3138 square meters</t>
  </si>
  <si>
    <t>Supply of equipment to Tanzania Friendship Textile Co.</t>
  </si>
  <si>
    <t>China Donates Tractors and Water Pumps to Ministry of Agriculture</t>
  </si>
  <si>
    <t>China Grants 20,000 USD for Equipment for Ministry of Education and Culture</t>
  </si>
  <si>
    <t>China Grants 29 Million TZS to Construct Benjamin Mkapa Olympic Stadium (National Sports Stadium) in Tanzania</t>
  </si>
  <si>
    <t>China Donates Computers and Training Experts to Dar es Salaam Institute of Technology</t>
  </si>
  <si>
    <t>Dodoma City Water Project</t>
  </si>
  <si>
    <t>China Donates $50,000 USD worth of Stationery and Musical Equipment to Tanzania</t>
  </si>
  <si>
    <t>Dodoma Water Project</t>
  </si>
  <si>
    <t>China Donates 30 Vehicle to Zanibar</t>
  </si>
  <si>
    <t>China Donates Police Vehicles to Tanzania</t>
  </si>
  <si>
    <t>China completes housing project on Zanzibar</t>
  </si>
  <si>
    <t>China Commits $23M USD Soft Loan to Construction of Tanzania National Stadium</t>
  </si>
  <si>
    <t>China Donates Agricultural Machinery to Tanzania</t>
  </si>
  <si>
    <t>China Donates Anti-malarial Drugs to Tanzania</t>
  </si>
  <si>
    <t>China Donates Anti-malaria Drugs and Cement to Tanzania</t>
  </si>
  <si>
    <t>China Donates Anti-Malaria Drugs and Mosquito Nets to Tanzania</t>
  </si>
  <si>
    <t>China Donates 1.23 Billion TZS in Food Shortage Aid</t>
  </si>
  <si>
    <t>China complete Amana Construction Cardiological Hospital with Center for Prevention and Treatment of Malaria</t>
  </si>
  <si>
    <t>China Assists Construction of Ideological Schools in Zanzibar</t>
  </si>
  <si>
    <t>China Funds Construction of Cardiac Surgery Treatment and Training Center in Dar es Salaam</t>
  </si>
  <si>
    <t>China Funds Construction of Primary School in Tanzania</t>
  </si>
  <si>
    <t>China loans 80 million RMB for development projects</t>
  </si>
  <si>
    <t>China Donate Anti-Malaria Medicine to Tanzania</t>
  </si>
  <si>
    <t>National Audit Office of PRC Donated Computers to Tanzania</t>
  </si>
  <si>
    <t>China Donates Information and Computer Technology Facilities for Interior Ministry</t>
  </si>
  <si>
    <t>China Donates Materials to Urban Water Supply Program in Dodoma</t>
  </si>
  <si>
    <t>China Donates Computers to Tanzania</t>
  </si>
  <si>
    <t>Construction of Julius Nyerere Convention Center</t>
  </si>
  <si>
    <t>EXIM Bank Loans $70 million USD for National Fibre-Optic Backbone Phase 1</t>
  </si>
  <si>
    <t>China Donates Computers to the Tanzania Road Agency</t>
  </si>
  <si>
    <t>China Donates 1 Million CNY worth of Teaching Equipment to Dar es Salaam University in Tanzania</t>
  </si>
  <si>
    <t>China Grants 40 Million CNY to Construct Agricultural Demonstration Center in Tanzania</t>
  </si>
  <si>
    <t>China Donates Computer Equipment to Tanzania's Ministry of Home Affairs</t>
  </si>
  <si>
    <t>China grants 150 million RMB for Zanzibar and Tanzania</t>
  </si>
  <si>
    <t>China Extends $4.4 Million USD for the Rehabilitation of the State Radio and Television</t>
  </si>
  <si>
    <t>Chinese Embassy Donates Equipment Worth 260 Million TZS to Tanzania State House</t>
  </si>
  <si>
    <t>China goodwill equipment donation to Tanzania</t>
  </si>
  <si>
    <t>China donates 64 million TZS worth of medical equipment to Zanzibar</t>
  </si>
  <si>
    <t>China Establishes Confucius Institute at Zanzibar Journalism and Mass Media College of Tanzania</t>
  </si>
  <si>
    <t>EXIM Bank Loans 700 Million CNY for National ICT Broad Infrastructure Project Phase 2</t>
  </si>
  <si>
    <t>Chinese Embassy Donates to Zayedesa for Youth Education in Tanzania</t>
  </si>
  <si>
    <t>China Loans 481 Million CNY to Upgrade Zanzibar International Airport Terminal II</t>
  </si>
  <si>
    <t>China Donates Sporting Gear to Tanzania</t>
  </si>
  <si>
    <t>China Grants153 million RMB for Ministry of Foreign Affairs Office Building</t>
  </si>
  <si>
    <t>Preferential Loans for Mobile Telecom Network Construction</t>
  </si>
  <si>
    <t xml:space="preserve">China Donates Vehicles Worth $5.7 Million USD to Tanzania </t>
  </si>
  <si>
    <t>China EXIM Bank loans Zanzibar 70 million USD to expand Karume Airport on Pemba Island</t>
  </si>
  <si>
    <t>524 million USD loan for the expansion of Dar es Salaam Port</t>
  </si>
  <si>
    <t>China Donates Computers and Books to Tanzania's National Central Library</t>
  </si>
  <si>
    <t>Changzhou City Police Bureau Donates Laptops Tanzanian Police</t>
  </si>
  <si>
    <t>China Establishes Confucius Institute at University of Dodoma</t>
  </si>
  <si>
    <t>China Loans Tanzania 1.2 billion USD to Construct the Mtwara-Dar Es Salaam Gas Pipeline</t>
  </si>
  <si>
    <t>China Exim provides 200 million USD loan for port in Zanzibar</t>
  </si>
  <si>
    <t>Abdallah Mzee Hospital Rehabilitation</t>
  </si>
  <si>
    <t>China Provides Shipping Container Inspection Equipment to Tanzania</t>
  </si>
  <si>
    <t>China Loans 73.85 million USD to Zanzibar for Karume Airport</t>
  </si>
  <si>
    <t>China Establishes Confucius Institute at the University of Dar es Salaam</t>
  </si>
  <si>
    <t>China Donates Sewing Machines and bikes for Zanzibar Women's Group</t>
  </si>
  <si>
    <t>EXIM Bank Loans $403 Million USD for National ICT Broad Infrastructure Project Phase 3</t>
  </si>
  <si>
    <t>China's First Lady Donates To WAMA in Tanzania</t>
  </si>
  <si>
    <t>China Donates Television Broadcast Truck to TBC</t>
  </si>
  <si>
    <t>Military residential housing project</t>
  </si>
  <si>
    <t>Chinese ambassador donates supplies to Tanzanian school</t>
  </si>
  <si>
    <t>Chinese embassy donates 15 computers to Tanzania</t>
  </si>
  <si>
    <t>China loans Tanzania 136 million USD for wind power project</t>
  </si>
  <si>
    <t xml:space="preserve">China offers Tanzania 26 billion Tanzanian shilling interest-free loan </t>
  </si>
  <si>
    <t>Chinese escort fleet gives education equipment to schools in Tanzania</t>
  </si>
  <si>
    <t>Chinese Ambassador Donates $3,000 USD to Construct Tanzanian School</t>
  </si>
  <si>
    <t>China donates 30 million shillings to Tanzania for flood relief</t>
  </si>
  <si>
    <t>CDB provides loan to bolster Tanzania's foreign exchange reserves</t>
  </si>
  <si>
    <t>Provision of plant shoots, agricultural machinery and tools</t>
  </si>
  <si>
    <t>China Donates Computers and Printers to Thailand</t>
  </si>
  <si>
    <t>China donates 4 million Baht to Thailand bird flu efforts</t>
  </si>
  <si>
    <t>905,000 USD in-kind grant for disaster relief</t>
  </si>
  <si>
    <t>Bt 74.25m cash and in-kind grant for tsunami relief</t>
  </si>
  <si>
    <t>China donates 4 million Baht to fire victims in Thailand</t>
  </si>
  <si>
    <t>10 million RMB cash grant for flood relief</t>
  </si>
  <si>
    <t>China grants 1 million USD in cash for flood relief</t>
  </si>
  <si>
    <t xml:space="preserve">China donates 10 million RMB in flood relief supplies </t>
  </si>
  <si>
    <t xml:space="preserve">China donates additional 30 million RMB in flood relief supplies </t>
  </si>
  <si>
    <t>China donates TB25m to Bangkok Metropolitan Administration (BMA)</t>
  </si>
  <si>
    <t>China donates police supplies and communications equipment to Timor-Leste</t>
  </si>
  <si>
    <t>China completes construction of the Ministry of Foreign Affairs building in Timor-Leste</t>
  </si>
  <si>
    <t>China Donates 4500 Tons of Rice and 50 Tons of Oil to Timor-Leste</t>
  </si>
  <si>
    <t>China donates 500 tons of rice to Timor-Leste</t>
  </si>
  <si>
    <t>China completes construction of the Presidential Palace of Timor-Leste</t>
  </si>
  <si>
    <t>China donates humanitarian assistance to Timor-Leste during food crisis</t>
  </si>
  <si>
    <t>China donates anti-malarial drugs worth 500000 Chinese Yuan to Timor-Leste</t>
  </si>
  <si>
    <t>China aids construction of elementary school in Timor-Leste</t>
  </si>
  <si>
    <t>Government of Sichuan Province of China hands over vehicles to the farmers of Timor-Leste</t>
  </si>
  <si>
    <t>China constructs China-Timor-Leste Friendship Elementary School</t>
  </si>
  <si>
    <t>China constructs office building in Timor-Leste for the Ministry of Defense and headquarters for F-FDTL</t>
  </si>
  <si>
    <t>Donation of medical supplies to National Hospital of Timor Leste</t>
  </si>
  <si>
    <t>China gifts safety equipment to Timor-Leste</t>
  </si>
  <si>
    <t>China constructs Agricultural Demonstration Center in Timor-Leste</t>
  </si>
  <si>
    <t>China donates medical supplies to National Hospital of Timor Leste</t>
  </si>
  <si>
    <t>China gifts agricultural equipment to local farmers</t>
  </si>
  <si>
    <t>China gifts books to Timor-Leste agricultural technical school</t>
  </si>
  <si>
    <t>Hospital with 100 beds</t>
  </si>
  <si>
    <t>Stadium with a capacity of 30000 seats</t>
  </si>
  <si>
    <t>China Grants Presidential Palace to Togo</t>
  </si>
  <si>
    <t>Telecom Network Expansion Phase 1</t>
  </si>
  <si>
    <t>China Donates Drugs and Medical Equipment to Togolese Minister of Health</t>
  </si>
  <si>
    <t>China Constructs Hospital in Lome, Togo</t>
  </si>
  <si>
    <t>China Donates Medical Supplies to Togolese Minister of Health</t>
  </si>
  <si>
    <t>China Donates Anti-Malaria Drugs to Togo</t>
  </si>
  <si>
    <t>Telecom Network Expansion Phase 2</t>
  </si>
  <si>
    <t>China Donates Maize Food Aid to Togo</t>
  </si>
  <si>
    <t>China Donates Foodstuffs and Other Items to Togo</t>
  </si>
  <si>
    <t>China Donates Fertilizer to Togo</t>
  </si>
  <si>
    <t>China Donates Learning Materials to Togo</t>
  </si>
  <si>
    <t>China Donates High Capacity Generating Unit to Tomegbe, Togo</t>
  </si>
  <si>
    <t>China Constructs Two Rural Primary Schools in Togo</t>
  </si>
  <si>
    <t>Confucius Institute at University of Lome</t>
  </si>
  <si>
    <t>CHina Donates 300 Million CFA to Relieve Flood Damage in Togo</t>
  </si>
  <si>
    <t>China Constructs Anti-Malaria Center in Togo</t>
  </si>
  <si>
    <t>China Assists Togo with Potable Water Supply Project</t>
  </si>
  <si>
    <t>CDMA Transmission Project</t>
  </si>
  <si>
    <t>China Donates 3.6 Mn USD Worth of Mechanical Equipment for Road Construction to Togo</t>
  </si>
  <si>
    <t>China Grants 4.2 Bn CFA for Development projects to Togo</t>
  </si>
  <si>
    <t>Road Rehabilitation Projects in Togo</t>
  </si>
  <si>
    <t>China Grants $8.6 Million USD for Agriculture and Infrastructure Projects</t>
  </si>
  <si>
    <t>China provides $3.2 Million USD interest-free loan for agriculture and infrastructure projects</t>
  </si>
  <si>
    <t>China drills 200 wells in Togo</t>
  </si>
  <si>
    <t>New Lome International Airport (EBC portion; total 150mn)</t>
  </si>
  <si>
    <t>New Lome International Airport (CL Portion; Total 150mn)</t>
  </si>
  <si>
    <t>Sokode Electric Transformer Station</t>
  </si>
  <si>
    <t>China donates USD 820,000 to Togo in medical supplies to prevent Ebola</t>
  </si>
  <si>
    <t>China to provide 840,000 USD in assistance to Togo to prevent Ebola</t>
  </si>
  <si>
    <t>Public Solar Street Light/Lamp Project; Phase 1 &amp; 2</t>
  </si>
  <si>
    <t>Niamtougou Airport Re-development</t>
  </si>
  <si>
    <t>Adjarala Dam 147MW Add-on Loan</t>
  </si>
  <si>
    <t>Lome International Airport Extension (2 More Terminals)</t>
  </si>
  <si>
    <t>EXIMbank loans USD4.2M to renovate International Dateline Hotel</t>
  </si>
  <si>
    <t>China grants 33 million RMB to reconstruct Tonga High School</t>
  </si>
  <si>
    <t>China offers 15 scholarships to students from Tonga in 2005</t>
  </si>
  <si>
    <t>China grants furniture worth $590,000 USD to Tonga High School</t>
  </si>
  <si>
    <t>China Funds 3m Pa'anga Conference Hall for Tonga</t>
  </si>
  <si>
    <t>China grants office equipment to Tonga for hosting forum</t>
  </si>
  <si>
    <t xml:space="preserve">China grants 20 motorbikes and 20 cars to government departments in Tonga </t>
  </si>
  <si>
    <t>China grants 20 million RMB for construction of Mua Health Center, Vaini Health Center and expansion of Prince Wellington Ngu Hospital</t>
  </si>
  <si>
    <t>China Exim Bank loans 72.14 million USD to Tonga for reconstruction of Nuku'alofa business district</t>
  </si>
  <si>
    <t>China completes phase 1 of agricultural demonstration farm</t>
  </si>
  <si>
    <t xml:space="preserve">China grants $100,000 USD to Ashika Relief Fund </t>
  </si>
  <si>
    <t>China completes pig farm in Tonga</t>
  </si>
  <si>
    <t>Exim Bank loans 291 million RMB for National Road Improvement Program</t>
  </si>
  <si>
    <t>China donates CT scanner to Tonga</t>
  </si>
  <si>
    <t>China grants asphalt distributor trucks to Tonga</t>
  </si>
  <si>
    <t>China donates laptop computers and office supplies to Tonga parliament</t>
  </si>
  <si>
    <t xml:space="preserve">China grants 10 million TOP for construction of Vaipua Bridge </t>
  </si>
  <si>
    <t xml:space="preserve">China grants 5 motorbikes to Ministry of Public Enterprises </t>
  </si>
  <si>
    <t>China aids in Fatufatufala 'I Fale Lalava district hall and sports field renovation in Tonga</t>
  </si>
  <si>
    <t>China grants disaster relief equipment to replenish stocks</t>
  </si>
  <si>
    <t>China donates office equipment and furniture for legislative assembly in Tonga</t>
  </si>
  <si>
    <t>China Pledges $8M Grant For Tonga</t>
  </si>
  <si>
    <t>China grants 6 computers to Tonga High School</t>
  </si>
  <si>
    <t>China implements Saint George's Palace government building</t>
  </si>
  <si>
    <t>China grants $27,000 USD in food aid for cyclone victims</t>
  </si>
  <si>
    <t xml:space="preserve">China grants office equipment to Ministry of Environment and Communication </t>
  </si>
  <si>
    <t xml:space="preserve">China grants $605,00 USD in relief supplies and cash for victims of Cyclone Ian </t>
  </si>
  <si>
    <t>China funds Eua Water Supply Project in Tonga</t>
  </si>
  <si>
    <t>Chinese government funds reconstruction of a dormitory on Uiha island in Tonga</t>
  </si>
  <si>
    <t>China assists Tonga with the creation of a sports complex for the 2019 Pacific Games</t>
  </si>
  <si>
    <t>Tianjin Song and Dance Troupe completes tour of Trinidad and Tobago</t>
  </si>
  <si>
    <t>Chinese embassy donates cultural books to Trinidad &amp; Tobago</t>
  </si>
  <si>
    <t>Tianjin Music Group completes performances in Trinidad and Tobago</t>
  </si>
  <si>
    <t>Chinese Embassy completes donation of books to Trinidad &amp; Tobago</t>
  </si>
  <si>
    <t>PLA military band performs in Trinidad and Tobago</t>
  </si>
  <si>
    <t>Chongqing Arts Troupe completes tour of Trinidad and Tobago</t>
  </si>
  <si>
    <t>Chinese Embassy provides scholarships to Trinidadian students</t>
  </si>
  <si>
    <t>Shenzhen Aihua Arts Troupe completes performance in Trinidad and Tobago</t>
  </si>
  <si>
    <t>China completes Confucius Institute at UWI St. Augustine</t>
  </si>
  <si>
    <t>China completes donation of 1 million RMB worth of goods to Lady Hochoy Home in Trinidad and Tobago</t>
  </si>
  <si>
    <t>Chinese Ambassador donates school supplies to teachers and students following China Exhibit in Trinidad</t>
  </si>
  <si>
    <t>A "Youth House" with a total construction area of 5,000 square meters</t>
  </si>
  <si>
    <t>An acupuncture centre</t>
  </si>
  <si>
    <t>An archives with a total construction area of 18,200 square meters</t>
  </si>
  <si>
    <t>Tunisie Telecom Project - network switches</t>
  </si>
  <si>
    <t>Telecom project</t>
  </si>
  <si>
    <t>Equipment procurement and engineering services to National Telecommunications Corporation of Tunisia</t>
  </si>
  <si>
    <t>Tunisie Telecom Project - mobile network</t>
  </si>
  <si>
    <t xml:space="preserve">China agrees to rehabilitate the Youth Sports Center </t>
  </si>
  <si>
    <t>China opens Confucius Classroom at CRI in Sfax, Tunisia</t>
  </si>
  <si>
    <t>China provides 12 volunteers to Tunisian youth sports center</t>
  </si>
  <si>
    <t>Purchase of 20 trains</t>
  </si>
  <si>
    <t>Humanitarian aid to alleviate pressure of refugees</t>
  </si>
  <si>
    <t>Installation of solar panels in Tunisian ports</t>
  </si>
  <si>
    <t>Construction of a new university hospital in Sfax</t>
  </si>
  <si>
    <t>China funds Tunisian shrimp funds in Mediterannean</t>
  </si>
  <si>
    <t>Health support to areas afflicted by floods</t>
  </si>
  <si>
    <t>China agrees to build solar project at Rades Port in Tunisia</t>
  </si>
  <si>
    <t>Cash through Red Cross after Earthquake</t>
  </si>
  <si>
    <t>China donates $5,000 to World Peace Kindergarten and Children's Club</t>
  </si>
  <si>
    <t>China donates $30,000 to Turkey for earthquake recovery</t>
  </si>
  <si>
    <t>China loans $720m for high-speed Ankara-Istanbuyl railway in Turkey</t>
  </si>
  <si>
    <t>China opens Confucius Institute at Middle East Technical University</t>
  </si>
  <si>
    <t>China donates thousands of books to Turkish educational institutions and think tanks</t>
  </si>
  <si>
    <t>China opens Confucius Institute at Bogazici University</t>
  </si>
  <si>
    <t>Chinese government grants $1 million USD for Van Earthquake relief</t>
  </si>
  <si>
    <t xml:space="preserve">China donates office supplies to The Turkish Chinese Friendship Foundation </t>
  </si>
  <si>
    <t>China Development Bank loans 200 million USD to Turk Telekom for purchase of Huawei products</t>
  </si>
  <si>
    <t>China Development Bank loans 400 million to Turk Telekom for long-term financing</t>
  </si>
  <si>
    <t>China opens Confucius Institute at Okan University</t>
  </si>
  <si>
    <t>Turkcell receives 1.25 bn Euro loan from CDB</t>
  </si>
  <si>
    <t>Loan to purchase drilling equipment</t>
  </si>
  <si>
    <t>China loans interest-free 30 million RMB for mechanical plant</t>
  </si>
  <si>
    <t>China commits $24 million USD loan for development of Turkmenistan's oil and gas industry</t>
  </si>
  <si>
    <t>China EXIM Bank commits USD300M for Turkmenistan Carbamide Production Plant</t>
  </si>
  <si>
    <t>China Provides 4 Billion USD for South Yolotan Osman Field Development</t>
  </si>
  <si>
    <t>China Provides 4.1 Billion USD for Ioujno-Elotenshoie Field Development</t>
  </si>
  <si>
    <t>China CDB Agree Financing for Turkmenistan Gas Fields</t>
  </si>
  <si>
    <t>A food and ceramics research centre, 9,200 square meters</t>
  </si>
  <si>
    <t>Stadium with 4,000 capacity and construction area 38,417 sq. meter</t>
  </si>
  <si>
    <t>China completes Biogas projects</t>
  </si>
  <si>
    <t>Donation of television station equipment</t>
  </si>
  <si>
    <t xml:space="preserve">Donation of road maintenance vehicles </t>
  </si>
  <si>
    <t>China loans 40 million USD to Uganda for construction of food research facility</t>
  </si>
  <si>
    <t>Donation of equipment for cultural activities</t>
  </si>
  <si>
    <t>China provides aid to Uganda to fight Ebola Virus</t>
  </si>
  <si>
    <t>Donation of medical equipment</t>
  </si>
  <si>
    <t>Donation of computers to promote education</t>
  </si>
  <si>
    <t>Construction of building for Ministry of Foreign Affairs Office</t>
  </si>
  <si>
    <t>Donation to the Uganda Olympic Committee</t>
  </si>
  <si>
    <t>Beijing Organizing Committee for the Olympic Games</t>
  </si>
  <si>
    <t>Aid to Interally Displaced Persons Camps</t>
  </si>
  <si>
    <t xml:space="preserve">China donates garbage trucks to Uganda </t>
  </si>
  <si>
    <t>Unconditional grant of 30 million RMB</t>
  </si>
  <si>
    <t>Construction of state house</t>
  </si>
  <si>
    <t>Mulago hospital donation</t>
  </si>
  <si>
    <t>China commits feasibility study for rail line to Juba</t>
  </si>
  <si>
    <t>Mulago hospital computer donation</t>
  </si>
  <si>
    <t>Expansion of parliament chambers</t>
  </si>
  <si>
    <t>Grant for garbage collection</t>
  </si>
  <si>
    <t>China funds anti-malaria program in Uganda</t>
  </si>
  <si>
    <t>China Funds Upgrade of UBC's Broadcasting Facilities in Uganda</t>
  </si>
  <si>
    <t>National Backbone Data Transmission Project I</t>
  </si>
  <si>
    <t>China Grants Uganda 2 billion UGX for the Construction of Model Agricultural Primary Schools</t>
  </si>
  <si>
    <t xml:space="preserve">China grants 6.8 million USD </t>
  </si>
  <si>
    <t>China Funds Construction of Government Offices in Uganda</t>
  </si>
  <si>
    <t>Grant for flood relief</t>
  </si>
  <si>
    <t>China Funds Construction of Anti-Malaria Center at the Mulago Hospital in Uganda</t>
  </si>
  <si>
    <t>Donation of agricultural inputs</t>
  </si>
  <si>
    <t>Loan of 5 million USD for security communications system</t>
  </si>
  <si>
    <t>Loan for sanitation and road equipment</t>
  </si>
  <si>
    <t>Donation of farm supplies and seeds</t>
  </si>
  <si>
    <t>Construction of China Uganda Friendship Hospital worth 6 million USD</t>
  </si>
  <si>
    <t>Chinese donation of reproductive health medical equipment</t>
  </si>
  <si>
    <t>China Funds Construction of China-Uganda Friendship School</t>
  </si>
  <si>
    <t>Donation of anti-malaria drugs</t>
  </si>
  <si>
    <t>China Funds 750,000 USD for Construction of Secondary School in Sembabule District in Uganda</t>
  </si>
  <si>
    <t>China donates $83,080 USD in office supplies to Uganda political party</t>
  </si>
  <si>
    <t>Chinese government donated medical equipment to Uganda</t>
  </si>
  <si>
    <t>Donation of anti-malaria drugs worth 1 billion UGX</t>
  </si>
  <si>
    <t>14th Chinese medical team in Uganda donates 100,000 RMB worth of medicine and equipment</t>
  </si>
  <si>
    <t>Grant for Mandela Stadium upgrade</t>
  </si>
  <si>
    <t>National Backbone Data Transmission Project III</t>
  </si>
  <si>
    <t>China EXIM Bank Loans 350 million for Construction of Entebbe-Kampala Toll Road in Uganda</t>
  </si>
  <si>
    <t>National Backbone Data Transmission Project II</t>
  </si>
  <si>
    <t>Equipment Supply to Local Govts</t>
  </si>
  <si>
    <t>Road Equipment District Units</t>
  </si>
  <si>
    <t>Chinese school construction</t>
  </si>
  <si>
    <t>China provides 26 billion UGX interest free loan to Uganda</t>
  </si>
  <si>
    <t>Donation of Anti-Malaria Medicine, Equipment, and Supplies</t>
  </si>
  <si>
    <t>China donates computers to Uganda political party</t>
  </si>
  <si>
    <t>China grants Uganda $8.2 million for infrastructure development</t>
  </si>
  <si>
    <t>16th Chinese Medical team donates medicine and equipment to Uganda</t>
  </si>
  <si>
    <t>Chinese Embassy in Uganda donated agricultural machines and goods to Uganda</t>
  </si>
  <si>
    <t>Exim Bank loans 482.5 million USD for Isimba hydropower plant</t>
  </si>
  <si>
    <t>Chinese medical aid team in Uganda holds free clinic in Hoima</t>
  </si>
  <si>
    <t>Chinese Embassy in Uganda gifted office appliances to the office Ugandan Foreign Minister</t>
  </si>
  <si>
    <t>Chinese Embassy in Uganda donated office appliances to Uganda International Police Organization</t>
  </si>
  <si>
    <t>China donates medical equipment and anti-malaria medicine to Uganda</t>
  </si>
  <si>
    <t>China donated 98 solar energy lamps in Kampala, Uganda</t>
  </si>
  <si>
    <t>Donation of medicine and equipment</t>
  </si>
  <si>
    <t>Chinese Embassy in Uganda donated goods to Nyakinoni China-Uganda Friendship School</t>
  </si>
  <si>
    <t>Chinese Embassy in Uganda donated tractors to the hometown of the deputy prime minister of Uganda</t>
  </si>
  <si>
    <t>Chinese Embassy in Uganda funded the construction of Uganda Police Department kindergarten</t>
  </si>
  <si>
    <t>Karuma Hydroelectric Power Station</t>
  </si>
  <si>
    <t>Entebbe Airport Expansion</t>
  </si>
  <si>
    <t>Electrical Substations in Luzira; Namanve; Mukono and Iganga Industrial Parks</t>
  </si>
  <si>
    <t xml:space="preserve">China Pledges 5M RMB to Ukraine Chernobyl Relief </t>
  </si>
  <si>
    <t>China donates 3 million yuan to Ukraine for Chernobyl relief</t>
  </si>
  <si>
    <t>China Pledges Humanitarian Aid to Ukraine Air Show Victims</t>
  </si>
  <si>
    <t>China commits 1.2 million USD to Chernobyl reconstruction programs in Ukraine</t>
  </si>
  <si>
    <t>China grants $1.2M to Ukraine Foreign Ministry</t>
  </si>
  <si>
    <t>China commits 750K USD to educational technical equipment in Ukraine</t>
  </si>
  <si>
    <t>China opens the first Confucius Institute in Ukraine at University of Luhansk</t>
  </si>
  <si>
    <t>Chinese Embassy Donates 300 Books to National Parliamentary Library of Ukraine</t>
  </si>
  <si>
    <t>China Commits $372M Loan to Ukrainian Air Express Airport Railway</t>
  </si>
  <si>
    <t>China Commits 25M RMB to Joint Projects in Ukraine</t>
  </si>
  <si>
    <t>China Commits 3.5M RMB to Ukraine Flu Relief</t>
  </si>
  <si>
    <t>China opens Confucius Institute at Taras Shevchenko National University of Kyiv</t>
  </si>
  <si>
    <t>Chinese embassy donates 35 computers and more than 200 books to National Parliamentary Library of Ukraine</t>
  </si>
  <si>
    <t>China grants USD12.3M for construction of Ukraine Schools</t>
  </si>
  <si>
    <t>China and Ukrain jointly opens Barton Welding Institute</t>
  </si>
  <si>
    <t>CDB Commits $2.4B Loan for Ukraine Gas to Coal Projects</t>
  </si>
  <si>
    <t>China EXIM Bank agrees USD3B for Ukraine Agricultural Projects</t>
  </si>
  <si>
    <t>China opens Confucius Institute at V. N. Karazin Kharkiv National University in Ukraine</t>
  </si>
  <si>
    <t>China opens Confucius Institute at Kyiv National Linguistic University</t>
  </si>
  <si>
    <t>China donates 50,000 USD to Uruguay for fighting forest fires</t>
  </si>
  <si>
    <t>China donates one million USD to encourage small commercial businesses in Uruguay</t>
  </si>
  <si>
    <t>China gives 50000 USD emergency aid to Uruguay after floods</t>
  </si>
  <si>
    <t xml:space="preserve">China donates medical equipment worth 2.5 million USD to Uruguay </t>
  </si>
  <si>
    <t>China's embassy to Uruguay completes donation of office supplies to Uruguayan Ministry of Foreign Affairs</t>
  </si>
  <si>
    <t xml:space="preserve">China donates $1.5 million USD scanner to Uruguay's National Port Authority </t>
  </si>
  <si>
    <t xml:space="preserve"> China Development Bank and Uruguayan Nuevo Banco Comercial S.A. signed a 10 million USD cooperative agreement</t>
  </si>
  <si>
    <t>China's embassy to Uruguay donated office supplies to both Artigas and Lavalleja provinces in Uruguay</t>
  </si>
  <si>
    <t>China donates machinery and equipment to the Agrarian Youth Movement (MJA) in Uruguay worth 1 million USD</t>
  </si>
  <si>
    <t>Chinese government gives grant to Uzbekistan which is to be used on developing healthcare system</t>
  </si>
  <si>
    <t>China EXIM bank provides 100 million CNY loan to Uzbekistan for 2500 tractors</t>
  </si>
  <si>
    <t xml:space="preserve">China grants 1 million RMB in forensic equipment </t>
  </si>
  <si>
    <t>China provides interest-free loan to Uzbekistan</t>
  </si>
  <si>
    <t>China commits to grant 30 million RMB worth of gasometers</t>
  </si>
  <si>
    <t xml:space="preserve">China grants 5 seismological stations worth 300K USD </t>
  </si>
  <si>
    <t>ICBC loans 32.3 million USD for Kungrad Soda Plant in Uzbekistan</t>
  </si>
  <si>
    <t>China offers 50 million yuan interest-free loan to Uzbekistan in developing agriculture</t>
  </si>
  <si>
    <t>China's Exim Bank signs 5 loans worth 197 million USD with Uzbekistan</t>
  </si>
  <si>
    <t>Akhangaran water reservoir and Andijan HPP-2</t>
  </si>
  <si>
    <t>China EXIM Bank loans 44.97 million USD loan for construction of water pipeline in Uzbekistan</t>
  </si>
  <si>
    <t>China Exim Bank loans Uzbekistan 177.6 million USD for purchase of oil rig equipment</t>
  </si>
  <si>
    <t>China grants Uzbekistan 3.7 million USD for customs checkpoint upgrades</t>
  </si>
  <si>
    <t>China loans Uzbekistan $70.11m for purchase of Chinese electric locomotives</t>
  </si>
  <si>
    <t>Tashkent Power Supply Renovation</t>
  </si>
  <si>
    <t xml:space="preserve">China EXIM bank loans Uzbekistan 41.7 million USD for construction of phase one of Dehkanabad potash plant </t>
  </si>
  <si>
    <t>China EXIM Bank loans Uzbekistan 70 million USD for gas network construction</t>
  </si>
  <si>
    <t>China grants 22 tons of humanitarian relief worth 3 million RMB</t>
  </si>
  <si>
    <t>Exim Bank loans $42.17 million USD for the purchase of freight locomotives</t>
  </si>
  <si>
    <t>Central Asia-China Gas Pipeline Route C Co-Financed with CNPC</t>
  </si>
  <si>
    <t>China Development Bank (CDB), China National Petroleum Corporation (CNPC)</t>
  </si>
  <si>
    <t>China Development Bank loans $50 million USD to Uzbekistan for high tech park</t>
  </si>
  <si>
    <t>China EXIM Bank loans Uzbekistan 42 million USD to construct phase 2 of Dehkanabad potash plant</t>
  </si>
  <si>
    <t>China EXIM Bank loans Uzbekistan 50 million USD for soda plant expansion</t>
  </si>
  <si>
    <t>Chinese government grants Uzbekistan 50 million RMB for reconstruction of pumping plant</t>
  </si>
  <si>
    <t>China Development Bank loans Uzbekistan 220 million USD for thermal plant rehabilitation</t>
  </si>
  <si>
    <t>China EXIM bank loans Uzbekistan 37.1 million USD for construction of high voltage line</t>
  </si>
  <si>
    <t>China Exim Bank loans Uzbekistan 300 million USD for PVC plant construction</t>
  </si>
  <si>
    <t>China completes Confucius Institute in Samarkand</t>
  </si>
  <si>
    <t>China Exim Bank loans Uzbekistan 350 million USD for railway tunnel</t>
  </si>
  <si>
    <t>China Exim Bank loans Uzbekistan 165.6 million USD for thermal plant construction</t>
  </si>
  <si>
    <t>Shanghai University completes Institute of Public Diplomacy research center at Tashkent University</t>
  </si>
  <si>
    <t>China Development Bank disburses Uzbekistan 100 million USD to construct mobile operator</t>
  </si>
  <si>
    <t>Chinese Embassy grants contest winners a trip to China</t>
  </si>
  <si>
    <t>China Exim Bank &amp; CCETG fund and implement Uzbekistani coal production upgrade project</t>
  </si>
  <si>
    <t>Upgrade of Three Hydro Power Plants</t>
  </si>
  <si>
    <t>Gas to Oil Processing Plant</t>
  </si>
  <si>
    <t>A parliament building with total construction area of 5,500 square meters</t>
  </si>
  <si>
    <t>A law department building, 5,940 square meters</t>
  </si>
  <si>
    <t>Dental Clinic with a construction area of 968 square meters</t>
  </si>
  <si>
    <t>China grants Vanuatu 300 thousand USD</t>
  </si>
  <si>
    <t>China donates ships and agricultural machinery to Vanuatu</t>
  </si>
  <si>
    <t>Vanuatu's PM inaugurates China-aided Santo Agriculatural Institute</t>
  </si>
  <si>
    <t>China loaned Vanuatu $10 million for construction of law school</t>
  </si>
  <si>
    <t>China grants Vanuatu 286 thousand USD for police projects</t>
  </si>
  <si>
    <t>China grants Vanuatu 200 million Vatu to subsidize primary school fees</t>
  </si>
  <si>
    <t xml:space="preserve">China provides preferential buyer's credit to Vanuatu to purchase 2 Y-12 Aircraft </t>
  </si>
  <si>
    <t>Chinese-funded Medical Dormitory in Vanuatu</t>
  </si>
  <si>
    <t>China EXIM bank gives $30mil concessional loan to Vanuatu to establish e-government communication system</t>
  </si>
  <si>
    <t>China funds construction of tuna processing plant worth 40 million RMB in Vanuatu</t>
  </si>
  <si>
    <t>China grants Vanuatu with a Y-12 Aircraft worth $4.89m</t>
  </si>
  <si>
    <t>China funds $2.9 million expansion of USP Emalus campus (Francophone Wing) in Vanuatu</t>
  </si>
  <si>
    <t>China donate materials to Port Vila Public Library</t>
  </si>
  <si>
    <t>China grants Vanuatu 167 million Vatu to encourage university enrollment</t>
  </si>
  <si>
    <t>China donates limos and buses for Vanuatu Pacific Summit</t>
  </si>
  <si>
    <t>China donates 38 Vehicles for the ACP-EU Meeting</t>
  </si>
  <si>
    <t>China Donates US$50000 for disaster relief in Talfea, Vanuatu</t>
  </si>
  <si>
    <t>China donates 500,000 RMB worth of cultural equipment</t>
  </si>
  <si>
    <t>China funds $16.4 million Construction for Vanuatu's Convention Center</t>
  </si>
  <si>
    <t>China provides $87 mil loan for the design, rehabilitation and extension of Luganville Wharf</t>
  </si>
  <si>
    <t>China gives grant for expansion of Vanuatu Prime Minister's Office</t>
  </si>
  <si>
    <t>China provides grant for upgrading of Malapoa College</t>
  </si>
  <si>
    <t>China supports Vanuatu's Women's Beach Volleyball Team</t>
  </si>
  <si>
    <t>China sends 16th medical team to Vanuatu</t>
  </si>
  <si>
    <t>Mining project credit</t>
  </si>
  <si>
    <t>Trade-related credit facility</t>
  </si>
  <si>
    <t>Abreu e Lima refinery</t>
  </si>
  <si>
    <t>Purchase of oil-related products</t>
  </si>
  <si>
    <t>Pequiven maritime terminal</t>
  </si>
  <si>
    <t>Sinovensa production in Orinoco</t>
  </si>
  <si>
    <t>Las Cristinas gold mine</t>
  </si>
  <si>
    <t>Oil sector development</t>
  </si>
  <si>
    <t>China loans Vietnam $21.5 million USD to upgrade fertilizer plant</t>
  </si>
  <si>
    <t>EXIMbank loans US$85.5 million for Cao Ngan thermal plant</t>
  </si>
  <si>
    <t>China to finance construction of Vietnam-China Friendship Palace</t>
  </si>
  <si>
    <t>US$64 million in concessional loan for Northern railway lines information signals</t>
  </si>
  <si>
    <t>EXIMbank loans US$40.5 million for the Sin Quyen Copper Mine in Lao Cai</t>
  </si>
  <si>
    <t>EXIMbank loans US$250 million for Ninh Binh Nitrogenous fertilizer plant</t>
  </si>
  <si>
    <t>60 million Yuan in non-refundable aid for Ho Chi Minh National Political Institute</t>
  </si>
  <si>
    <t xml:space="preserve">Chinese government donates 1.5 million in Chinese Yuan to Vietnam to battle bird flu </t>
  </si>
  <si>
    <t>Chinese loan for Cat Linh--Ha Dong light rail</t>
  </si>
  <si>
    <t>China gives 50 million Yuan grant to Vietnam for personnel training</t>
  </si>
  <si>
    <t>Chinese Ministry donates computers to Vietnamese Ministry</t>
  </si>
  <si>
    <t>China Ministry of Industry and Information Technology</t>
  </si>
  <si>
    <t>China provides VND975 billion loan to Vietnam to upgrade signal and information systems from Vinh City to Ho Chi Minh City</t>
  </si>
  <si>
    <t>EXIMbank loans US$225 million for Construction of Cam Pha Thermal Power Plant</t>
  </si>
  <si>
    <t>China pledges 147 USD in export-buyers credits to Vietnam Coal and Mineral Industries Group</t>
  </si>
  <si>
    <t>EXIMbank loans US$178.5 million for phase 2 of power plant project in Uong Bi</t>
  </si>
  <si>
    <t>Quang Ninh-1 Unit 1</t>
  </si>
  <si>
    <t>Chinese Embassy granted $10,000 as relief aid to flood victims</t>
  </si>
  <si>
    <t>Chinese embassy aids Vietnam 90 million VND for AO/dioxin victims</t>
  </si>
  <si>
    <t xml:space="preserve">Eximbank loans US$300 million for Vinh Tan 2 Power Plant </t>
  </si>
  <si>
    <t>Vung Ang Power Station</t>
  </si>
  <si>
    <t>China Development Bank loans US$200 million for projects in Viet Nam</t>
  </si>
  <si>
    <t xml:space="preserve">Chinese embassy donates US$5000 to victims of Agent Orange in Vietnam </t>
  </si>
  <si>
    <t>Duyen Hai 1 with Sinosure</t>
  </si>
  <si>
    <t xml:space="preserve">China donates USD 10,000 to help flood victims in Vietnam </t>
  </si>
  <si>
    <t>Thai Binh 2 Coal Power Plant</t>
  </si>
  <si>
    <t>Thang Long Power Plant (600 MW)</t>
  </si>
  <si>
    <t>Vinh Tan 1 Coal-Fired Thermal Power Plant with ICBC, BOC &amp; Sinosure</t>
  </si>
  <si>
    <t>Duyen Hai 2 Thermal Power Plant</t>
  </si>
  <si>
    <t>A government building with a total construction area of 5,500 square meters</t>
  </si>
  <si>
    <t>Recreation centre, 1,928 square meters</t>
  </si>
  <si>
    <t>A cold storage plant with a capacity of 800 tons</t>
  </si>
  <si>
    <t>Rebuilding of 2 highways</t>
  </si>
  <si>
    <t>China loans Yemen 70 million USD to build textile factories</t>
  </si>
  <si>
    <t>China loans Yemen 4 million USD to purchase engines</t>
  </si>
  <si>
    <t>China grants $300,000 for flood disaster relief efforts in Yemen</t>
  </si>
  <si>
    <t>China sends the 70th medical team to Yemen</t>
  </si>
  <si>
    <t>China sends 8 sets of container inspection machines to Yemen</t>
  </si>
  <si>
    <t>China signs agreement with Yeme to build internet network in universities</t>
  </si>
  <si>
    <t>China aids Yemen for the Yemeni Grand National Library project</t>
  </si>
  <si>
    <t>China funds $8m USD loan for 48th hospital in Sanaa, Yemen</t>
  </si>
  <si>
    <t>China donates humanitarian aid to Yemen for war relief</t>
  </si>
  <si>
    <t>China donates office equipment to Yemen</t>
  </si>
  <si>
    <t>China donates 3 elevators to Yemeni Embassy</t>
  </si>
  <si>
    <t>30 tons of ferry boat</t>
  </si>
  <si>
    <t>Tam-Zam Railroad spare parts</t>
  </si>
  <si>
    <t>Support for economic restructuring program and rehabilitation of various older projects</t>
  </si>
  <si>
    <t>Renewal of flour processing facilities as well as transportation facilities of 200 sets</t>
  </si>
  <si>
    <t>Overhaul of diplomatic transmitter-receiver facilities</t>
  </si>
  <si>
    <t>Overhaul of the equipment of a textile mill</t>
  </si>
  <si>
    <t>118 apartments, 9,000 square meters</t>
  </si>
  <si>
    <t>Overhaul of launching equipment</t>
  </si>
  <si>
    <t>China Gives 1 million RMB-Worth Grant and Equipment to Zambian National Assembly</t>
  </si>
  <si>
    <t>Chinese finance Investment Center in Zambia</t>
  </si>
  <si>
    <t>Zambia receives 20 million RMB for technical support</t>
  </si>
  <si>
    <t>China gives $500,000 USD grant to Zambia for OAU Summit</t>
  </si>
  <si>
    <t>China Provides FM Radio Transmitters to Zambia worth 1.365 million USD</t>
  </si>
  <si>
    <t>China Donates Office Equipment worth 5 million RMB for OAU Summit</t>
  </si>
  <si>
    <t>China to provide 20 million RMB worth of Zambia with fertilizer</t>
  </si>
  <si>
    <t>Kamwala Government Complex in Lusaka Completion</t>
  </si>
  <si>
    <t>China agrees to provide Zambia with maize</t>
  </si>
  <si>
    <t>China grants $6 million USD for general development</t>
  </si>
  <si>
    <t>China donates typewriters to Zambia</t>
  </si>
  <si>
    <t>China donates computers to Zambia</t>
  </si>
  <si>
    <t>China on Tuesday handed over equipment worth 8 million USD to Zambian media</t>
  </si>
  <si>
    <t>Computers, printers and rain coats for the police</t>
  </si>
  <si>
    <t>China donates digital equipment worth $500,000 USD to Zambia</t>
  </si>
  <si>
    <t>Zambia receives 20 million RMB grant from China for poverty reduction and general development</t>
  </si>
  <si>
    <t>China Gives Zambia $1.1m Grant for Roads Rehabilitation</t>
  </si>
  <si>
    <t>China grants $500,000 USD and food and blankets after factory accident</t>
  </si>
  <si>
    <t>China provides Zambia with FM transmitters worth 3.8 million RMB</t>
  </si>
  <si>
    <t>China donates to Zambian media</t>
  </si>
  <si>
    <t>TAZARA Equipment and Machinery</t>
  </si>
  <si>
    <t>China donates vehicles, media equipment to Zambia</t>
  </si>
  <si>
    <t xml:space="preserve">China granted Two rural schools in Zambia </t>
  </si>
  <si>
    <t>TAZARA protocol 2006 - Unknown</t>
  </si>
  <si>
    <t>China grants Zambia $1 million USD for food</t>
  </si>
  <si>
    <t>MA-60 Airliners Aircrafts Purchase - 2 Units; Y-12 Cargo Planes Purchase - 12 Units</t>
  </si>
  <si>
    <t>China grants 80 RMB toward water supply</t>
  </si>
  <si>
    <t>Anti-malaria medicine worth $200,000 USD</t>
  </si>
  <si>
    <t>China gives Zambia 39 million dollars loan for floods disaster</t>
  </si>
  <si>
    <t>China completes 6 million USD Agricultural Technology Demonstration Center in Lusaka, Zambia</t>
  </si>
  <si>
    <t>TAZARA Protocol - 2009 Recapitalization</t>
  </si>
  <si>
    <t xml:space="preserve">China extends Zambia additional loans for government complex </t>
  </si>
  <si>
    <t>Levy Mwanawasa Stadium in Ndola</t>
  </si>
  <si>
    <t>Loan for constructing, rehabilitating, and maintaining storage sheds</t>
  </si>
  <si>
    <t>China constructs Lusaka General Hospital</t>
  </si>
  <si>
    <t>Loan for purchase of non-intrusive scanners</t>
  </si>
  <si>
    <t>China constructs anti-malaria center</t>
  </si>
  <si>
    <t>Military Residential Housing Unit</t>
  </si>
  <si>
    <t>Bank of China loans $37 million for Zambian ZESCO fibre-optic lines Phase II</t>
  </si>
  <si>
    <t>Six Z-9 Helicopters</t>
  </si>
  <si>
    <t>Independence Stadium Western Grandstand Rehabilitation</t>
  </si>
  <si>
    <t>Optic Fibre Cable Phase I</t>
  </si>
  <si>
    <t>China International Trust and Investment Corporation (CITIC)</t>
  </si>
  <si>
    <t>China commits 100 million RMB funding for Confucius Institute</t>
  </si>
  <si>
    <t>China gives Zambia 361 million RMB Concessional Loan for mobile hospitals</t>
  </si>
  <si>
    <t>TAZARA 14th Protocol - Engine and Wagon Purchase</t>
  </si>
  <si>
    <t>China to Restock Zambia's Levy Mwanawasa Hospital</t>
  </si>
  <si>
    <t>685km; Pensulo to Kasama and Pensulo to Chipata Transmission Lines; 330 kV</t>
  </si>
  <si>
    <t>Mongu-Tapo Section; Mongu Kalabo Road; 34km</t>
  </si>
  <si>
    <t>China donates 1.5 billion Kwacha in anti-malarial equipment to Zambia</t>
  </si>
  <si>
    <t>CDB loans $179.5 million USD for Mansa-Luwingu Road</t>
  </si>
  <si>
    <t>Motor vehicle donations to Zambian government</t>
  </si>
  <si>
    <t>Purchase of 8 K-8P Fighter Jet Trainers</t>
  </si>
  <si>
    <t>China National Aero-Technology Import and Export Corporation (CATIC)</t>
  </si>
  <si>
    <t>China provides Container Inspection Equipment to Zambia</t>
  </si>
  <si>
    <t>TAZARA 15th Protocol - Purchase of Locomotives</t>
  </si>
  <si>
    <t>The Chinese Embassy donates K25,000 to Zambia for the rehabilitation of the University of Zambia's Library.</t>
  </si>
  <si>
    <t>China grants USD 8 million to Zambia for military and medical equipment.</t>
  </si>
  <si>
    <t>Lusiwasi Lower Hydropower Expansion Project &amp; Lunzua Hydropower Rehabilitation Project 86MW</t>
  </si>
  <si>
    <t>Mbala to Nakonde Road; 172km</t>
  </si>
  <si>
    <t>China loans USD300M for Zambia L400 road</t>
  </si>
  <si>
    <t>China Exim Bank commits to loan 41M USD for the construction of a power transmission line in Zambia</t>
  </si>
  <si>
    <t>Nanjing Arts Troupe performs at China-Zambia cultural event</t>
  </si>
  <si>
    <t>Chinese teams provided training for Zambia's Golden Jubilee Celebration</t>
  </si>
  <si>
    <t>China grants sports equipments worth 23,593 Zambian Kwacha to Zambia Table Tennis Association</t>
  </si>
  <si>
    <t>ZTE Take-over of Libya Lap Green's loans to Zambtel</t>
  </si>
  <si>
    <t xml:space="preserve">China commits loan for upgrade of the Kenneth Kaunda International Airport </t>
  </si>
  <si>
    <t>CDB provides 30 mn USD loan for SMEs</t>
  </si>
  <si>
    <t>Maamba Coal Power Plant Phase I (3x150=450MW) - BoC portion</t>
  </si>
  <si>
    <t>Earth-moving Machinery for Road Repairs/Contruction Purchase; Phase II</t>
  </si>
  <si>
    <t>Aviation Industry Corporation of China (AVIC)</t>
  </si>
  <si>
    <t>Maamba Coal Power Plant Phase I (3x150=450MW) - ICBC portion</t>
  </si>
  <si>
    <t>Purchase of 6 L-15 Trainer Jets</t>
  </si>
  <si>
    <t>TAZARA</t>
  </si>
  <si>
    <t>Security Equipment for Police; the Immigration Department; Prisons and the Drug Enforcement Commission</t>
  </si>
  <si>
    <t>Public Security Network III</t>
  </si>
  <si>
    <t>Musonda Falls Upgrade Bridge; Loan 1</t>
  </si>
  <si>
    <t>Sinohydro Corporation (Sinohydro)</t>
  </si>
  <si>
    <t>Lusaka Urban Road Rehabilitation Phase II (L400 Phase II)</t>
  </si>
  <si>
    <t>Mansa to Luwingu Road; 175km Additional Loan</t>
  </si>
  <si>
    <t>Kafulafuta Reservoir Dam Water Supply Project</t>
  </si>
  <si>
    <t>Chinsali General Hospital Project</t>
  </si>
  <si>
    <t>Nkana Water and Sanitation</t>
  </si>
  <si>
    <t>Police and Security Force Housing - 2350 Units</t>
  </si>
  <si>
    <t>Industrial and Commercial Bank of China (ICBC), China International Trust and Investment Corporation (CITIC), Bank of Jiangsu</t>
  </si>
  <si>
    <t>Solar-powered Milling Plant</t>
  </si>
  <si>
    <t>Ndola International Airport Phase I; Greenfield Project</t>
  </si>
  <si>
    <t>Lusaka-Kafue Bulk Water Supply</t>
  </si>
  <si>
    <t>Mpika Power Supply</t>
  </si>
  <si>
    <t>Ndola City Roads Construction and Upgrade; 42.9km</t>
  </si>
  <si>
    <t>China Ex-Im Bank finances second and third phases of the country's digital braodcasting migration project</t>
  </si>
  <si>
    <t>Connection of Lundazi and Chama to the National Grid</t>
  </si>
  <si>
    <t>300km Kabwe - Pensulo Second Transmission Line; 330kV</t>
  </si>
  <si>
    <t>Terrestrial Television System</t>
  </si>
  <si>
    <t>StarTimes Group (StarTimes)</t>
  </si>
  <si>
    <t>Communication Towers Project</t>
  </si>
  <si>
    <t>Zambian Military Personnel Homes - 2;000 Units</t>
  </si>
  <si>
    <t>Ndola International Airport; 15%</t>
  </si>
  <si>
    <t>Luapula; Musonda Falls Hydropower Plant Rehabilitation and Upgrading; 10MW</t>
  </si>
  <si>
    <t>Kafue Gorge Lower Hydropower Project</t>
  </si>
  <si>
    <t>Garment factory</t>
  </si>
  <si>
    <t>Construction of a stadium in Salisbury</t>
  </si>
  <si>
    <t>A normal school with total construction area of appoximately 38,000 square meters</t>
  </si>
  <si>
    <t>A hospital with a total construction area of 48,537 square meters</t>
  </si>
  <si>
    <t>A hospital</t>
  </si>
  <si>
    <t>30 boreholes</t>
  </si>
  <si>
    <t>Ex-Im Bank loans 12.1 mn USD to Industrial Development Corporation for share in the SinoZimbabwe Cemtn Plant</t>
  </si>
  <si>
    <t>Acker et al. (2020)</t>
  </si>
  <si>
    <t>Ex-Im loans 35 mn USD for refurbishment of blast furnace</t>
  </si>
  <si>
    <t>Irrigated area 205 hectare</t>
  </si>
  <si>
    <t>Unknown (equipment)</t>
  </si>
  <si>
    <t>China Donates Office Equipment to Zimbabwe</t>
  </si>
  <si>
    <t>China donates agricultural equipment</t>
  </si>
  <si>
    <t>Office equipment for Foreign Affairs Ministry</t>
  </si>
  <si>
    <t>Computers and accessories to Zimbabwean Parliament</t>
  </si>
  <si>
    <t>National People's Congress of China</t>
  </si>
  <si>
    <t>Goods for Harare Christmas Fund</t>
  </si>
  <si>
    <t>5 million dollar grant for food, irrigation</t>
  </si>
  <si>
    <t>China donates sports equipment</t>
  </si>
  <si>
    <t>Chinese grant to Zimbabwe for agriculture/land reform</t>
  </si>
  <si>
    <t>China grants 2 million USD for land reform</t>
  </si>
  <si>
    <t>Transformers; Cables; Switch Gears</t>
  </si>
  <si>
    <t>Photocopier and 4x4 donation to Parliament</t>
  </si>
  <si>
    <t>Chinese People's Political Consultative Conference (CPPCC)</t>
  </si>
  <si>
    <t>China grants 4.5 million USD for developmental projects</t>
  </si>
  <si>
    <t>Yellow Maize Donation worth $500,000 USD</t>
  </si>
  <si>
    <t>China donates $110 million USD worth of transformers for Rural Electrification</t>
  </si>
  <si>
    <t>Transmission Transformers</t>
  </si>
  <si>
    <t>Computer Equipment for Parliament</t>
  </si>
  <si>
    <t>Chinese deliver items to Zimbabwe prior to election</t>
  </si>
  <si>
    <t>China Grants 6 million USD to Zimbabwe for Agriculture Projects</t>
  </si>
  <si>
    <t>MA60 Cargo Plane</t>
  </si>
  <si>
    <t>China grants $10 million USD for stadium renovation</t>
  </si>
  <si>
    <t>China donates 180 solar water heaters to Zimbabwe</t>
  </si>
  <si>
    <t>China donates maize to Zimbabwe</t>
  </si>
  <si>
    <t>China injects capital into Zimbabwean national bank</t>
  </si>
  <si>
    <t>Zimbabwe acquires Chinese agricultural support facility</t>
  </si>
  <si>
    <t>Confucius Institute founded at University of Zimbabwe</t>
  </si>
  <si>
    <t>China donates teaching equipment to Zimbabwean women's university</t>
  </si>
  <si>
    <t>China donates fertilizer to Zimbabwe</t>
  </si>
  <si>
    <t>Construction of agricultural technology demonstration centre</t>
  </si>
  <si>
    <t>China donates 100 computers</t>
  </si>
  <si>
    <t>Purchase of 12 K-8 Jet Trainer Aircraft</t>
  </si>
  <si>
    <t xml:space="preserve">Chinese government loan for agricultural development - Phase 1 </t>
  </si>
  <si>
    <t>Chinese embassy presents desks and chairs to Zimbabwe College</t>
  </si>
  <si>
    <t>Chinese-Zimbabwean friendship hospital worth 10 million USD</t>
  </si>
  <si>
    <t>Xinhua donates computers and provides assistance to Zimbabwean media outlets</t>
  </si>
  <si>
    <t>China donates equipment for construction of Zimbabwean Parliament</t>
  </si>
  <si>
    <t>China pledges cholera vaccines to Zimbabwe</t>
  </si>
  <si>
    <t>Chinese 2.5 million USD loan to Zimbabwe for critical underfunded areas</t>
  </si>
  <si>
    <t>China grants 50 million RMB to fund Grace Mugabe Orphanage School</t>
  </si>
  <si>
    <t>Chinese built 1.5 million USD primary school at Bindura</t>
  </si>
  <si>
    <t>China provides $500,000 grant to Zimbabwe for food aid</t>
  </si>
  <si>
    <t>Zimbabwe parliament gets equipment from China's NPC</t>
  </si>
  <si>
    <t>Chinese Ambassador donates to Zimbabwe HIV/AIDS home</t>
  </si>
  <si>
    <t>Zimbabwe commits 5 million USD cash grant from China</t>
  </si>
  <si>
    <t>China commits 50 million RMB grant to Zimbabwe mobile phone service provider</t>
  </si>
  <si>
    <t>China to provide drugs for Zimbabwe friendship hospital</t>
  </si>
  <si>
    <t>China-Zimbabwe sign agreement for drilling of boreholes</t>
  </si>
  <si>
    <t>Zimbabwe miners' association received 10 million USD grant from China</t>
  </si>
  <si>
    <t>China to construct a mini-hydro power station in Zimbabwe</t>
  </si>
  <si>
    <t>China Gives Zimbabwe $2.9 Million USD Grant</t>
  </si>
  <si>
    <t>Mahusekwa; Hospital and Supply of Medical Drugs</t>
  </si>
  <si>
    <t>China donates three flat screen TVs to Harare Airport</t>
  </si>
  <si>
    <t>China-Zimbabwe sign agreement for school construction</t>
  </si>
  <si>
    <t>Chinese dignitary donates technology to Zimbabwe Senate</t>
  </si>
  <si>
    <t>China-Zimbabwe sign 144m agreement for rehabilitation of sewers</t>
  </si>
  <si>
    <t>China provides 45 million USD loan to Zimbabwe for telecom infrastructure</t>
  </si>
  <si>
    <t>China builds TV screen in Zimbabwe Mall for ZANU-PF</t>
  </si>
  <si>
    <t>China and Zimbabwe sign agreement for 50 million RMB grant</t>
  </si>
  <si>
    <t>China completes donation worth 90 mln RMB of food to Zimbabwe</t>
  </si>
  <si>
    <t>Medical equipment to Zimbabwe</t>
  </si>
  <si>
    <t>Chemistry analyzers for Chitungwiza Central Hospital</t>
  </si>
  <si>
    <t>China to provide USD$2m-worth of agricultural equipment to Zimbabwe</t>
  </si>
  <si>
    <t>Laptop donation to Zimbabwean ministry</t>
  </si>
  <si>
    <t>Chinese provincial government pledges computer to twinned Zimbabwe province</t>
  </si>
  <si>
    <t>National Defense College in Harare</t>
  </si>
  <si>
    <t>14,000 ton grain donation</t>
  </si>
  <si>
    <t>China donates bus and ICT equipment to National Defense of Zimbabwe</t>
  </si>
  <si>
    <t>Donation of 85 vehicles to Ministry of Foreign Affairs</t>
  </si>
  <si>
    <t>China Exim Bank provides $162 million loan to Zimbabwe for Victoria Falls airport expansion</t>
  </si>
  <si>
    <t>Agreement for provision of broadcasting van</t>
  </si>
  <si>
    <t>Donation of IT equipment to Zimbabwean parliament</t>
  </si>
  <si>
    <t>China donates ureteroscope equipment worth $50,000 to Zimbabwe hospital</t>
  </si>
  <si>
    <t>China loans interest-free 16 million USD for development in Zimbabwe</t>
  </si>
  <si>
    <t>China donates computers and electronics worth 60,000 USD</t>
  </si>
  <si>
    <t>Chinese Embassy gives $10,000 USD to Disadvantaged Schools</t>
  </si>
  <si>
    <t>China Donates 2 million dollars of Agricultural equipment</t>
  </si>
  <si>
    <t>China provides 60 million RMB loan to Zimbabwe to purchase road equipment for rural district councils</t>
  </si>
  <si>
    <t>China donates medical supplies through Women Unlimited to Zimbabweans</t>
  </si>
  <si>
    <t>Chinese Embassy in Zimbabwe Hosts Cultural Night</t>
  </si>
  <si>
    <t>China donates three mobile container scanners</t>
  </si>
  <si>
    <t>China donates translation and sound equipment</t>
  </si>
  <si>
    <t>China donates 24 generators to 12 schools in Zimbabwe</t>
  </si>
  <si>
    <t>China donates 500 thousand USD for flood victims in Zimbabwe</t>
  </si>
  <si>
    <t>China donates office equipment worth 30 thousand USD to Zimbabwe</t>
  </si>
  <si>
    <t>China Exim Bank loans Zimbabwe $218m for telecom network upgrade</t>
  </si>
  <si>
    <t>China Exim Bank loans Zimbabwe 89 million USD to retool healthcare equipment</t>
  </si>
  <si>
    <t>China donates 525 mobile solar power units to Zimbabwe</t>
  </si>
  <si>
    <t>China donates various materials to school in Zimbabwe</t>
  </si>
  <si>
    <t>TelOne Optic Fibre Network</t>
  </si>
  <si>
    <t>Supercomputer Center; University of Zimbabwe</t>
  </si>
  <si>
    <t>Rural Base Stations Construction - 250 Units</t>
  </si>
  <si>
    <t>Equipment for Artisanal Miners Disbursement 1</t>
  </si>
  <si>
    <t>Xuzhou Construction Machinery Group (XCMG)</t>
  </si>
  <si>
    <t>Who lends?</t>
  </si>
  <si>
    <t>Who borrows?</t>
  </si>
  <si>
    <t>Terms</t>
  </si>
  <si>
    <t>Currency 
denomination</t>
  </si>
  <si>
    <t>Terms of lending (interest rates, maturity)</t>
  </si>
  <si>
    <t>Recipients      
   (who borrows?)</t>
  </si>
  <si>
    <t>Creditor agency 
      (who lends?)</t>
  </si>
  <si>
    <t>China loans Cambodia $130 million USD for the construction of National Road 60B</t>
  </si>
  <si>
    <t>China loans 133 million USD for construction of national road No. 55 in Cambodia</t>
  </si>
  <si>
    <t>China gives loan of $42 million USD to Cambodia to fund National Road 43</t>
  </si>
  <si>
    <t>China Gives Loan to Cambodia Worth 159 Million Yuan for Electricity Project</t>
  </si>
  <si>
    <t>China gives $63 million USD loan for National Road 11 in Cambodia</t>
  </si>
  <si>
    <t>China loans $40.8 million to Cambodia for rehabilitation of National Road 51</t>
  </si>
  <si>
    <t>China to Give 85m USD to Cambodia for Rural Grid Extension Project Phases 5 and 6</t>
  </si>
  <si>
    <t>China contributes $160 million for tallest Indonesian building</t>
  </si>
  <si>
    <t>China Ex-Im Bank provides 1.5 bn USD loan for railway electrification</t>
  </si>
  <si>
    <t>China provides loan for Laos National Electric Corporation power dispatching center</t>
  </si>
  <si>
    <t>Chinese Exim Bank finances International Airport Highway</t>
  </si>
  <si>
    <t>China extends seller's credit to build the Thabaung pulp mill</t>
  </si>
  <si>
    <t>China funds construction of fertilizer plant in Myanmar</t>
  </si>
  <si>
    <t xml:space="preserve">China aids the construction of the baba lilly road in PNG </t>
  </si>
  <si>
    <t>China provides budget support loan</t>
  </si>
  <si>
    <t>Wellington-Masika Toll Road</t>
  </si>
  <si>
    <t>China Ex-Im Bank provides 300 mn USD loan to Garantie BBVA to support Turkish exports</t>
  </si>
  <si>
    <t>China-Venezuela Joint Fund - Tranche A</t>
  </si>
  <si>
    <t>China-Venezuela Joint Fund - Tranche B</t>
  </si>
  <si>
    <t>Joint Fund - Long Term Facility USD Portion</t>
  </si>
  <si>
    <t>Joint Fund - Long Term Facility RMB Portion</t>
  </si>
  <si>
    <t>China-Venezuela Joint Fund - Renewal A</t>
  </si>
  <si>
    <t>ICBC loans Venezuela oil firm 4 billion USD for construction of housing projects</t>
  </si>
  <si>
    <t>China-Venezuela Joint Fund - Renewal B</t>
  </si>
  <si>
    <t>China-Venezuela Joint Fund - Tranche C</t>
  </si>
  <si>
    <t>BoC finances geological survey</t>
  </si>
  <si>
    <t/>
  </si>
  <si>
    <t>China loans Cambodia $100 million USD for construction of National Road 64C</t>
  </si>
  <si>
    <t>China gives 63.8 million USD loan to Cambodia for National Road no. 9 in 2012</t>
  </si>
  <si>
    <t>China loans Cambodia $80.3 million USD to construct National Road 44</t>
  </si>
  <si>
    <t xml:space="preserve">China gives $33 million USD loan to Cambodia to fund National Road 23 </t>
  </si>
  <si>
    <t>Irrigation projects, experimental farm, textile plant</t>
  </si>
  <si>
    <t>Gift for tenth anniversary of Albanian Republic</t>
  </si>
  <si>
    <t>Loan for payments of investment goods and services</t>
  </si>
  <si>
    <t>Loan agreement for development of petroleum industry</t>
  </si>
  <si>
    <t>Loan agreement for buying farm machinery</t>
  </si>
  <si>
    <t>Agricultural projects, rice, peanut, bean, and tea plantation</t>
  </si>
  <si>
    <t>Construction of a parlamentary hall</t>
  </si>
  <si>
    <t>Hydroelectric agricultural complex, rice cultivation, urban electrification</t>
  </si>
  <si>
    <t>Agreement on technical and economic cooperation, unknown amount</t>
  </si>
  <si>
    <t>Cash for helping economic development</t>
  </si>
  <si>
    <t>Cash, industrial equipment and technical assistance for various development projects</t>
  </si>
  <si>
    <t>Loan agreement with unknown purpose</t>
  </si>
  <si>
    <t>Dam construction</t>
  </si>
  <si>
    <t>Agricultural machinery</t>
  </si>
  <si>
    <t>Project aid and technical assistance</t>
  </si>
  <si>
    <t>Loan agreement to balance trade deficit</t>
  </si>
  <si>
    <t>50,000 tons of flour, wheat and maize for tornado victims</t>
  </si>
  <si>
    <t>Loan agreement of unknown amount and purpose</t>
  </si>
  <si>
    <t>Mini hydro-electric station</t>
  </si>
  <si>
    <t>Three water-electric stations, trade financing</t>
  </si>
  <si>
    <t>Financial aid, supply of 6,000 tons of grains and 1,000 tons of meal</t>
  </si>
  <si>
    <t>Textile factories, paper mills, sugar refineries</t>
  </si>
  <si>
    <t>New loan agreement to repeat 1964 credit line</t>
  </si>
  <si>
    <t>Building of a hydroelectric power station, High-tension power transformer, Transmission line</t>
  </si>
  <si>
    <t>Stadium, Textile factory</t>
  </si>
  <si>
    <t>Construction of a stadium and a sportsmen's hotel in Banjul</t>
  </si>
  <si>
    <t>Cash for earthquake through Red Cross</t>
  </si>
  <si>
    <t>Cash and commodity aid for celebrating the establishment of Hungarian industrial government</t>
  </si>
  <si>
    <t>Economic assistance, foreign exchange</t>
  </si>
  <si>
    <t>Loan agreement on commodity assistance</t>
  </si>
  <si>
    <t>Financial aid</t>
  </si>
  <si>
    <t>Sugar, tea, and rice plantations, textile, cigarette, and match factories</t>
  </si>
  <si>
    <t>Sets of industrial equipments, textile mill, broadcasting station, cinema, two hotels</t>
  </si>
  <si>
    <t>Financial aid for economic crisis</t>
  </si>
  <si>
    <t>Grant for purchase of 1,000 tons of corn</t>
  </si>
  <si>
    <t>2,000 tons of maize</t>
  </si>
  <si>
    <t>Drought relief aid</t>
  </si>
  <si>
    <t>5,000 tons of maize</t>
  </si>
  <si>
    <t>Spares for sugar refinery</t>
  </si>
  <si>
    <t>Spares and support for Chinese-built textile factory</t>
  </si>
  <si>
    <t>Interest-free loan</t>
  </si>
  <si>
    <t>Medical equipments</t>
  </si>
  <si>
    <t>Donation of small machinery</t>
  </si>
  <si>
    <t>Loan agreement and extension of previous loan repayment</t>
  </si>
  <si>
    <t>Project items, textile and paper factories, stadium, streets, roads, bridges</t>
  </si>
  <si>
    <t>Project items, three bridges, two electric power stations</t>
  </si>
  <si>
    <t>Project items, construction of industrial, water and infrastructure</t>
  </si>
  <si>
    <t>Financial aid, machines, equipment, materials</t>
  </si>
  <si>
    <t>Equipment, machinery, technical advice</t>
  </si>
  <si>
    <t>Extend 1960's economic aid program</t>
  </si>
  <si>
    <t>Electric line buildings, road construction</t>
  </si>
  <si>
    <t>20,000 tons of rice</t>
  </si>
  <si>
    <t>Goods and cash</t>
  </si>
  <si>
    <t>Construction of bitumen infiltration pavement for the Kathmandu-Rhaktapur highway</t>
  </si>
  <si>
    <t>Cash for flooding through Red Cross</t>
  </si>
  <si>
    <t>2,000 tons of corn</t>
  </si>
  <si>
    <t>Highway, bridge</t>
  </si>
  <si>
    <t>1,000 tons of salt</t>
  </si>
  <si>
    <t>Commodity aid &amp; import of Chinese goods</t>
  </si>
  <si>
    <t>Repair of railroads, ports, bridges and roads, construction of textile, leather and paper factories, various project items, supply of various mechanical equipments</t>
  </si>
  <si>
    <t>Project items, roads, tabacco, leather, and textile factories, sugar refinery</t>
  </si>
  <si>
    <t>Drought relief, supply of 10,000 tons of wheat</t>
  </si>
  <si>
    <t>Textile mills, highway, technical school</t>
  </si>
  <si>
    <t>Road construction, international conference building</t>
  </si>
  <si>
    <t>Goods, cash for brick factory, chemical fertilizer plant, sugar refinery, construction of a heavy machine factory and technical school, road construction</t>
  </si>
  <si>
    <t>Food aid, 100,000 tons of wheat and 50,000 tons of maize</t>
  </si>
  <si>
    <t>Industrial development, road construction</t>
  </si>
  <si>
    <t>Heavy machinery plant</t>
  </si>
  <si>
    <t>Extend 1970's loan, construction of Tarbela-Wah transmission line, Tarbela cotton spinning mill</t>
  </si>
  <si>
    <t>Agreement on construction of heavy electric equipment factory</t>
  </si>
  <si>
    <t>For various projects, including a power station</t>
  </si>
  <si>
    <t>Agreement on economic and technical cooperation of unknown amount</t>
  </si>
  <si>
    <t>Flood relief through Red Cross</t>
  </si>
  <si>
    <t>Cash relief for earthquake through Red Cross</t>
  </si>
  <si>
    <t>Road improvement, cement factory, sugar refinery</t>
  </si>
  <si>
    <t>Extension of central polytechnic school</t>
  </si>
  <si>
    <t>Sugar cane farm, sugar refinery</t>
  </si>
  <si>
    <t>Increase of 1971 loan to account for cost overruns, also new projects such as a joint venture for rubber production</t>
  </si>
  <si>
    <t>2,000 tons of wheat</t>
  </si>
  <si>
    <t>Loan agreement for construction of a stadium</t>
  </si>
  <si>
    <t>Medicines</t>
  </si>
  <si>
    <t>Project items, textile mills</t>
  </si>
  <si>
    <t>Yarn factories, stadium, textile mill</t>
  </si>
  <si>
    <t>Agricultural technology</t>
  </si>
  <si>
    <t>Rice-growing center</t>
  </si>
  <si>
    <t>Extension of 1972's loan</t>
  </si>
  <si>
    <t>Irrigation projects</t>
  </si>
  <si>
    <t>Zero-interest loan, unknown purpose</t>
  </si>
  <si>
    <t>Rice production and processing (grant)</t>
  </si>
  <si>
    <t>Spare parts for rice company, purchase of farm tools</t>
  </si>
  <si>
    <t>Pilot vegetable farm, sports complex</t>
  </si>
  <si>
    <t>Construction of Tan-Zam railroad</t>
  </si>
  <si>
    <t>Road building, radio stations</t>
  </si>
  <si>
    <t>Tan-Zam railroad</t>
  </si>
  <si>
    <t>AFG_1</t>
  </si>
  <si>
    <t>AFG_2</t>
  </si>
  <si>
    <t>AFG_3</t>
  </si>
  <si>
    <t>AFG_4</t>
  </si>
  <si>
    <t>AFG_5</t>
  </si>
  <si>
    <t>AFG_6</t>
  </si>
  <si>
    <t>AFG_7</t>
  </si>
  <si>
    <t>AFG_8</t>
  </si>
  <si>
    <t>AFG_9</t>
  </si>
  <si>
    <t>China provides $3.6 million grant to Afghanistan for renovation of Kabul hospital</t>
  </si>
  <si>
    <t>AFG_10</t>
  </si>
  <si>
    <t>AFG_11</t>
  </si>
  <si>
    <t>AFG_12</t>
  </si>
  <si>
    <t>AFG_13</t>
  </si>
  <si>
    <t>AFG_14</t>
  </si>
  <si>
    <t>Donation of US$1.4 million in equipment and vehicles</t>
  </si>
  <si>
    <t>AFG_15</t>
  </si>
  <si>
    <t>China donates $1m in office and sports equipment to Afghan government</t>
  </si>
  <si>
    <t>AFG_16</t>
  </si>
  <si>
    <t>AFG_17</t>
  </si>
  <si>
    <t>AFG_18</t>
  </si>
  <si>
    <t>China donates $200,000 to Afghan refugees</t>
  </si>
  <si>
    <t>AFG_19</t>
  </si>
  <si>
    <t>China donates $1.3m in goods to Afghan refugees</t>
  </si>
  <si>
    <t>AFG_20</t>
  </si>
  <si>
    <t>AFG_21</t>
  </si>
  <si>
    <t>AFG_22</t>
  </si>
  <si>
    <t>AFG_23</t>
  </si>
  <si>
    <t>AFG_24</t>
  </si>
  <si>
    <t>AFG_25</t>
  </si>
  <si>
    <t>Chinese Embassy donates television and sports equipment to Afghan school</t>
  </si>
  <si>
    <t>AFG_26</t>
  </si>
  <si>
    <t>AFG_27</t>
  </si>
  <si>
    <t>AFG_28</t>
  </si>
  <si>
    <t>AFG_29</t>
  </si>
  <si>
    <t>AFG_30</t>
  </si>
  <si>
    <t>AFG_31</t>
  </si>
  <si>
    <t>AFG_32</t>
  </si>
  <si>
    <t>AFG_33</t>
  </si>
  <si>
    <t>AFG_34</t>
  </si>
  <si>
    <t>AFG_35</t>
  </si>
  <si>
    <t>AFG_36</t>
  </si>
  <si>
    <t>ALB_1</t>
  </si>
  <si>
    <t>ALB_2</t>
  </si>
  <si>
    <t>ALB_3</t>
  </si>
  <si>
    <t>ALB_4</t>
  </si>
  <si>
    <t>ALB_5</t>
  </si>
  <si>
    <t>ALB_6</t>
  </si>
  <si>
    <t>ALB_7</t>
  </si>
  <si>
    <t>ALB_8</t>
  </si>
  <si>
    <t>ALB_9</t>
  </si>
  <si>
    <t>ALB_10</t>
  </si>
  <si>
    <t>ALB_11</t>
  </si>
  <si>
    <t>ALB_12</t>
  </si>
  <si>
    <t>ALB_13</t>
  </si>
  <si>
    <t>ALB_14</t>
  </si>
  <si>
    <t>ALB_15</t>
  </si>
  <si>
    <t>ALB_16</t>
  </si>
  <si>
    <t>ALB_17</t>
  </si>
  <si>
    <t>ALB_18</t>
  </si>
  <si>
    <t>ALB_19</t>
  </si>
  <si>
    <t>ALB_20</t>
  </si>
  <si>
    <t>ALB_21</t>
  </si>
  <si>
    <t>ALB_22</t>
  </si>
  <si>
    <t>ALB_23</t>
  </si>
  <si>
    <t>ALB_24</t>
  </si>
  <si>
    <t>ALB_25</t>
  </si>
  <si>
    <t>ALB_26</t>
  </si>
  <si>
    <t>ALB_27</t>
  </si>
  <si>
    <t>ALB_28</t>
  </si>
  <si>
    <t>ALB_29</t>
  </si>
  <si>
    <t>ALB_30</t>
  </si>
  <si>
    <t>ALB_31</t>
  </si>
  <si>
    <t>ALB_32</t>
  </si>
  <si>
    <t>ALB_33</t>
  </si>
  <si>
    <t>DZA_1</t>
  </si>
  <si>
    <t>DZA_2</t>
  </si>
  <si>
    <t>DZA_3</t>
  </si>
  <si>
    <t>DZA_4</t>
  </si>
  <si>
    <t>DZA_5</t>
  </si>
  <si>
    <t>DZA_6</t>
  </si>
  <si>
    <t>DZA_7</t>
  </si>
  <si>
    <t>DZA_8</t>
  </si>
  <si>
    <t>DZA_9</t>
  </si>
  <si>
    <t>DZA_10</t>
  </si>
  <si>
    <t>DZA_11</t>
  </si>
  <si>
    <t>DZA_12</t>
  </si>
  <si>
    <t>Medical aid</t>
  </si>
  <si>
    <t>DZA_13</t>
  </si>
  <si>
    <t>DZA_14</t>
  </si>
  <si>
    <t>AidData, JH CARI</t>
  </si>
  <si>
    <t>DZA_15</t>
  </si>
  <si>
    <t>DZA_16</t>
  </si>
  <si>
    <t>AGO_1</t>
  </si>
  <si>
    <t>AGO_2</t>
  </si>
  <si>
    <t>AGO_3</t>
  </si>
  <si>
    <t>AGO_4</t>
  </si>
  <si>
    <t>AGO_5</t>
  </si>
  <si>
    <t>AGO_6</t>
  </si>
  <si>
    <t>AGO_7</t>
  </si>
  <si>
    <t>AGO_8</t>
  </si>
  <si>
    <t>Donation of goods</t>
  </si>
  <si>
    <t>AGO_9</t>
  </si>
  <si>
    <t>AGO_10</t>
  </si>
  <si>
    <t>AGO_11</t>
  </si>
  <si>
    <t>AGO_12</t>
  </si>
  <si>
    <t>AGO_13</t>
  </si>
  <si>
    <t>AGO_14</t>
  </si>
  <si>
    <t>AGO_15</t>
  </si>
  <si>
    <t>AGO_16</t>
  </si>
  <si>
    <t>AGO_17</t>
  </si>
  <si>
    <t>AGO_18</t>
  </si>
  <si>
    <t>AGO_19</t>
  </si>
  <si>
    <t>AGO_20</t>
  </si>
  <si>
    <t>AGO_21</t>
  </si>
  <si>
    <t>AGO_22</t>
  </si>
  <si>
    <t>AGO_23</t>
  </si>
  <si>
    <t>AGO_24</t>
  </si>
  <si>
    <t>AGO_25</t>
  </si>
  <si>
    <t>AGO_26</t>
  </si>
  <si>
    <t>AGO_27</t>
  </si>
  <si>
    <t>Caxito; Catete and Uige's Water Supply System</t>
  </si>
  <si>
    <t>AGO_28</t>
  </si>
  <si>
    <t>AGO_29</t>
  </si>
  <si>
    <t>AGO_30</t>
  </si>
  <si>
    <t>AGO_31</t>
  </si>
  <si>
    <t>AGO_32</t>
  </si>
  <si>
    <t>AGO_33</t>
  </si>
  <si>
    <t>AGO_34</t>
  </si>
  <si>
    <t>AGO_35</t>
  </si>
  <si>
    <t>AGO_36</t>
  </si>
  <si>
    <t>AGO_37</t>
  </si>
  <si>
    <t>AGO_38</t>
  </si>
  <si>
    <t>AGO_39</t>
  </si>
  <si>
    <t>Construction of 2 Agrarian Technical Schools</t>
  </si>
  <si>
    <t>AGO_40</t>
  </si>
  <si>
    <t>Huambo; Huila and Benguela; 3 Municipal Hospitals; Benguela; 2 Health Care Centers; Huila; 2 Health Care Centers</t>
  </si>
  <si>
    <t>AGO_41</t>
  </si>
  <si>
    <t>AGO_42</t>
  </si>
  <si>
    <t>AGO_43</t>
  </si>
  <si>
    <t>AGO_44</t>
  </si>
  <si>
    <t>AGO_45</t>
  </si>
  <si>
    <t>AGO_46</t>
  </si>
  <si>
    <t>AGO_47</t>
  </si>
  <si>
    <t>Qussua; Malange; Agrarian Institute Rebuild</t>
  </si>
  <si>
    <t>AGO_48</t>
  </si>
  <si>
    <t>AGO_49</t>
  </si>
  <si>
    <t>AGO_50</t>
  </si>
  <si>
    <t>AGO_51</t>
  </si>
  <si>
    <t>AGO_52</t>
  </si>
  <si>
    <t>AGO_53</t>
  </si>
  <si>
    <t>AGO_54</t>
  </si>
  <si>
    <t>Huila; 1 Institute of Technology and 1 Secondary School Construction</t>
  </si>
  <si>
    <t>AGO_55</t>
  </si>
  <si>
    <t>AGO_56</t>
  </si>
  <si>
    <t>AGO_57</t>
  </si>
  <si>
    <t>AGO_58</t>
  </si>
  <si>
    <t>Bie; HBO; HLA; LDA; New Generation Network; Project 3</t>
  </si>
  <si>
    <t>AGO_59</t>
  </si>
  <si>
    <t>AGO_60</t>
  </si>
  <si>
    <t>Benguela; K.Norte; Cunene; Huambo; Uige; and Zaire; New Generation Network; Project 2</t>
  </si>
  <si>
    <t>AGO_61</t>
  </si>
  <si>
    <t>Lunda Sul; Lunda Norte and Uige; 3 Institutes of Technology; Uige; 1 Agrarian Institute; Uige and Moxico; 2 Institutes of Business Administration; Uige; 1 Secondary School</t>
  </si>
  <si>
    <t>AGO_62</t>
  </si>
  <si>
    <t>AGO_63</t>
  </si>
  <si>
    <t>Bengo; Bie; K.Norte; K.Sul; LDA; Malange; and Moxico;  New Generation Network; Project 1</t>
  </si>
  <si>
    <t>AGO_64</t>
  </si>
  <si>
    <t>AGO_65</t>
  </si>
  <si>
    <t>HBO (2) and HLA (2); 4 Secondary Schools; HBO; HLA and Bi; 3 Institutes of Technology; HBO; Bi; K. Kubango and Cunene; 4 Institutes of Business Administration</t>
  </si>
  <si>
    <t>AGO_66</t>
  </si>
  <si>
    <t>AGO_67</t>
  </si>
  <si>
    <t>AGO_68</t>
  </si>
  <si>
    <t>Bie; HBO; HLA; and LDA; New Generation Network; Project 4</t>
  </si>
  <si>
    <t>AGO_69</t>
  </si>
  <si>
    <t>AGO_70</t>
  </si>
  <si>
    <t>AGO_71</t>
  </si>
  <si>
    <t>AGO_72</t>
  </si>
  <si>
    <t>AGO_73</t>
  </si>
  <si>
    <t>AGO_74</t>
  </si>
  <si>
    <t>AGO_75</t>
  </si>
  <si>
    <t>AGO_76</t>
  </si>
  <si>
    <t>AGO_77</t>
  </si>
  <si>
    <t>AGO_78</t>
  </si>
  <si>
    <t>Kissua Malange; Complementary Actions in the Agrarian Technical Schools</t>
  </si>
  <si>
    <t>AGO_79</t>
  </si>
  <si>
    <t>AGO_80</t>
  </si>
  <si>
    <t>AGO_81</t>
  </si>
  <si>
    <t>AGO_82</t>
  </si>
  <si>
    <t>AGO_83</t>
  </si>
  <si>
    <t>Benguela; Huambo and Bie MT and BT Networks; Part 1 - Huambo</t>
  </si>
  <si>
    <t>AGO_84</t>
  </si>
  <si>
    <t>AGO_85</t>
  </si>
  <si>
    <t>Rehabilitation of the Streets in the Cities of Caxito (20km); Uige (22km); Negage (10km)</t>
  </si>
  <si>
    <t>AGO_86</t>
  </si>
  <si>
    <t>AGO_87</t>
  </si>
  <si>
    <t>AGO_88</t>
  </si>
  <si>
    <t>Luanda; Benguela; Huambo; Uige; Malange Urban Public Transportation Vehicles Purchase - 5;500 Units</t>
  </si>
  <si>
    <t>AGO_89</t>
  </si>
  <si>
    <t>AGO_90</t>
  </si>
  <si>
    <t>HBO; Malange; BLA; and Huila Regional Hospitals</t>
  </si>
  <si>
    <t>AGO_91</t>
  </si>
  <si>
    <t>AGO_92</t>
  </si>
  <si>
    <t>AGO_93</t>
  </si>
  <si>
    <t>AGO_94</t>
  </si>
  <si>
    <t>AGO_95</t>
  </si>
  <si>
    <t>AGO_96</t>
  </si>
  <si>
    <t>AGO_97</t>
  </si>
  <si>
    <t>AGO_98</t>
  </si>
  <si>
    <t>Huila; Complementary Actions in the Secondary School and Technical School; Malange; 2 Secondary Schools</t>
  </si>
  <si>
    <t>AGO_99</t>
  </si>
  <si>
    <t>Cacuaco; Nova Vida; Sapia; and Benguela; Complementary Actions in the Secondary Schools</t>
  </si>
  <si>
    <t>AGO_100</t>
  </si>
  <si>
    <t>AGO_101</t>
  </si>
  <si>
    <t>Huambo and Bie; Complementary Actions in the Agrarian Technical Schools</t>
  </si>
  <si>
    <t>AGO_102</t>
  </si>
  <si>
    <t>AGO_103</t>
  </si>
  <si>
    <t>AGO_104</t>
  </si>
  <si>
    <t>AGO_105</t>
  </si>
  <si>
    <t>AGO_106</t>
  </si>
  <si>
    <t>AGO_107</t>
  </si>
  <si>
    <t>AGO_108</t>
  </si>
  <si>
    <t>AGO_109</t>
  </si>
  <si>
    <t>AGO_110</t>
  </si>
  <si>
    <t>AGO_111</t>
  </si>
  <si>
    <t>AGO_112</t>
  </si>
  <si>
    <t>AGO_113</t>
  </si>
  <si>
    <t>AGO_114</t>
  </si>
  <si>
    <t>AGO_115</t>
  </si>
  <si>
    <t>AGO_116</t>
  </si>
  <si>
    <t>AGO_117</t>
  </si>
  <si>
    <t>AGO_118</t>
  </si>
  <si>
    <t>AGO_119</t>
  </si>
  <si>
    <t>AGO_120</t>
  </si>
  <si>
    <t>AGO_121</t>
  </si>
  <si>
    <t>AGO_122</t>
  </si>
  <si>
    <t>AGO_123</t>
  </si>
  <si>
    <t>AGO_124</t>
  </si>
  <si>
    <t>AGO_125</t>
  </si>
  <si>
    <t>AGO_126</t>
  </si>
  <si>
    <t>AGO_127</t>
  </si>
  <si>
    <t>AGO_128</t>
  </si>
  <si>
    <t>AGO_129</t>
  </si>
  <si>
    <t>AGO_130</t>
  </si>
  <si>
    <t>AGO_131</t>
  </si>
  <si>
    <t>AGO_132</t>
  </si>
  <si>
    <t>AGO_133</t>
  </si>
  <si>
    <t>AGO_134</t>
  </si>
  <si>
    <t>AGO_135</t>
  </si>
  <si>
    <t>AGO_136</t>
  </si>
  <si>
    <t>Water Supply Systems in Timbwa; Rehabilitation and Reinforcement; Phase 2</t>
  </si>
  <si>
    <t>AGO_137</t>
  </si>
  <si>
    <t>AGO_138</t>
  </si>
  <si>
    <t>AGO_139</t>
  </si>
  <si>
    <t>AGO_140</t>
  </si>
  <si>
    <t>AGO_141</t>
  </si>
  <si>
    <t>AGO_142</t>
  </si>
  <si>
    <t>AGO_143</t>
  </si>
  <si>
    <t>AGO_144</t>
  </si>
  <si>
    <t>Water Supply Systems in Catete and Uige Rehabilitation and Reinforcement; Phase 2</t>
  </si>
  <si>
    <t>AGO_145</t>
  </si>
  <si>
    <t>AGO_146</t>
  </si>
  <si>
    <t>AGO_147</t>
  </si>
  <si>
    <t>AGO_148</t>
  </si>
  <si>
    <t>AidData, BU Energy, JH CARI</t>
  </si>
  <si>
    <t>AGO_149</t>
  </si>
  <si>
    <t>AGO_150</t>
  </si>
  <si>
    <t>AGO_151</t>
  </si>
  <si>
    <t>AGO_152</t>
  </si>
  <si>
    <t>AGO_153</t>
  </si>
  <si>
    <t>AGO_154</t>
  </si>
  <si>
    <t>AGO_155</t>
  </si>
  <si>
    <t>AGO_156</t>
  </si>
  <si>
    <t>AGO_157</t>
  </si>
  <si>
    <t>AGO_158</t>
  </si>
  <si>
    <t>Water Supply Systems in Timbwa Rehabilitation and Reinforcement; Phase 2</t>
  </si>
  <si>
    <t>AGO_159</t>
  </si>
  <si>
    <t>AGO_160</t>
  </si>
  <si>
    <t>AGO_161</t>
  </si>
  <si>
    <t>AGO_162</t>
  </si>
  <si>
    <t>AGO_163</t>
  </si>
  <si>
    <t>AGO_164</t>
  </si>
  <si>
    <t>AGO_165</t>
  </si>
  <si>
    <t>AGO_166</t>
  </si>
  <si>
    <t>AGO_167</t>
  </si>
  <si>
    <t>AGO_168</t>
  </si>
  <si>
    <t>AGO_169</t>
  </si>
  <si>
    <t>AGO_170</t>
  </si>
  <si>
    <t>Luanda; Marsali Water Distribution Centre Rehabilitation</t>
  </si>
  <si>
    <t>AGO_171</t>
  </si>
  <si>
    <t>AGO_172</t>
  </si>
  <si>
    <t>AGO_173</t>
  </si>
  <si>
    <t>AGO_174</t>
  </si>
  <si>
    <t>AGO_175</t>
  </si>
  <si>
    <t>AGO_176</t>
  </si>
  <si>
    <t>AGO_177</t>
  </si>
  <si>
    <t>AGO_178</t>
  </si>
  <si>
    <t>AGO_179</t>
  </si>
  <si>
    <t>AGO_180</t>
  </si>
  <si>
    <t>AGO_181</t>
  </si>
  <si>
    <t>AGO_182</t>
  </si>
  <si>
    <t>AGO_183</t>
  </si>
  <si>
    <t>Road Rehabilitation in Nharea; Bie; Stecol Corporation; 12km</t>
  </si>
  <si>
    <t>AGO_184</t>
  </si>
  <si>
    <t>AGO_185</t>
  </si>
  <si>
    <t>AGO_186</t>
  </si>
  <si>
    <t>Cuanza Sul; EN120 Road Rehabilitation; Part 3; Alto Dondo / Waco Kungo / Bridge of the River Keve; 52km; Lot 03 - Jetty on the Quimone / Sao Mamede Riv</t>
  </si>
  <si>
    <t>AGO_187</t>
  </si>
  <si>
    <t>N'Harae; Bie; Water Supply System Construction</t>
  </si>
  <si>
    <t>AGO_188</t>
  </si>
  <si>
    <t>AGO_189</t>
  </si>
  <si>
    <t>AGO_190</t>
  </si>
  <si>
    <t>AGO_191</t>
  </si>
  <si>
    <t>Cuanza-Sul EN120 Road Rehabilitation Lot 4; Alto Dondo / Waco Kungo / Bridge of the River Keve; Lot 04 - Sao Mamede / Waco Kungo; 57.5 km</t>
  </si>
  <si>
    <t>AGO_192</t>
  </si>
  <si>
    <t>Mabanza Congo Water Supply System</t>
  </si>
  <si>
    <t>AGO_193</t>
  </si>
  <si>
    <t>AGO_194</t>
  </si>
  <si>
    <t>AGO_195</t>
  </si>
  <si>
    <t>AGO_196</t>
  </si>
  <si>
    <t>AGO_197</t>
  </si>
  <si>
    <t>AGO_198</t>
  </si>
  <si>
    <t>AGO_199</t>
  </si>
  <si>
    <t>AGO_200</t>
  </si>
  <si>
    <t>AGO_201</t>
  </si>
  <si>
    <t>AGO_202</t>
  </si>
  <si>
    <t>AGO_203</t>
  </si>
  <si>
    <t>AGO_204</t>
  </si>
  <si>
    <t>AGO_205</t>
  </si>
  <si>
    <t>AGO_206</t>
  </si>
  <si>
    <t>AGO_207</t>
  </si>
  <si>
    <t>AGO_208</t>
  </si>
  <si>
    <t>AGO_209</t>
  </si>
  <si>
    <t>AGO_210</t>
  </si>
  <si>
    <t>AGO_211</t>
  </si>
  <si>
    <t>AGO_212</t>
  </si>
  <si>
    <t>AGO_213</t>
  </si>
  <si>
    <t>AGO_214</t>
  </si>
  <si>
    <t>AGO_215</t>
  </si>
  <si>
    <t>AGO_216</t>
  </si>
  <si>
    <t>AGO_217</t>
  </si>
  <si>
    <t>AGO_218</t>
  </si>
  <si>
    <t>AGO_219</t>
  </si>
  <si>
    <t>AGO_220</t>
  </si>
  <si>
    <t>AGO_221</t>
  </si>
  <si>
    <t>AGO_222</t>
  </si>
  <si>
    <t>AGO_223</t>
  </si>
  <si>
    <t>AGO_224</t>
  </si>
  <si>
    <t>AGO_225</t>
  </si>
  <si>
    <t>AGO_226</t>
  </si>
  <si>
    <t>Ngalo River-Quipungo Road in Huila; Rehabilitation of EN110 and 280; Phase II</t>
  </si>
  <si>
    <t>AGO_227</t>
  </si>
  <si>
    <t>AGO_228</t>
  </si>
  <si>
    <t>Cuanza Norte; Alto Dondo-Capanda Road Rehabilitation; Sao Pedro da Quilemba - Alto Dondo; 48 km</t>
  </si>
  <si>
    <t>AGO_229</t>
  </si>
  <si>
    <t>AGO_230</t>
  </si>
  <si>
    <t>AGO_231</t>
  </si>
  <si>
    <t>AGO_232</t>
  </si>
  <si>
    <t>AGO_233</t>
  </si>
  <si>
    <t>AGO_234</t>
  </si>
  <si>
    <t>AGO_235</t>
  </si>
  <si>
    <t>Luanda; Ngola Kiluange Road Rehabilitation; 35.9km</t>
  </si>
  <si>
    <t>AGO_236</t>
  </si>
  <si>
    <t>AGO_237</t>
  </si>
  <si>
    <t>AGO_238</t>
  </si>
  <si>
    <t>3 Training Centers and Equipment for Angolan Railway Companies in Luanda (CFL); Benguela (CFB) and Mocamedes</t>
  </si>
  <si>
    <t>AGO_239</t>
  </si>
  <si>
    <t>AGO_240</t>
  </si>
  <si>
    <t>AGO_241</t>
  </si>
  <si>
    <t>AGO_242</t>
  </si>
  <si>
    <t>AGO_243</t>
  </si>
  <si>
    <t>AGO_244</t>
  </si>
  <si>
    <t>AGO_245</t>
  </si>
  <si>
    <t>AGO_246</t>
  </si>
  <si>
    <t>AGO_247</t>
  </si>
  <si>
    <t>AGO_248</t>
  </si>
  <si>
    <t>Uige; Quitexe-Ambuala Road Rehabilitation</t>
  </si>
  <si>
    <t>AGO_249</t>
  </si>
  <si>
    <t>AGO_250</t>
  </si>
  <si>
    <t>AGO_251</t>
  </si>
  <si>
    <t>AGO_252</t>
  </si>
  <si>
    <t>AGO_253</t>
  </si>
  <si>
    <t>AGO_254</t>
  </si>
  <si>
    <t>AGO_255</t>
  </si>
  <si>
    <t>AGO_256</t>
  </si>
  <si>
    <t>AGO_257</t>
  </si>
  <si>
    <t>Caconda-Ngalo River Road in Huila; EN110 and 280 Road Rehabilitation; Phase I</t>
  </si>
  <si>
    <t>AGO_258</t>
  </si>
  <si>
    <t>AGO_259</t>
  </si>
  <si>
    <t>Cuito; Bie; Water Supply System</t>
  </si>
  <si>
    <t>AGO_260</t>
  </si>
  <si>
    <t>AGO_261</t>
  </si>
  <si>
    <t>AGO_262</t>
  </si>
  <si>
    <t>AGO_263</t>
  </si>
  <si>
    <t>AGO_264</t>
  </si>
  <si>
    <t>AGO_265</t>
  </si>
  <si>
    <t>AGO_266</t>
  </si>
  <si>
    <t>AGO_267</t>
  </si>
  <si>
    <t>AGO_268</t>
  </si>
  <si>
    <t>AGO_269</t>
  </si>
  <si>
    <t>AGO_270</t>
  </si>
  <si>
    <t>AGO_271</t>
  </si>
  <si>
    <t>AGO_272</t>
  </si>
  <si>
    <t>AGO_273</t>
  </si>
  <si>
    <t>AGO_274</t>
  </si>
  <si>
    <t>AGO_275</t>
  </si>
  <si>
    <t>AGO_276</t>
  </si>
  <si>
    <t>AGO_277</t>
  </si>
  <si>
    <t>AGO_278</t>
  </si>
  <si>
    <t>AGO_279</t>
  </si>
  <si>
    <t>AGO_280</t>
  </si>
  <si>
    <t>AGO_281</t>
  </si>
  <si>
    <t>ATG_1</t>
  </si>
  <si>
    <t>ATG_2</t>
  </si>
  <si>
    <t>ATG_3</t>
  </si>
  <si>
    <t>ATG_4</t>
  </si>
  <si>
    <t>ATG_5</t>
  </si>
  <si>
    <t>ATG_6</t>
  </si>
  <si>
    <t>ATG_7</t>
  </si>
  <si>
    <t>ATG_8</t>
  </si>
  <si>
    <t>ATG_9</t>
  </si>
  <si>
    <t>ATG_10</t>
  </si>
  <si>
    <t>AidData, Inter-American Dialogue</t>
  </si>
  <si>
    <t>ATG_11</t>
  </si>
  <si>
    <t>ATG_12</t>
  </si>
  <si>
    <t>ARG_1</t>
  </si>
  <si>
    <t>ARG_2</t>
  </si>
  <si>
    <t>ARG_3</t>
  </si>
  <si>
    <t>ARG_4</t>
  </si>
  <si>
    <t>AidData / Gelpern et al. (2021), Inter-American Dialogue</t>
  </si>
  <si>
    <t>ARG_5</t>
  </si>
  <si>
    <t>China provides $1.5 bn. to build the Cordoba Metro project</t>
  </si>
  <si>
    <t>ARG_6</t>
  </si>
  <si>
    <t>Chinese banks provide loan for upgrade and repair of railway lines</t>
  </si>
  <si>
    <t>ARG_7</t>
  </si>
  <si>
    <t>AidData, BU Energy, Inter-American Dialogue</t>
  </si>
  <si>
    <t>CDB finances renewable energy project</t>
  </si>
  <si>
    <t>ARG_8</t>
  </si>
  <si>
    <t>ARG_9</t>
  </si>
  <si>
    <t>ARG_10</t>
  </si>
  <si>
    <t>ARG_11</t>
  </si>
  <si>
    <t>ARG_12</t>
  </si>
  <si>
    <t>ARG_13</t>
  </si>
  <si>
    <t>ARG_14</t>
  </si>
  <si>
    <t>ARG_15</t>
  </si>
  <si>
    <t>AidData / Gelpern et al. (2021), BU Energy, Inter-American Dialogue</t>
  </si>
  <si>
    <t>ARM_1</t>
  </si>
  <si>
    <t>ARM_2</t>
  </si>
  <si>
    <t>ARM_3</t>
  </si>
  <si>
    <t>ARM_4</t>
  </si>
  <si>
    <t>ARM_5</t>
  </si>
  <si>
    <t>AZE_1</t>
  </si>
  <si>
    <t>China grants Azerbaijan USD 600,000 for procurement of motor vehicles for govt. ministry</t>
  </si>
  <si>
    <t>AZE_2</t>
  </si>
  <si>
    <t>AZE_3</t>
  </si>
  <si>
    <t>BHS_1</t>
  </si>
  <si>
    <t>China provides $7.3 million grant to help Bahamas build a national stadium</t>
  </si>
  <si>
    <t>BHS_2</t>
  </si>
  <si>
    <t>BHS_3</t>
  </si>
  <si>
    <t>China Granted $10,000 to Rebuild Bahamian High School</t>
  </si>
  <si>
    <t>BHS_4</t>
  </si>
  <si>
    <t>BHS_5</t>
  </si>
  <si>
    <t>BHS_6</t>
  </si>
  <si>
    <t>BHS_7</t>
  </si>
  <si>
    <t>BHS_8</t>
  </si>
  <si>
    <t>BGD_1</t>
  </si>
  <si>
    <t>BGD_2</t>
  </si>
  <si>
    <t>BGD_3</t>
  </si>
  <si>
    <t>BGD_4</t>
  </si>
  <si>
    <t>BGD_5</t>
  </si>
  <si>
    <t>BGD_6</t>
  </si>
  <si>
    <t>BGD_7</t>
  </si>
  <si>
    <t>BGD_8</t>
  </si>
  <si>
    <t>BGD_9</t>
  </si>
  <si>
    <t>BGD_10</t>
  </si>
  <si>
    <t>Relief aid for tornado victims</t>
  </si>
  <si>
    <t>BGD_11</t>
  </si>
  <si>
    <t>Bridge over Buriganga</t>
  </si>
  <si>
    <t>BGD_12</t>
  </si>
  <si>
    <t>Development Projects</t>
  </si>
  <si>
    <t>BGD_13</t>
  </si>
  <si>
    <t>BGD_14</t>
  </si>
  <si>
    <t>BGD_15</t>
  </si>
  <si>
    <t>BGD_16</t>
  </si>
  <si>
    <t>Construction of bridge and road that with more than 1000 meters in lengths</t>
  </si>
  <si>
    <t>BGD_17</t>
  </si>
  <si>
    <t>BGD_18</t>
  </si>
  <si>
    <t>Trade finance</t>
  </si>
  <si>
    <t>BGD_19</t>
  </si>
  <si>
    <t>BGD_20</t>
  </si>
  <si>
    <t>BGD_21</t>
  </si>
  <si>
    <t>BGD_22</t>
  </si>
  <si>
    <t>BGD_23</t>
  </si>
  <si>
    <t>BGD_24</t>
  </si>
  <si>
    <t>BGD_25</t>
  </si>
  <si>
    <t>BGD_26</t>
  </si>
  <si>
    <t>BGD_27</t>
  </si>
  <si>
    <t>China grants additional 50 million RMB for 6th Bangladesh-China Friendship Bridge</t>
  </si>
  <si>
    <t>BGD_28</t>
  </si>
  <si>
    <t>60 million RMB grant for the 6th Bangladesh-China Friendship Bridge</t>
  </si>
  <si>
    <t>BGD_29</t>
  </si>
  <si>
    <t>BGD_30</t>
  </si>
  <si>
    <t>China donates relief commodities worth of 7 million RMB to Bangladesh for flood rehabilitation</t>
  </si>
  <si>
    <t>BGD_31</t>
  </si>
  <si>
    <t>China donates US$100,000 to Bangladesh for flood rehabilitation</t>
  </si>
  <si>
    <t>BGD_32</t>
  </si>
  <si>
    <t>China donates meteorological satellite receivers to Bangladesh</t>
  </si>
  <si>
    <t>BGD_33</t>
  </si>
  <si>
    <t>BGD_34</t>
  </si>
  <si>
    <t>BGD_35</t>
  </si>
  <si>
    <t>BGD_36</t>
  </si>
  <si>
    <t>BGD_37</t>
  </si>
  <si>
    <t>BGD_38</t>
  </si>
  <si>
    <t>BGD_39</t>
  </si>
  <si>
    <t>China to donate $1 million USD in emergency assistance to Bangladesh following cyclone Sidr</t>
  </si>
  <si>
    <t>BGD_40</t>
  </si>
  <si>
    <t>BGD_41</t>
  </si>
  <si>
    <t>BGD_42</t>
  </si>
  <si>
    <t>BGD_43</t>
  </si>
  <si>
    <t>China Commits 60M RMB to Construction of Bridge</t>
  </si>
  <si>
    <t>BGD_44</t>
  </si>
  <si>
    <t>BGD_45</t>
  </si>
  <si>
    <t>BGD_46</t>
  </si>
  <si>
    <t>BGD_47</t>
  </si>
  <si>
    <t>BGD_48</t>
  </si>
  <si>
    <t>BGD_49</t>
  </si>
  <si>
    <t>BGD_50</t>
  </si>
  <si>
    <t>China's Yunnan donates equipment to Bangladesh's Confucius Institute</t>
  </si>
  <si>
    <t>BGD_51</t>
  </si>
  <si>
    <t>BGD_52</t>
  </si>
  <si>
    <t>BGD_53</t>
  </si>
  <si>
    <t>BGD_54</t>
  </si>
  <si>
    <t>BGD_55</t>
  </si>
  <si>
    <t>BGD_56</t>
  </si>
  <si>
    <t>BU Energy</t>
  </si>
  <si>
    <t>BGD_57</t>
  </si>
  <si>
    <t>BGD_58</t>
  </si>
  <si>
    <t>BGD_59</t>
  </si>
  <si>
    <t>BGD_60</t>
  </si>
  <si>
    <t>BGD_61</t>
  </si>
  <si>
    <t>BGD_62</t>
  </si>
  <si>
    <t>BGD_63</t>
  </si>
  <si>
    <t>BGD_64</t>
  </si>
  <si>
    <t>BGD_65</t>
  </si>
  <si>
    <t>BGD_66</t>
  </si>
  <si>
    <t>BGD_67</t>
  </si>
  <si>
    <t>BRB_1</t>
  </si>
  <si>
    <t>BRB_2</t>
  </si>
  <si>
    <t>BRB_3</t>
  </si>
  <si>
    <t>BRB_4</t>
  </si>
  <si>
    <t>BRB_5</t>
  </si>
  <si>
    <t>BRB_6</t>
  </si>
  <si>
    <t>BBD</t>
  </si>
  <si>
    <t>BRB_7</t>
  </si>
  <si>
    <t>BRB_8</t>
  </si>
  <si>
    <t>BLR_1</t>
  </si>
  <si>
    <t>BLR_2</t>
  </si>
  <si>
    <t>BLR_3</t>
  </si>
  <si>
    <t>BLR_4</t>
  </si>
  <si>
    <t>BLR_5</t>
  </si>
  <si>
    <t>BLR_6</t>
  </si>
  <si>
    <t>BLR_7</t>
  </si>
  <si>
    <t>China grants Belarus 70M RMB to modernize Homyel (Gomel) Regional Cardiology Center</t>
  </si>
  <si>
    <t>BLR_8</t>
  </si>
  <si>
    <t>China grants Belarus $2.7M in Nonrefundable Aid</t>
  </si>
  <si>
    <t>BLR_9</t>
  </si>
  <si>
    <t>BLR_10</t>
  </si>
  <si>
    <t>BLR_11</t>
  </si>
  <si>
    <t>BLR_12</t>
  </si>
  <si>
    <t>BLR_13</t>
  </si>
  <si>
    <t>BLR_14</t>
  </si>
  <si>
    <t>BLR_15</t>
  </si>
  <si>
    <t>BLR_16</t>
  </si>
  <si>
    <t>BLR_17</t>
  </si>
  <si>
    <t>AidData, BU Energy</t>
  </si>
  <si>
    <t>Berezov Combined Cycle Power Plant</t>
  </si>
  <si>
    <t>BLR_18</t>
  </si>
  <si>
    <t>BLR_19</t>
  </si>
  <si>
    <t>BLR_20</t>
  </si>
  <si>
    <t>BLR_21</t>
  </si>
  <si>
    <t>BLR_22</t>
  </si>
  <si>
    <t>BLR_23</t>
  </si>
  <si>
    <t>BLR_24</t>
  </si>
  <si>
    <t>BLR_25</t>
  </si>
  <si>
    <t>BLR_26</t>
  </si>
  <si>
    <t>BLR_27</t>
  </si>
  <si>
    <t>BLR_28</t>
  </si>
  <si>
    <t>BLR_29</t>
  </si>
  <si>
    <t>BLR_30</t>
  </si>
  <si>
    <t>BLZ_1</t>
  </si>
  <si>
    <t>Belize</t>
  </si>
  <si>
    <t>BLZ_2</t>
  </si>
  <si>
    <t>Zero-Interest Loan for unknown purpose</t>
  </si>
  <si>
    <t>BEN_1</t>
  </si>
  <si>
    <t>BEN_2</t>
  </si>
  <si>
    <t>BEN_3</t>
  </si>
  <si>
    <t>BEN_4</t>
  </si>
  <si>
    <t>BEN_5</t>
  </si>
  <si>
    <t>BEN_6</t>
  </si>
  <si>
    <t>BEN_7</t>
  </si>
  <si>
    <t>BEN_8</t>
  </si>
  <si>
    <t>BEN_9</t>
  </si>
  <si>
    <t>Repair of Textile Factory</t>
  </si>
  <si>
    <t>BEN_10</t>
  </si>
  <si>
    <t>Office equipments</t>
  </si>
  <si>
    <t>BEN_11</t>
  </si>
  <si>
    <t>BEN_12</t>
  </si>
  <si>
    <t>BEN_13</t>
  </si>
  <si>
    <t>BEN_14</t>
  </si>
  <si>
    <t>BEN_15</t>
  </si>
  <si>
    <t>BEN_16</t>
  </si>
  <si>
    <t>BEN_17</t>
  </si>
  <si>
    <t>BEN_18</t>
  </si>
  <si>
    <t>BEN_19</t>
  </si>
  <si>
    <t>BEN_20</t>
  </si>
  <si>
    <t>BEN_21</t>
  </si>
  <si>
    <t>BEN_22</t>
  </si>
  <si>
    <t>BEN_23</t>
  </si>
  <si>
    <t>BEN_24</t>
  </si>
  <si>
    <t>BEN_25</t>
  </si>
  <si>
    <t>BEN_26</t>
  </si>
  <si>
    <t>BEN_27</t>
  </si>
  <si>
    <t>BEN_28</t>
  </si>
  <si>
    <t>BEN_29</t>
  </si>
  <si>
    <t>BEN_30</t>
  </si>
  <si>
    <t>BEN_31</t>
  </si>
  <si>
    <t>BEN_32</t>
  </si>
  <si>
    <t>BEN_33</t>
  </si>
  <si>
    <t>BEN_34</t>
  </si>
  <si>
    <t>BEN_35</t>
  </si>
  <si>
    <t>BEN_36</t>
  </si>
  <si>
    <t>AidData / Gelpern et al. (2021), JH CARI</t>
  </si>
  <si>
    <t>BEN_37</t>
  </si>
  <si>
    <t>BEN_38</t>
  </si>
  <si>
    <t>BEN_39</t>
  </si>
  <si>
    <t>BEN_40</t>
  </si>
  <si>
    <t>BEN_41</t>
  </si>
  <si>
    <t>BEN_42</t>
  </si>
  <si>
    <t>BEN_43</t>
  </si>
  <si>
    <t>BU Energy, JH CARI</t>
  </si>
  <si>
    <t>BEN_44</t>
  </si>
  <si>
    <t>BEN_45</t>
  </si>
  <si>
    <t>BOL_1</t>
  </si>
  <si>
    <t>BOL_2</t>
  </si>
  <si>
    <t>BOL_3</t>
  </si>
  <si>
    <t>BOL_4</t>
  </si>
  <si>
    <t>BOL_5</t>
  </si>
  <si>
    <t>BOL_6</t>
  </si>
  <si>
    <t>BOL_7</t>
  </si>
  <si>
    <t>BOL_8</t>
  </si>
  <si>
    <t>BOL_9</t>
  </si>
  <si>
    <t>BOL_10</t>
  </si>
  <si>
    <t>BOL_11</t>
  </si>
  <si>
    <t>BOL_12</t>
  </si>
  <si>
    <t>BOL_13</t>
  </si>
  <si>
    <t>BOL_14</t>
  </si>
  <si>
    <t>BOL_15</t>
  </si>
  <si>
    <t>BOL_16</t>
  </si>
  <si>
    <t>BOL_17</t>
  </si>
  <si>
    <t>BOL_18</t>
  </si>
  <si>
    <t>BOL_19</t>
  </si>
  <si>
    <t>BOL_20</t>
  </si>
  <si>
    <t>BOL_21</t>
  </si>
  <si>
    <t>BOL_22</t>
  </si>
  <si>
    <t>BOL_23</t>
  </si>
  <si>
    <t>BOL_24</t>
  </si>
  <si>
    <t>BOL_25</t>
  </si>
  <si>
    <t>China Eximbank provides 100 mn USD for purchase of 2000 Chinese buses</t>
  </si>
  <si>
    <t>BOL_26</t>
  </si>
  <si>
    <t>BOL_27</t>
  </si>
  <si>
    <t>BOL_28</t>
  </si>
  <si>
    <t>BOL_29</t>
  </si>
  <si>
    <t>China allocates 80 million Yuan (13 million USD) in non-refundable economic aid to Bolivia</t>
  </si>
  <si>
    <t>BOL_30</t>
  </si>
  <si>
    <t>China Offers to Lend $396 Million USD to Bolivia for El Mutun Iron Ore Deposit</t>
  </si>
  <si>
    <t>BOL_31</t>
  </si>
  <si>
    <t>China Exim Bank provides $600 million in loan finance to Bolivia for construction of the Rurrenabaque-Riberalta Highway</t>
  </si>
  <si>
    <t>BOL_32</t>
  </si>
  <si>
    <t>China grants Bolivia equipment worth up to 10 million USD to construct second satellite</t>
  </si>
  <si>
    <t>BOL_33</t>
  </si>
  <si>
    <t>BOL_34</t>
  </si>
  <si>
    <t>BOL_35</t>
  </si>
  <si>
    <t>BIH_1</t>
  </si>
  <si>
    <t>BIH_2</t>
  </si>
  <si>
    <t>BIH_3</t>
  </si>
  <si>
    <t>BIH_4</t>
  </si>
  <si>
    <t>BIH_5</t>
  </si>
  <si>
    <t>BIH_6</t>
  </si>
  <si>
    <t>BWA_1</t>
  </si>
  <si>
    <t>BWA_2</t>
  </si>
  <si>
    <t>BWA_3</t>
  </si>
  <si>
    <t>BWA_4</t>
  </si>
  <si>
    <t>Rebuilding a railway, provision of agricultural machinery</t>
  </si>
  <si>
    <t>BWA_5</t>
  </si>
  <si>
    <t>BWA_6</t>
  </si>
  <si>
    <t>BWA_7</t>
  </si>
  <si>
    <t>BWA_8</t>
  </si>
  <si>
    <t>BWA_9</t>
  </si>
  <si>
    <t>BWA_10</t>
  </si>
  <si>
    <t>BWA_11</t>
  </si>
  <si>
    <t>BWA_12</t>
  </si>
  <si>
    <t>BWA_13</t>
  </si>
  <si>
    <t>BWA_14</t>
  </si>
  <si>
    <t>BWA_15</t>
  </si>
  <si>
    <t>BWA_16</t>
  </si>
  <si>
    <t>BWA_17</t>
  </si>
  <si>
    <t>BWA_18</t>
  </si>
  <si>
    <t>BWA_19</t>
  </si>
  <si>
    <t>BWA_20</t>
  </si>
  <si>
    <t>BWA_21</t>
  </si>
  <si>
    <t>BWA_22</t>
  </si>
  <si>
    <t>BWA_23</t>
  </si>
  <si>
    <t>BWA_24</t>
  </si>
  <si>
    <t>BWA_25</t>
  </si>
  <si>
    <t>BWA_26</t>
  </si>
  <si>
    <t>BWA_27</t>
  </si>
  <si>
    <t>BWA_28</t>
  </si>
  <si>
    <t>BWA_29</t>
  </si>
  <si>
    <t>BWA_30</t>
  </si>
  <si>
    <t>BWA_31</t>
  </si>
  <si>
    <t>BWA_32</t>
  </si>
  <si>
    <t>BWA_33</t>
  </si>
  <si>
    <t>Chinese donates BWP 1,492,488 worth of ophthalmic equipment to Botswana</t>
  </si>
  <si>
    <t>BWA_34</t>
  </si>
  <si>
    <t>BWA_35</t>
  </si>
  <si>
    <t>BWA_36</t>
  </si>
  <si>
    <t>China donated video conference equipment to Botswana</t>
  </si>
  <si>
    <t>BWA_37</t>
  </si>
  <si>
    <t>BRA_1</t>
  </si>
  <si>
    <t>ICBC provides loan to Brazilian company Acominas for steel mill equipment</t>
  </si>
  <si>
    <t>BRA_2</t>
  </si>
  <si>
    <t>BRA_3</t>
  </si>
  <si>
    <t>CDB finances Presidente Medici Candiota Power Station</t>
  </si>
  <si>
    <t>BRA_4</t>
  </si>
  <si>
    <t>BRA_5</t>
  </si>
  <si>
    <t>BRA_6</t>
  </si>
  <si>
    <t>BRA_7</t>
  </si>
  <si>
    <t>BRA_8</t>
  </si>
  <si>
    <t>BRA_9</t>
  </si>
  <si>
    <t>BRA_10</t>
  </si>
  <si>
    <t>BRA_11</t>
  </si>
  <si>
    <t>BRA_12</t>
  </si>
  <si>
    <t>BRA_13</t>
  </si>
  <si>
    <t>BRA_14</t>
  </si>
  <si>
    <t>CDB provides 500 mn USD loan to Brazilian telecom company Telemar</t>
  </si>
  <si>
    <t>BRA_15</t>
  </si>
  <si>
    <t>BRA_16</t>
  </si>
  <si>
    <t>BRA_17</t>
  </si>
  <si>
    <t>BU Energy, Inter-American Dialogue</t>
  </si>
  <si>
    <t>BRA_18</t>
  </si>
  <si>
    <t>BRA_19</t>
  </si>
  <si>
    <t>BRA_20</t>
  </si>
  <si>
    <t>BRA_21</t>
  </si>
  <si>
    <t>BRA_22</t>
  </si>
  <si>
    <t>BRA_23</t>
  </si>
  <si>
    <t>BRA_24</t>
  </si>
  <si>
    <t>BRN_1</t>
  </si>
  <si>
    <t>BRN_2</t>
  </si>
  <si>
    <t>BRN_3</t>
  </si>
  <si>
    <t>BRN_4</t>
  </si>
  <si>
    <t>Chinese Premier donates books to Universiti Brunei Darussalam</t>
  </si>
  <si>
    <t>BRN_5</t>
  </si>
  <si>
    <t>BRN_6</t>
  </si>
  <si>
    <t>BRN_7</t>
  </si>
  <si>
    <t>China donates 1,000 books to Universiti Brunei Darussalam</t>
  </si>
  <si>
    <t>BGR_1</t>
  </si>
  <si>
    <t>BGR_2</t>
  </si>
  <si>
    <t>BGR_3</t>
  </si>
  <si>
    <t>BGR_4</t>
  </si>
  <si>
    <t>BGR_5</t>
  </si>
  <si>
    <t>BGR_6</t>
  </si>
  <si>
    <t>BGR_7</t>
  </si>
  <si>
    <t>BGR_8</t>
  </si>
  <si>
    <t>BGR_9</t>
  </si>
  <si>
    <t>BGR_10</t>
  </si>
  <si>
    <t>BGR_11</t>
  </si>
  <si>
    <t>CDB provides loan to Hareon Alps Holding AG to finance solar power projects</t>
  </si>
  <si>
    <t>BFA_1</t>
  </si>
  <si>
    <t>BFA_2</t>
  </si>
  <si>
    <t>BFA_3</t>
  </si>
  <si>
    <t>BFA_4</t>
  </si>
  <si>
    <t>BFA_5</t>
  </si>
  <si>
    <t>BFA_6</t>
  </si>
  <si>
    <t>BFA_7</t>
  </si>
  <si>
    <t>Construction of party headquarters</t>
  </si>
  <si>
    <t>BFA_8</t>
  </si>
  <si>
    <t>BFA_9</t>
  </si>
  <si>
    <t>BFA_10</t>
  </si>
  <si>
    <t>BFA_11</t>
  </si>
  <si>
    <t>BFA_12</t>
  </si>
  <si>
    <t>BFA_13</t>
  </si>
  <si>
    <t>BFA_14</t>
  </si>
  <si>
    <t>BFA_15</t>
  </si>
  <si>
    <t>BFA_16</t>
  </si>
  <si>
    <t>BFA_17</t>
  </si>
  <si>
    <t>BFA_18</t>
  </si>
  <si>
    <t>BDI_1</t>
  </si>
  <si>
    <t>BDI_2</t>
  </si>
  <si>
    <t>BDI_3</t>
  </si>
  <si>
    <t>Hydro power station</t>
  </si>
  <si>
    <t>BDI_4</t>
  </si>
  <si>
    <t>BDI_5</t>
  </si>
  <si>
    <t>BDI_6</t>
  </si>
  <si>
    <t>BDI_7</t>
  </si>
  <si>
    <t>BDI_8</t>
  </si>
  <si>
    <t>BDI_9</t>
  </si>
  <si>
    <t>BDI_10</t>
  </si>
  <si>
    <t>Humanitarian Aid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</si>
  <si>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</si>
  <si>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</si>
  <si>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</si>
  <si>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</si>
  <si>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</si>
  <si>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</si>
  <si>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</si>
  <si>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</si>
  <si>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</si>
  <si>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</si>
  <si>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</si>
  <si>
    <t>BDI_22</t>
  </si>
  <si>
    <t>Mugere Hydropwer Station access road construction</t>
  </si>
  <si>
    <t>BDI_23</t>
  </si>
  <si>
    <t>BDI_24</t>
  </si>
  <si>
    <t>China provides funding to Burundi for electoral support</t>
  </si>
  <si>
    <t>BDI_25</t>
  </si>
  <si>
    <t>BDI_26</t>
  </si>
  <si>
    <t>BDI_27</t>
  </si>
  <si>
    <t>BDI_28</t>
  </si>
  <si>
    <t>BDI_29</t>
  </si>
  <si>
    <t>BDI_30</t>
  </si>
  <si>
    <t>BDI_31</t>
  </si>
  <si>
    <t>BDI_32</t>
  </si>
  <si>
    <t>BDI_33</t>
  </si>
  <si>
    <t>BDI_34</t>
  </si>
  <si>
    <t>BDI_35</t>
  </si>
  <si>
    <t>BDI_36</t>
  </si>
  <si>
    <t>BDI_37</t>
  </si>
  <si>
    <t>BDI_38</t>
  </si>
  <si>
    <t>BDI_39</t>
  </si>
  <si>
    <t>BDI_40</t>
  </si>
  <si>
    <t>BDI_41</t>
  </si>
  <si>
    <t>BDI_42</t>
  </si>
  <si>
    <t>BDI_43</t>
  </si>
  <si>
    <t>BDI_44</t>
  </si>
  <si>
    <t>CPV_1</t>
  </si>
  <si>
    <t>CPV_2</t>
  </si>
  <si>
    <t>CPV_3</t>
  </si>
  <si>
    <t>CPV_4</t>
  </si>
  <si>
    <t>CPV_5</t>
  </si>
  <si>
    <t>CPV_6</t>
  </si>
  <si>
    <t>CPV_7</t>
  </si>
  <si>
    <t>CPV_8</t>
  </si>
  <si>
    <t>CPV_9</t>
  </si>
  <si>
    <t>CPV_10</t>
  </si>
  <si>
    <t>CPV_11</t>
  </si>
  <si>
    <t>CPV_12</t>
  </si>
  <si>
    <t>CPV_13</t>
  </si>
  <si>
    <t>CPV_14</t>
  </si>
  <si>
    <t>CPV_15</t>
  </si>
  <si>
    <t>CPV_16</t>
  </si>
  <si>
    <t>E-government Phase II Additional Loan</t>
  </si>
  <si>
    <t>KHM_1</t>
  </si>
  <si>
    <t>KHM_2</t>
  </si>
  <si>
    <t>KHM_3</t>
  </si>
  <si>
    <t>Plywood factory in Dey Etii</t>
  </si>
  <si>
    <t>KHM_4</t>
  </si>
  <si>
    <t>KHM_5</t>
  </si>
  <si>
    <t>KHM_6</t>
  </si>
  <si>
    <t>KHM_7</t>
  </si>
  <si>
    <t>KHM_8</t>
  </si>
  <si>
    <t>KHM_9</t>
  </si>
  <si>
    <t>KHM_10</t>
  </si>
  <si>
    <t>KHM_11</t>
  </si>
  <si>
    <t>KHM_12</t>
  </si>
  <si>
    <t>KHM_13</t>
  </si>
  <si>
    <t>KHM_14</t>
  </si>
  <si>
    <t>KHM_15</t>
  </si>
  <si>
    <t>Exchange of notes on emergency assistance</t>
  </si>
  <si>
    <t>KHM_16</t>
  </si>
  <si>
    <t>KHM_17</t>
  </si>
  <si>
    <t>KHM_18</t>
  </si>
  <si>
    <t>KHM_19</t>
  </si>
  <si>
    <t>KHM_20</t>
  </si>
  <si>
    <t>KHM_21</t>
  </si>
  <si>
    <t>KHM_22</t>
  </si>
  <si>
    <t>KHM_23</t>
  </si>
  <si>
    <t>KHM_24</t>
  </si>
  <si>
    <t>KHM_25</t>
  </si>
  <si>
    <t>KHM_26</t>
  </si>
  <si>
    <t>KHM_27</t>
  </si>
  <si>
    <t>China will donate 5m Yuan of Relief Goods to Cambodia</t>
  </si>
  <si>
    <t>KHM_28</t>
  </si>
  <si>
    <t>China donates construction materials to Cambodian King's Working Group</t>
  </si>
  <si>
    <t>KHM_29</t>
  </si>
  <si>
    <t>KHM_30</t>
  </si>
  <si>
    <t>China donates 15,000 USD aid to Cambodian King's Working Group</t>
  </si>
  <si>
    <t>KHM_31</t>
  </si>
  <si>
    <t>KHM_32</t>
  </si>
  <si>
    <t>KHM_33</t>
  </si>
  <si>
    <t>KHM_34</t>
  </si>
  <si>
    <t>KHM_35</t>
  </si>
  <si>
    <t>KHM_36</t>
  </si>
  <si>
    <t>China hands highway assembling steel bridges (45m yuan) to Cambodia</t>
  </si>
  <si>
    <t>KHM_37</t>
  </si>
  <si>
    <t>China to Drill 500 More Wells in Cambodia</t>
  </si>
  <si>
    <t>KHM_38</t>
  </si>
  <si>
    <t>KHM_39</t>
  </si>
  <si>
    <t>KHM_40</t>
  </si>
  <si>
    <t>KHM_41</t>
  </si>
  <si>
    <t>KHM_42</t>
  </si>
  <si>
    <t>Donation of 1500 meters of bridge steel</t>
  </si>
  <si>
    <t>KHM_43</t>
  </si>
  <si>
    <t>China grants Cambodia 50 million yuan</t>
  </si>
  <si>
    <t>KHM_44</t>
  </si>
  <si>
    <t>KHM_45</t>
  </si>
  <si>
    <t>Interest-free loan of 24 million USD for National Road No.7</t>
  </si>
  <si>
    <t>KHM_46</t>
  </si>
  <si>
    <t>KHM_47</t>
  </si>
  <si>
    <t>KHM_48</t>
  </si>
  <si>
    <t>China donates 400 police motorcycles</t>
  </si>
  <si>
    <t>KHM_49</t>
  </si>
  <si>
    <t>KHM_50</t>
  </si>
  <si>
    <t>1st Cambodia-China Friendship (Sekong) Bridge</t>
  </si>
  <si>
    <t>KHM_51</t>
  </si>
  <si>
    <t>KHM_52</t>
  </si>
  <si>
    <t>KHM_53</t>
  </si>
  <si>
    <t>KHM_54</t>
  </si>
  <si>
    <t>China Donates Materials to Cambodian King's Working Group</t>
  </si>
  <si>
    <t>KHM_55</t>
  </si>
  <si>
    <t>China lends $202 million for Kamchay Dam Hydropower Station</t>
  </si>
  <si>
    <t>KHM_56</t>
  </si>
  <si>
    <t>THSCAN Mobile Container Scanning System</t>
  </si>
  <si>
    <t>KHM_57</t>
  </si>
  <si>
    <t>KHM_58</t>
  </si>
  <si>
    <t>KHM_59</t>
  </si>
  <si>
    <t>KHM_60</t>
  </si>
  <si>
    <t>Cambodian National Telecom Network Upgrade</t>
  </si>
  <si>
    <t>KHM_61</t>
  </si>
  <si>
    <t>Donation of 30 Fire Trucks in Phnom Penh</t>
  </si>
  <si>
    <t>KHM_62</t>
  </si>
  <si>
    <t>KHM_63</t>
  </si>
  <si>
    <t>KHM_64</t>
  </si>
  <si>
    <t>EXIMbank loan USD51.9M for construction of Cambodia National Road No. 76</t>
  </si>
  <si>
    <t>KHM_65</t>
  </si>
  <si>
    <t>China donates 200 Water Pumps to Cambodia</t>
  </si>
  <si>
    <t>KHM_66</t>
  </si>
  <si>
    <t>EXIMbank loans USD71.5M for construction of Cambodia national road No. 8</t>
  </si>
  <si>
    <t>KHM_67</t>
  </si>
  <si>
    <t>EXIMbank loan RMB135M for Cambodia GMS-IS Section (Phase I)</t>
  </si>
  <si>
    <t>KHM_68</t>
  </si>
  <si>
    <t>EXIMbank concessional loan for National Road No.10/57</t>
  </si>
  <si>
    <t>KHM_69</t>
  </si>
  <si>
    <t>KHM_70</t>
  </si>
  <si>
    <t>EXIMbank concessional loan for 3rd Cambodia-China Friendship (Prek Tamak) Bridge</t>
  </si>
  <si>
    <t>KHM_71</t>
  </si>
  <si>
    <t>KHM_72</t>
  </si>
  <si>
    <t>EXIMbank concessional loan for 2nd Cambodia-China Friendship (Prek Kdam) bridge</t>
  </si>
  <si>
    <t>KHM_73</t>
  </si>
  <si>
    <t>KHM_74</t>
  </si>
  <si>
    <t>KHM_75</t>
  </si>
  <si>
    <t>KHM_76</t>
  </si>
  <si>
    <t>Donation to Royal University of Phnom Penh Library</t>
  </si>
  <si>
    <t>KHM_77</t>
  </si>
  <si>
    <t>KHM_78</t>
  </si>
  <si>
    <t>KHM_79</t>
  </si>
  <si>
    <t>EXIM Bank concessional loan for Rehabilitation of NR62 &amp; NR210</t>
  </si>
  <si>
    <t>KHM_80</t>
  </si>
  <si>
    <t>Kirirom III Hydropower Plant</t>
  </si>
  <si>
    <t>KHM_81</t>
  </si>
  <si>
    <t>KHM_82</t>
  </si>
  <si>
    <t>KHM_83</t>
  </si>
  <si>
    <t>China provides grant for the Rehabilitation of the Chau Say Tevoda Temple of Angkor</t>
  </si>
  <si>
    <t>KHM_84</t>
  </si>
  <si>
    <t>KHM_85</t>
  </si>
  <si>
    <t>KHM_86</t>
  </si>
  <si>
    <t>KHM_87</t>
  </si>
  <si>
    <t>Restoration and Conservation Project for Takeo Temple of Ankor Wat</t>
  </si>
  <si>
    <t>KHM_88</t>
  </si>
  <si>
    <t>China provides $14.8 million loan to Cambodia for construction of National Road 8.1 and 8.2</t>
  </si>
  <si>
    <t>KHM_89</t>
  </si>
  <si>
    <t>China provides grant for the construction project of New Office Buildings for the Senate</t>
  </si>
  <si>
    <t>KHM_90</t>
  </si>
  <si>
    <t>KHM_91</t>
  </si>
  <si>
    <t>EXIMbank concessionary loan for Rehabilitation Project of the National Road No 57B</t>
  </si>
  <si>
    <t>KHM_92</t>
  </si>
  <si>
    <t>EXIMbank Concessional Loan for Kampong Trabek River Flood Control Project Phase I</t>
  </si>
  <si>
    <t>KHM_93</t>
  </si>
  <si>
    <t>EXIMbank gives $53.56 million Concessional Loan for Rural Power Grid Project</t>
  </si>
  <si>
    <t>KHM_94</t>
  </si>
  <si>
    <t>Construction Project of the National Road No. 3762</t>
  </si>
  <si>
    <t>KHM_95</t>
  </si>
  <si>
    <t>KHM_96</t>
  </si>
  <si>
    <t>EXIMbank Concessionary Loan for Construction of 115kV Transmission Line and Substation from Phnom Penh to Bavet Project</t>
  </si>
  <si>
    <t>KHM_97</t>
  </si>
  <si>
    <t>KHM_98</t>
  </si>
  <si>
    <t>KHM_99</t>
  </si>
  <si>
    <t>KHM_100</t>
  </si>
  <si>
    <t>China EXIMbank gives US$53,563,120 as part of a concessional loan for Rehabilitation of Cambodia National Road No.62</t>
  </si>
  <si>
    <t>KHM_101</t>
  </si>
  <si>
    <t>KHM_102</t>
  </si>
  <si>
    <t>KHM_103</t>
  </si>
  <si>
    <t>KHM_104</t>
  </si>
  <si>
    <t>KHM_105</t>
  </si>
  <si>
    <t>EXIMbank concessional loan Lower and Upper Sections of Stung Russey Chrum/Orussei hydropower project</t>
  </si>
  <si>
    <t>KHM_106</t>
  </si>
  <si>
    <t>KHM_107</t>
  </si>
  <si>
    <t>KHM_108</t>
  </si>
  <si>
    <t>KHM_109</t>
  </si>
  <si>
    <t>KHM_110</t>
  </si>
  <si>
    <t>EXIMbank concession loan for 70.25 million USD for the expansion of National Road No. 6</t>
  </si>
  <si>
    <t>KHM_111</t>
  </si>
  <si>
    <t>KHM_112</t>
  </si>
  <si>
    <t>China EXIMbank Provides 50.89 Million USD Concessional Loan for Rural Grid Extension Phase I in Cambodia (22-KV)</t>
  </si>
  <si>
    <t>KHM_113</t>
  </si>
  <si>
    <t>KHM_114</t>
  </si>
  <si>
    <t>EXIMbank concessional loan for Construction of National Road No 59</t>
  </si>
  <si>
    <t>KHM_115</t>
  </si>
  <si>
    <t>China grants Cambodia $48.3 million USD for National Road no. 258</t>
  </si>
  <si>
    <t>KHM_116</t>
  </si>
  <si>
    <t>KHM_117</t>
  </si>
  <si>
    <t>KHM_118</t>
  </si>
  <si>
    <t>KHM_119</t>
  </si>
  <si>
    <t>KHM_120</t>
  </si>
  <si>
    <t>KHM_121</t>
  </si>
  <si>
    <t>China's Guangxi donates tractors to flood-hit areas in Cambodia</t>
  </si>
  <si>
    <t>KHM_122</t>
  </si>
  <si>
    <t>KHM_123</t>
  </si>
  <si>
    <t>Concessional Loan for 4th China-Cambodia Friendship (Takhmao) Bridge</t>
  </si>
  <si>
    <t>KHM_124</t>
  </si>
  <si>
    <t>KHM_125</t>
  </si>
  <si>
    <t>KHM_126</t>
  </si>
  <si>
    <t>Concessional loan for new terminal at Phnomh Penh Port</t>
  </si>
  <si>
    <t>KHM_127</t>
  </si>
  <si>
    <t>KHM_128</t>
  </si>
  <si>
    <t>China provides office supply donation to Cambodia</t>
  </si>
  <si>
    <t>KHM_129</t>
  </si>
  <si>
    <t>China donates computers and air conditioner to Cambodian Senate</t>
  </si>
  <si>
    <t>KHM_130</t>
  </si>
  <si>
    <t>KHM_131</t>
  </si>
  <si>
    <t>KHM_132</t>
  </si>
  <si>
    <t>KHM_133</t>
  </si>
  <si>
    <t>EXIMbank concession loan for Phase II of Cambodian Kanghot Irrigation Project</t>
  </si>
  <si>
    <t>KHM_134</t>
  </si>
  <si>
    <t>KHM_135</t>
  </si>
  <si>
    <t>KHM_136</t>
  </si>
  <si>
    <t>EXIM China concessional loan for extension of Cambodia National Road No. 76</t>
  </si>
  <si>
    <t>KHM_137</t>
  </si>
  <si>
    <t>KHM_138</t>
  </si>
  <si>
    <t>KHM_139</t>
  </si>
  <si>
    <t>KHM_140</t>
  </si>
  <si>
    <t>KHM_141</t>
  </si>
  <si>
    <t>6th Cambodia-China Friendship (Mekong-Stung Treng) Bridge</t>
  </si>
  <si>
    <t>KHM_142</t>
  </si>
  <si>
    <t>EXIMbank gives concessional loan to Cambodia for the construction of national road No. 214</t>
  </si>
  <si>
    <t>KHM_143</t>
  </si>
  <si>
    <t>KHM_144</t>
  </si>
  <si>
    <t>KHM_145</t>
  </si>
  <si>
    <t>KHM_146</t>
  </si>
  <si>
    <t>KHM_147</t>
  </si>
  <si>
    <t>KHM_148</t>
  </si>
  <si>
    <t>KHM_149</t>
  </si>
  <si>
    <t>China Finances Cambodia's Construction of Agricultural Laboratory Building</t>
  </si>
  <si>
    <t>KHM_150</t>
  </si>
  <si>
    <t>KHM_151</t>
  </si>
  <si>
    <t>KHM_152</t>
  </si>
  <si>
    <t>KHM_153</t>
  </si>
  <si>
    <t>KHM_154</t>
  </si>
  <si>
    <t>KHM_155</t>
  </si>
  <si>
    <t>Construction of national road No. 44</t>
  </si>
  <si>
    <t>KHM_156</t>
  </si>
  <si>
    <t>KHM_157</t>
  </si>
  <si>
    <t>KHM_158</t>
  </si>
  <si>
    <t>KHM_159</t>
  </si>
  <si>
    <t>Donation of vegetable pesticide residue detecting instruments</t>
  </si>
  <si>
    <t>KHM_160</t>
  </si>
  <si>
    <t>China Donates Security Equipment to Cambodia</t>
  </si>
  <si>
    <t>KHM_161</t>
  </si>
  <si>
    <t>China finances 200m USD Vaico Irrigation Project</t>
  </si>
  <si>
    <t>KHM_162</t>
  </si>
  <si>
    <t>KHM_163</t>
  </si>
  <si>
    <t>KHM_164</t>
  </si>
  <si>
    <t>KHM_165</t>
  </si>
  <si>
    <t>KHM_166</t>
  </si>
  <si>
    <t>KHM_167</t>
  </si>
  <si>
    <t>KHM_168</t>
  </si>
  <si>
    <t>KHM_169</t>
  </si>
  <si>
    <t>China provides 283.5 million RMB to Cambodia for the Achang Irrigation Development Project</t>
  </si>
  <si>
    <t>KHM_170</t>
  </si>
  <si>
    <t>KHM_171</t>
  </si>
  <si>
    <t>KHM_172</t>
  </si>
  <si>
    <t>KHM_173</t>
  </si>
  <si>
    <t>KHM_174</t>
  </si>
  <si>
    <t>KHM_175</t>
  </si>
  <si>
    <t>KHM_176</t>
  </si>
  <si>
    <t>China provides grant for construction of new Senate House</t>
  </si>
  <si>
    <t>KHM_177</t>
  </si>
  <si>
    <t>KHM_178</t>
  </si>
  <si>
    <t>KHM_179</t>
  </si>
  <si>
    <t>KHM_180</t>
  </si>
  <si>
    <t>KHM_181</t>
  </si>
  <si>
    <t>KHM_182</t>
  </si>
  <si>
    <t>China Gives 1 Billion Yuan to Cambodia for Morodo Techo Stadium</t>
  </si>
  <si>
    <t>KHM_183</t>
  </si>
  <si>
    <t>KHM_184</t>
  </si>
  <si>
    <t>KHM_185</t>
  </si>
  <si>
    <t>KHM_186</t>
  </si>
  <si>
    <t>KHM_187</t>
  </si>
  <si>
    <t>KHM_188</t>
  </si>
  <si>
    <t>KHM_189</t>
  </si>
  <si>
    <t>CMR_1</t>
  </si>
  <si>
    <t>CMR_2</t>
  </si>
  <si>
    <t>CMR_3</t>
  </si>
  <si>
    <t>CMR_4</t>
  </si>
  <si>
    <t>CMR_5</t>
  </si>
  <si>
    <t>CMR_6</t>
  </si>
  <si>
    <t>Agricultural tools</t>
  </si>
  <si>
    <t>CMR_7</t>
  </si>
  <si>
    <t>CMR_8</t>
  </si>
  <si>
    <t>CMR_9</t>
  </si>
  <si>
    <t>CMR_10</t>
  </si>
  <si>
    <t>CMR_11</t>
  </si>
  <si>
    <t>CMR_12</t>
  </si>
  <si>
    <t>CMR_13</t>
  </si>
  <si>
    <t>CMR_14</t>
  </si>
  <si>
    <t>Hostel for disabled women with a construction area of 300 square meters</t>
  </si>
  <si>
    <t>CMR_15</t>
  </si>
  <si>
    <t>CMR_16</t>
  </si>
  <si>
    <t>CMR_17</t>
  </si>
  <si>
    <t>CMR_18</t>
  </si>
  <si>
    <t>Construction of Multipurpose Stadium</t>
  </si>
  <si>
    <t>CMR_19</t>
  </si>
  <si>
    <t>CMR_20</t>
  </si>
  <si>
    <t>CMR_21</t>
  </si>
  <si>
    <t>CMR_22</t>
  </si>
  <si>
    <t>CMR_23</t>
  </si>
  <si>
    <t>CMR_24</t>
  </si>
  <si>
    <t>CMR_25</t>
  </si>
  <si>
    <t>CMR_26</t>
  </si>
  <si>
    <t>Confucius Institute at the University of Yaounde II</t>
  </si>
  <si>
    <t>CMR_27</t>
  </si>
  <si>
    <t>CMR_28</t>
  </si>
  <si>
    <t>CMR_29</t>
  </si>
  <si>
    <t>CMR_30</t>
  </si>
  <si>
    <t>China Eximbank provides loan for CDMA lines</t>
  </si>
  <si>
    <t>CMR_31</t>
  </si>
  <si>
    <t>CMR_32</t>
  </si>
  <si>
    <t>CMR_33</t>
  </si>
  <si>
    <t>CMR_34</t>
  </si>
  <si>
    <t>CMR_35</t>
  </si>
  <si>
    <t>CMR_36</t>
  </si>
  <si>
    <t>CMR_37</t>
  </si>
  <si>
    <t>CMR_38</t>
  </si>
  <si>
    <t>CMR_39</t>
  </si>
  <si>
    <t>CMR_40</t>
  </si>
  <si>
    <t>CMR_41</t>
  </si>
  <si>
    <t>CMR_42</t>
  </si>
  <si>
    <t>CMR_43</t>
  </si>
  <si>
    <t>CMR_44</t>
  </si>
  <si>
    <t>AidData / Gelpern et al. (2021), BU Energy, JH CARI</t>
  </si>
  <si>
    <t>CMR_45</t>
  </si>
  <si>
    <t>CMR_46</t>
  </si>
  <si>
    <t>CMR_47</t>
  </si>
  <si>
    <t>China Eximbank provides loan for Bafoussam and Limbe Stadium</t>
  </si>
  <si>
    <t>CMR_48</t>
  </si>
  <si>
    <t>CMR_49</t>
  </si>
  <si>
    <t>CMR_50</t>
  </si>
  <si>
    <t>CMR_51</t>
  </si>
  <si>
    <t>CMR_52</t>
  </si>
  <si>
    <t>Construction of Memve'ele Dam in Cameroon</t>
  </si>
  <si>
    <t>CMR_53</t>
  </si>
  <si>
    <t>CMR_54</t>
  </si>
  <si>
    <t>CMR_55</t>
  </si>
  <si>
    <t>CMR_56</t>
  </si>
  <si>
    <t>CMR_57</t>
  </si>
  <si>
    <t>Goods Exchange Ceremony were Held in Multipurpose Stadium</t>
  </si>
  <si>
    <t>CMR_58</t>
  </si>
  <si>
    <t>CMR_59</t>
  </si>
  <si>
    <t>CMR_60</t>
  </si>
  <si>
    <t>CMR_61</t>
  </si>
  <si>
    <t>CMR_62</t>
  </si>
  <si>
    <t>CMR_63</t>
  </si>
  <si>
    <t>CMR_64</t>
  </si>
  <si>
    <t>CMR_65</t>
  </si>
  <si>
    <t>CMR_66</t>
  </si>
  <si>
    <t>9 Cities Water Supply Project</t>
  </si>
  <si>
    <t>CMR_67</t>
  </si>
  <si>
    <t>CMR_68</t>
  </si>
  <si>
    <t>Cameroon National Emergency Telecommunications System</t>
  </si>
  <si>
    <t>CMR_69</t>
  </si>
  <si>
    <t>CMR_70</t>
  </si>
  <si>
    <t>Purchase of two MA60 Chinese aircrafts</t>
  </si>
  <si>
    <t>CMR_71</t>
  </si>
  <si>
    <t>China loans Cameroon 83 million USD for fiber-optic network extension</t>
  </si>
  <si>
    <t>CMR_72</t>
  </si>
  <si>
    <t>CMR_73</t>
  </si>
  <si>
    <t>CMR_74</t>
  </si>
  <si>
    <t>CMR_75</t>
  </si>
  <si>
    <t>CMR_76</t>
  </si>
  <si>
    <t>CMR_77</t>
  </si>
  <si>
    <t>CMR_78</t>
  </si>
  <si>
    <t>CMR_79</t>
  </si>
  <si>
    <t>CMR_80</t>
  </si>
  <si>
    <t>CMR_81</t>
  </si>
  <si>
    <t>CMR_82</t>
  </si>
  <si>
    <t>CMR_83</t>
  </si>
  <si>
    <t>CMR_84</t>
  </si>
  <si>
    <t>CMR_85</t>
  </si>
  <si>
    <t>CMR_86</t>
  </si>
  <si>
    <t>CAF_1</t>
  </si>
  <si>
    <t>CAF_2</t>
  </si>
  <si>
    <t>CAF_3</t>
  </si>
  <si>
    <t>CAF_4</t>
  </si>
  <si>
    <t>CAF_5</t>
  </si>
  <si>
    <t>CAF_6</t>
  </si>
  <si>
    <t>CAF_7</t>
  </si>
  <si>
    <t>CAF_8</t>
  </si>
  <si>
    <t>CAF_9</t>
  </si>
  <si>
    <t>CAF_10</t>
  </si>
  <si>
    <t>CAF_11</t>
  </si>
  <si>
    <t>CAF_12</t>
  </si>
  <si>
    <t>CAF_13</t>
  </si>
  <si>
    <t>CAF_14</t>
  </si>
  <si>
    <t>CAF_15</t>
  </si>
  <si>
    <t>CAF_16</t>
  </si>
  <si>
    <t>Social and Economic Development Projects</t>
  </si>
  <si>
    <t>CAF_17</t>
  </si>
  <si>
    <t>CAF_18</t>
  </si>
  <si>
    <t>CAF_19</t>
  </si>
  <si>
    <t>CAF_20</t>
  </si>
  <si>
    <t>CAF_21</t>
  </si>
  <si>
    <t>CAF_22</t>
  </si>
  <si>
    <t>CAF_23</t>
  </si>
  <si>
    <t>CAF_24</t>
  </si>
  <si>
    <t>CAF_25</t>
  </si>
  <si>
    <t>CAF_26</t>
  </si>
  <si>
    <t>TCD_1</t>
  </si>
  <si>
    <t>TCD_2</t>
  </si>
  <si>
    <t>TCD_3</t>
  </si>
  <si>
    <t>TCD_4</t>
  </si>
  <si>
    <t>TCD_5</t>
  </si>
  <si>
    <t>TCD_6</t>
  </si>
  <si>
    <t>TCD_7</t>
  </si>
  <si>
    <t>TCD_8</t>
  </si>
  <si>
    <t>TCD_9</t>
  </si>
  <si>
    <t>TCD_10</t>
  </si>
  <si>
    <t>TCD_11</t>
  </si>
  <si>
    <t>TCD_12</t>
  </si>
  <si>
    <t>TCD_13</t>
  </si>
  <si>
    <t>TCD_14</t>
  </si>
  <si>
    <t>TCD_15</t>
  </si>
  <si>
    <t>TCD_16</t>
  </si>
  <si>
    <t>TCD_17</t>
  </si>
  <si>
    <t>China donates anti-malaria drugs worth $680,000 to Chad</t>
  </si>
  <si>
    <t>TCD_18</t>
  </si>
  <si>
    <t>CHL_1</t>
  </si>
  <si>
    <t>Relief aid for victims of storm</t>
  </si>
  <si>
    <t>CHL_2</t>
  </si>
  <si>
    <t>Food import projects</t>
  </si>
  <si>
    <t>CHL_3</t>
  </si>
  <si>
    <t>CHL_4</t>
  </si>
  <si>
    <t>CHL_5</t>
  </si>
  <si>
    <t>CHL_6</t>
  </si>
  <si>
    <t>CHL_7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</si>
  <si>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</si>
  <si>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</si>
  <si>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</si>
  <si>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</si>
  <si>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</si>
  <si>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</si>
  <si>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</si>
  <si>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</si>
  <si>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</si>
  <si>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</si>
  <si>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</si>
  <si>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China funds $3.859m for Technical Study of Magdalena River</t>
  </si>
  <si>
    <t>Hydrochina Corporation, Chinese Government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</si>
  <si>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</si>
  <si>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</si>
  <si>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</si>
  <si>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</si>
  <si>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</si>
  <si>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</si>
  <si>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</si>
  <si>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</si>
  <si>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</si>
  <si>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</si>
  <si>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</si>
  <si>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</si>
  <si>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</si>
  <si>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</si>
  <si>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</si>
  <si>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</si>
  <si>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</si>
  <si>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</si>
  <si>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</si>
  <si>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</si>
  <si>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</si>
  <si>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</si>
  <si>
    <t>COM_11</t>
  </si>
  <si>
    <t>COM_12</t>
  </si>
  <si>
    <t>COM_13</t>
  </si>
  <si>
    <t>COM_14</t>
  </si>
  <si>
    <t>COM_15</t>
  </si>
  <si>
    <t>COM_16</t>
  </si>
  <si>
    <t>COM_17</t>
  </si>
  <si>
    <t>COM_18</t>
  </si>
  <si>
    <t>COM_19</t>
  </si>
  <si>
    <t>COM_20</t>
  </si>
  <si>
    <t>COM_21</t>
  </si>
  <si>
    <t>COM_22</t>
  </si>
  <si>
    <t>COM_23</t>
  </si>
  <si>
    <t>China donates malarial medicine, lab equipment and other supplies to Comoros</t>
  </si>
  <si>
    <t>COM_24</t>
  </si>
  <si>
    <t>COD_1</t>
  </si>
  <si>
    <t>COD_2</t>
  </si>
  <si>
    <t>COD_3</t>
  </si>
  <si>
    <t>COD_4</t>
  </si>
  <si>
    <t>COD_5</t>
  </si>
  <si>
    <t>COD_6</t>
  </si>
  <si>
    <t>COD_7</t>
  </si>
  <si>
    <t>COD_8</t>
  </si>
  <si>
    <t>COD_9</t>
  </si>
  <si>
    <t>Building a sport stadium</t>
  </si>
  <si>
    <t>COD_10</t>
  </si>
  <si>
    <t>COD_11</t>
  </si>
  <si>
    <t>COD_12</t>
  </si>
  <si>
    <t>COD_13</t>
  </si>
  <si>
    <t>COD_14</t>
  </si>
  <si>
    <t>COD_15</t>
  </si>
  <si>
    <t>COD_16</t>
  </si>
  <si>
    <t>COD_17</t>
  </si>
  <si>
    <t>COD_18</t>
  </si>
  <si>
    <t>COD_19</t>
  </si>
  <si>
    <t>COD_20</t>
  </si>
  <si>
    <t>COD_21</t>
  </si>
  <si>
    <t>COD_22</t>
  </si>
  <si>
    <t>COD_23</t>
  </si>
  <si>
    <t>COD_24</t>
  </si>
  <si>
    <t>COD_25</t>
  </si>
  <si>
    <t>COD_26</t>
  </si>
  <si>
    <t>COD_27</t>
  </si>
  <si>
    <t>COD_28</t>
  </si>
  <si>
    <t>COD_29</t>
  </si>
  <si>
    <t>COD_30</t>
  </si>
  <si>
    <t>COD_31</t>
  </si>
  <si>
    <t>COD_32</t>
  </si>
  <si>
    <t>COD_33</t>
  </si>
  <si>
    <t>COD_34</t>
  </si>
  <si>
    <t>COD_35</t>
  </si>
  <si>
    <t>COD_36</t>
  </si>
  <si>
    <t>COD_37</t>
  </si>
  <si>
    <t>COD_38</t>
  </si>
  <si>
    <t>COD_39</t>
  </si>
  <si>
    <t>COD_40</t>
  </si>
  <si>
    <t>COD_41</t>
  </si>
  <si>
    <t>COD_42</t>
  </si>
  <si>
    <t>COD_43</t>
  </si>
  <si>
    <t>COD_44</t>
  </si>
  <si>
    <t>COD_45</t>
  </si>
  <si>
    <t>COD_46</t>
  </si>
  <si>
    <t>COD_47</t>
  </si>
  <si>
    <t>COD_48</t>
  </si>
  <si>
    <t>COD_49</t>
  </si>
  <si>
    <t>COD_50</t>
  </si>
  <si>
    <t>COD_51</t>
  </si>
  <si>
    <t>COD_52</t>
  </si>
  <si>
    <t>COD_53</t>
  </si>
  <si>
    <t>COD_54</t>
  </si>
  <si>
    <t>COD_55</t>
  </si>
  <si>
    <t>COD_56</t>
  </si>
  <si>
    <t>COD_57</t>
  </si>
  <si>
    <t>COD_58</t>
  </si>
  <si>
    <t>COD_59</t>
  </si>
  <si>
    <t>COD_60</t>
  </si>
  <si>
    <t>COD_61</t>
  </si>
  <si>
    <t>COD_62</t>
  </si>
  <si>
    <t>COD_63</t>
  </si>
  <si>
    <t>COD_64</t>
  </si>
  <si>
    <t>COD_65</t>
  </si>
  <si>
    <t>COD_66</t>
  </si>
  <si>
    <t>COD_67</t>
  </si>
  <si>
    <t>COD_68</t>
  </si>
  <si>
    <t>COD_69</t>
  </si>
  <si>
    <t>COD_70</t>
  </si>
  <si>
    <t>COD_71</t>
  </si>
  <si>
    <t>COD_72</t>
  </si>
  <si>
    <t>COD_73</t>
  </si>
  <si>
    <t>COD_74</t>
  </si>
  <si>
    <t>COD_75</t>
  </si>
  <si>
    <t>COD_76</t>
  </si>
  <si>
    <t>COD_77</t>
  </si>
  <si>
    <t>COD_78</t>
  </si>
  <si>
    <t>COD_79</t>
  </si>
  <si>
    <t>COD_80</t>
  </si>
  <si>
    <t>COD_81</t>
  </si>
  <si>
    <t>COD_82</t>
  </si>
  <si>
    <t>COD_83</t>
  </si>
  <si>
    <t>COG_1</t>
  </si>
  <si>
    <t>COG_2</t>
  </si>
  <si>
    <t>COG_3</t>
  </si>
  <si>
    <t>COG_4</t>
  </si>
  <si>
    <t>COG_5</t>
  </si>
  <si>
    <t>COG_6</t>
  </si>
  <si>
    <t>COG_7</t>
  </si>
  <si>
    <t>COG_8</t>
  </si>
  <si>
    <t>COG_9</t>
  </si>
  <si>
    <t>COG_10</t>
  </si>
  <si>
    <t>COG_11</t>
  </si>
  <si>
    <t>COG_12</t>
  </si>
  <si>
    <t>COG_13</t>
  </si>
  <si>
    <t>COG_14</t>
  </si>
  <si>
    <t>COG_15</t>
  </si>
  <si>
    <t>COG_16</t>
  </si>
  <si>
    <t>COG_17</t>
  </si>
  <si>
    <t>COG_18</t>
  </si>
  <si>
    <t>COG_19</t>
  </si>
  <si>
    <t>COG_20</t>
  </si>
  <si>
    <t>COG_21</t>
  </si>
  <si>
    <t>COG_22</t>
  </si>
  <si>
    <t>COG_23</t>
  </si>
  <si>
    <t>COG_24</t>
  </si>
  <si>
    <t>COG_25</t>
  </si>
  <si>
    <t>China grants 30 million RMB to Republic of Congo for anti-malarial drugs, aid for agricultural centers and schools, and training</t>
  </si>
  <si>
    <t>COG_26</t>
  </si>
  <si>
    <t>COG_27</t>
  </si>
  <si>
    <t>COG_28</t>
  </si>
  <si>
    <t>COG_29</t>
  </si>
  <si>
    <t>COG_30</t>
  </si>
  <si>
    <t>COG_31</t>
  </si>
  <si>
    <t>COG_32</t>
  </si>
  <si>
    <t>China Extends $136 million USD for Rehabilitation of Brazzaville Airport (Maya-Maya international airport)</t>
  </si>
  <si>
    <t>COG_33</t>
  </si>
  <si>
    <t>COG_34</t>
  </si>
  <si>
    <t>COG_35</t>
  </si>
  <si>
    <t>COG_36</t>
  </si>
  <si>
    <t>COG_37</t>
  </si>
  <si>
    <t>COG_38</t>
  </si>
  <si>
    <t>COG_39</t>
  </si>
  <si>
    <t>China granted a agro-technology demonstration center in Republic of Congo</t>
  </si>
  <si>
    <t>COG_40</t>
  </si>
  <si>
    <t>COG_41</t>
  </si>
  <si>
    <t>COG_42</t>
  </si>
  <si>
    <t>COG_43</t>
  </si>
  <si>
    <t>COG_44</t>
  </si>
  <si>
    <t>COG_45</t>
  </si>
  <si>
    <t>COG_46</t>
  </si>
  <si>
    <t>COG_47</t>
  </si>
  <si>
    <t>COG_48</t>
  </si>
  <si>
    <t>COG_49</t>
  </si>
  <si>
    <t>COG_50</t>
  </si>
  <si>
    <t>COG_51</t>
  </si>
  <si>
    <t>COG_52</t>
  </si>
  <si>
    <t>COG_53</t>
  </si>
  <si>
    <t>COG_54</t>
  </si>
  <si>
    <t>COG_55</t>
  </si>
  <si>
    <t>COG_56</t>
  </si>
  <si>
    <t>COG_57</t>
  </si>
  <si>
    <t>COG_58</t>
  </si>
  <si>
    <t>COG_59</t>
  </si>
  <si>
    <t>Gabon Border Road; Okoyo-Frontier Road; 90km; Phase II</t>
  </si>
  <si>
    <t>COG_60</t>
  </si>
  <si>
    <t>COG_61</t>
  </si>
  <si>
    <t>COG_62</t>
  </si>
  <si>
    <t>COG_63</t>
  </si>
  <si>
    <t>COG_64</t>
  </si>
  <si>
    <t>COG_65</t>
  </si>
  <si>
    <t>COG_66</t>
  </si>
  <si>
    <t>COG_67</t>
  </si>
  <si>
    <t>COG_68</t>
  </si>
  <si>
    <t>COG_69</t>
  </si>
  <si>
    <t>COG_70</t>
  </si>
  <si>
    <t>COG_71</t>
  </si>
  <si>
    <t>COG_72</t>
  </si>
  <si>
    <t>COG_73</t>
  </si>
  <si>
    <t>COG_74</t>
  </si>
  <si>
    <t>COG_75</t>
  </si>
  <si>
    <t>COG_76</t>
  </si>
  <si>
    <t>COK_1</t>
  </si>
  <si>
    <t>COK_2</t>
  </si>
  <si>
    <t>COK_3</t>
  </si>
  <si>
    <t>China grants $8.5 million in aid to Cook Islands</t>
  </si>
  <si>
    <t>COK_4</t>
  </si>
  <si>
    <t>COK_5</t>
  </si>
  <si>
    <t>China loans $8.65 million USD for Telecom Sports Arena in Rarotonga, Cook Islands</t>
  </si>
  <si>
    <t>COK_6</t>
  </si>
  <si>
    <t>China loans the Cook Islands $950,000 USD for Ministry of Education Administrative Building</t>
  </si>
  <si>
    <t>COK_7</t>
  </si>
  <si>
    <t>COK_8</t>
  </si>
  <si>
    <t>COK_9</t>
  </si>
  <si>
    <t>China builds school in Rarotonga, Cook Islands</t>
  </si>
  <si>
    <t>CRI_1</t>
  </si>
  <si>
    <t>China commits USD28m to Costa Rica construction projects</t>
  </si>
  <si>
    <t>CRI_2</t>
  </si>
  <si>
    <t>CRI_3</t>
  </si>
  <si>
    <t>CRI_4</t>
  </si>
  <si>
    <t>CRI_5</t>
  </si>
  <si>
    <t>CRI_6</t>
  </si>
  <si>
    <t>CRI_7</t>
  </si>
  <si>
    <t>CRI_8</t>
  </si>
  <si>
    <t>CRI_9</t>
  </si>
  <si>
    <t>CRI_10</t>
  </si>
  <si>
    <t>CRI_11</t>
  </si>
  <si>
    <t>CRI_12</t>
  </si>
  <si>
    <t>CIV_1</t>
  </si>
  <si>
    <t>CIV_2</t>
  </si>
  <si>
    <t>CIV_3</t>
  </si>
  <si>
    <t>Supply of goods for higher education institutions</t>
  </si>
  <si>
    <t>CIV_4</t>
  </si>
  <si>
    <t>CIV_5</t>
  </si>
  <si>
    <t>CIV_6</t>
  </si>
  <si>
    <t>CIV_7</t>
  </si>
  <si>
    <t>CIV_8</t>
  </si>
  <si>
    <t>CIV_9</t>
  </si>
  <si>
    <t>CIV_10</t>
  </si>
  <si>
    <t>CIV_11</t>
  </si>
  <si>
    <t>CIV_12</t>
  </si>
  <si>
    <t>CIV_13</t>
  </si>
  <si>
    <t>CIV_14</t>
  </si>
  <si>
    <t>CIV_15</t>
  </si>
  <si>
    <t>CIV_16</t>
  </si>
  <si>
    <t>CIV_17</t>
  </si>
  <si>
    <t>CIV_18</t>
  </si>
  <si>
    <t>CIV_19</t>
  </si>
  <si>
    <t>CIV_20</t>
  </si>
  <si>
    <t>CIV_21</t>
  </si>
  <si>
    <t>CIV_22</t>
  </si>
  <si>
    <t>CIV_23</t>
  </si>
  <si>
    <t>CIV_24</t>
  </si>
  <si>
    <t>CIV_25</t>
  </si>
  <si>
    <t>CIV_26</t>
  </si>
  <si>
    <t>CIV_27</t>
  </si>
  <si>
    <t>CIV_28</t>
  </si>
  <si>
    <t>CIV_29</t>
  </si>
  <si>
    <t>CIV_30</t>
  </si>
  <si>
    <t>China Exim Bank offers 793 million USD loan for expansion of Abidjan Port</t>
  </si>
  <si>
    <t>CIV_31</t>
  </si>
  <si>
    <t>China loans Ivory Coast 89 million USD for water infrastructure</t>
  </si>
  <si>
    <t>CIV_32</t>
  </si>
  <si>
    <t>National power grid upgrade project Tranche A</t>
  </si>
  <si>
    <t>CIV_33</t>
  </si>
  <si>
    <t>National power grid upgrade project Tranche B</t>
  </si>
  <si>
    <t>CIV_34</t>
  </si>
  <si>
    <t>Ebimpe; Abidjan; Abobo Anyama Olympic Stadium</t>
  </si>
  <si>
    <t>CIV_35</t>
  </si>
  <si>
    <t>CIV_36</t>
  </si>
  <si>
    <t>Odienne Road Asphalting; 71km</t>
  </si>
  <si>
    <t>CIV_37</t>
  </si>
  <si>
    <t>CUB_1</t>
  </si>
  <si>
    <t>CUB_2</t>
  </si>
  <si>
    <t>CUB_3</t>
  </si>
  <si>
    <t>CUB_4</t>
  </si>
  <si>
    <t>CUB_5</t>
  </si>
  <si>
    <t>CUB_6</t>
  </si>
  <si>
    <t>CUB_7</t>
  </si>
  <si>
    <t>CUB_8</t>
  </si>
  <si>
    <t>CUB_9</t>
  </si>
  <si>
    <t>CYP_1</t>
  </si>
  <si>
    <t>CYP_2</t>
  </si>
  <si>
    <t>DJI_1</t>
  </si>
  <si>
    <t>DJI_2</t>
  </si>
  <si>
    <t>DJI_3</t>
  </si>
  <si>
    <t>DJI_4</t>
  </si>
  <si>
    <t>DJI_5</t>
  </si>
  <si>
    <t>DJI_6</t>
  </si>
  <si>
    <t>DJI_7</t>
  </si>
  <si>
    <t>DJI_8</t>
  </si>
  <si>
    <t>DJI_9</t>
  </si>
  <si>
    <t>DJI_10</t>
  </si>
  <si>
    <t>DJI_11</t>
  </si>
  <si>
    <t>DJI_12</t>
  </si>
  <si>
    <t>DJI_13</t>
  </si>
  <si>
    <t>Djibouti-Ethiopia Water Pipeline</t>
  </si>
  <si>
    <t>DJI_14</t>
  </si>
  <si>
    <t>DJI_15</t>
  </si>
  <si>
    <t>DJI_16</t>
  </si>
  <si>
    <t>DJI_17</t>
  </si>
  <si>
    <t>DMA_1</t>
  </si>
  <si>
    <t>Chinese Government funds reconstruction of the Dominica Grammar School</t>
  </si>
  <si>
    <t>DMA_2</t>
  </si>
  <si>
    <t>DMA_3</t>
  </si>
  <si>
    <t>DMA_4</t>
  </si>
  <si>
    <t>DMA_5</t>
  </si>
  <si>
    <t>China Grants 12.3 million USD for the Construction of Windsor Stadium</t>
  </si>
  <si>
    <t>DMA_6</t>
  </si>
  <si>
    <t>DMA_7</t>
  </si>
  <si>
    <t>DMA_8</t>
  </si>
  <si>
    <t>DMA_9</t>
  </si>
  <si>
    <t>DMA_10</t>
  </si>
  <si>
    <t>China Grants 37 Million USD for Roseau-Portsmouth road rehabilitation</t>
  </si>
  <si>
    <t>DMA_11</t>
  </si>
  <si>
    <t>DMA_12</t>
  </si>
  <si>
    <t>DMA_13</t>
  </si>
  <si>
    <t>DMA_14</t>
  </si>
  <si>
    <t>DMA_15</t>
  </si>
  <si>
    <t>DMA_16</t>
  </si>
  <si>
    <t>ECU_1</t>
  </si>
  <si>
    <t>ECU_2</t>
  </si>
  <si>
    <t>ECU_3</t>
  </si>
  <si>
    <t>ECU_4</t>
  </si>
  <si>
    <t>ECU_5</t>
  </si>
  <si>
    <t>ECU_6</t>
  </si>
  <si>
    <t>ECU_7</t>
  </si>
  <si>
    <t>ECU_8</t>
  </si>
  <si>
    <t>ECU_9</t>
  </si>
  <si>
    <t>ECU_10</t>
  </si>
  <si>
    <t>ECU_11</t>
  </si>
  <si>
    <t>ECU_12</t>
  </si>
  <si>
    <t>ECU_13</t>
  </si>
  <si>
    <t>ECU_14</t>
  </si>
  <si>
    <t>ECU_15</t>
  </si>
  <si>
    <t>ECU_16</t>
  </si>
  <si>
    <t>ECU_17</t>
  </si>
  <si>
    <t>ECU_18</t>
  </si>
  <si>
    <t>ECU_19</t>
  </si>
  <si>
    <t>ECU_20</t>
  </si>
  <si>
    <t>ECU_21</t>
  </si>
  <si>
    <t>China Ex-Im bank loans Ecuador 571 mn USD to build Sopladora hydroelectric plant</t>
  </si>
  <si>
    <t>ECU_22</t>
  </si>
  <si>
    <t>China Exim Bank loans Ecuador 1.7 billion USD for Coca Coda Sinclair hydroelectric facility</t>
  </si>
  <si>
    <t>ECU_23</t>
  </si>
  <si>
    <t>ECU_24</t>
  </si>
  <si>
    <t>ECU_25</t>
  </si>
  <si>
    <t>ECU_26</t>
  </si>
  <si>
    <t>ECU_27</t>
  </si>
  <si>
    <t>ECU_28</t>
  </si>
  <si>
    <t>ECU_29</t>
  </si>
  <si>
    <t>ECU_30</t>
  </si>
  <si>
    <t>ECU_31</t>
  </si>
  <si>
    <t>ECU_32</t>
  </si>
  <si>
    <t>Bank of China and Deutsche Bank China provide $298.9mn for the Canar and Naranjal flood control project</t>
  </si>
  <si>
    <t>ECU_33</t>
  </si>
  <si>
    <t>Bank of China loans Ecuador $218mn for highway and bridge construction projects</t>
  </si>
  <si>
    <t>ECU_34</t>
  </si>
  <si>
    <t>ECU_35</t>
  </si>
  <si>
    <t>ECU_36</t>
  </si>
  <si>
    <t>ECU_37</t>
  </si>
  <si>
    <t>ECU_38</t>
  </si>
  <si>
    <t>EGY_1</t>
  </si>
  <si>
    <t>EGY_2</t>
  </si>
  <si>
    <t>EGY_3</t>
  </si>
  <si>
    <t>EGY_4</t>
  </si>
  <si>
    <t>EGY_5</t>
  </si>
  <si>
    <t>Zero-Interest Loan for multiple purposes</t>
  </si>
  <si>
    <t>EGY_6</t>
  </si>
  <si>
    <t>EGY_7</t>
  </si>
  <si>
    <t>EGY_8</t>
  </si>
  <si>
    <t>EGY_9</t>
  </si>
  <si>
    <t>EGY_10</t>
  </si>
  <si>
    <t>EGY_11</t>
  </si>
  <si>
    <t>EGY_12</t>
  </si>
  <si>
    <t>Egyptian remote education system Phase II</t>
  </si>
  <si>
    <t>EGY_13</t>
  </si>
  <si>
    <t>Soft loan to refurbish polyester factory</t>
  </si>
  <si>
    <t>EGY_14</t>
  </si>
  <si>
    <t>China grants 10 million USD for investment headquarters in Egypt</t>
  </si>
  <si>
    <t>EGY_15</t>
  </si>
  <si>
    <t>EGY_16</t>
  </si>
  <si>
    <t>EGY_17</t>
  </si>
  <si>
    <t>EGY_18</t>
  </si>
  <si>
    <t>EGY_19</t>
  </si>
  <si>
    <t>EGY_20</t>
  </si>
  <si>
    <t>EGY_21</t>
  </si>
  <si>
    <t>EGY_22</t>
  </si>
  <si>
    <t>EGY_23</t>
  </si>
  <si>
    <t>China provides container inspection equipment and training to Egypt</t>
  </si>
  <si>
    <t>EGY_24</t>
  </si>
  <si>
    <t>China signs economic and technical cooperation agreement with Egypt</t>
  </si>
  <si>
    <t>EGY_25</t>
  </si>
  <si>
    <t>EGY_26</t>
  </si>
  <si>
    <t>EGY_27</t>
  </si>
  <si>
    <t>EGY_28</t>
  </si>
  <si>
    <t>EGY_29</t>
  </si>
  <si>
    <t>EGY_30</t>
  </si>
  <si>
    <t>EGY_31</t>
  </si>
  <si>
    <t>EGY_32</t>
  </si>
  <si>
    <t>EGY_33</t>
  </si>
  <si>
    <t>GNQ_1</t>
  </si>
  <si>
    <t>GNQ_2</t>
  </si>
  <si>
    <t>GNQ_3</t>
  </si>
  <si>
    <t>GNQ_4</t>
  </si>
  <si>
    <t>GNQ_5</t>
  </si>
  <si>
    <t>GNQ_6</t>
  </si>
  <si>
    <t>GNQ_7</t>
  </si>
  <si>
    <t>GNQ_8</t>
  </si>
  <si>
    <t>GNQ_9</t>
  </si>
  <si>
    <t>GNQ_10</t>
  </si>
  <si>
    <t>GNQ_11</t>
  </si>
  <si>
    <t>GNQ_12</t>
  </si>
  <si>
    <t>GNQ_13</t>
  </si>
  <si>
    <t>GNQ_14</t>
  </si>
  <si>
    <t>GNQ_15</t>
  </si>
  <si>
    <t>GNQ_16</t>
  </si>
  <si>
    <t>GNQ_17</t>
  </si>
  <si>
    <t>GNQ_18</t>
  </si>
  <si>
    <t>GNQ_19</t>
  </si>
  <si>
    <t>GNQ_20</t>
  </si>
  <si>
    <t>Eximbank provides loan for Bata Power Grid Expansion</t>
  </si>
  <si>
    <t>GNQ_21</t>
  </si>
  <si>
    <t>GNQ_22</t>
  </si>
  <si>
    <t>GNQ_23</t>
  </si>
  <si>
    <t>GNQ_24</t>
  </si>
  <si>
    <t>GNQ_25</t>
  </si>
  <si>
    <t>GNQ_26</t>
  </si>
  <si>
    <t>GNQ_27</t>
  </si>
  <si>
    <t>GNQ_28</t>
  </si>
  <si>
    <t>GNQ_29</t>
  </si>
  <si>
    <t>GNQ_30</t>
  </si>
  <si>
    <t>GNQ_31</t>
  </si>
  <si>
    <t>GNQ_32</t>
  </si>
  <si>
    <t>GNQ_33</t>
  </si>
  <si>
    <t>GNQ_34</t>
  </si>
  <si>
    <t>GNQ_35</t>
  </si>
  <si>
    <t>GNQ_36</t>
  </si>
  <si>
    <t>GNQ_37</t>
  </si>
  <si>
    <t>GNQ_38</t>
  </si>
  <si>
    <t>GNQ_39</t>
  </si>
  <si>
    <t>ERI_1</t>
  </si>
  <si>
    <t>ERI_2</t>
  </si>
  <si>
    <t>ERI_3</t>
  </si>
  <si>
    <t>ERI_4</t>
  </si>
  <si>
    <t>ERI_5</t>
  </si>
  <si>
    <t>ERI_6</t>
  </si>
  <si>
    <t>ERI_7</t>
  </si>
  <si>
    <t>ERI_8</t>
  </si>
  <si>
    <t>ERI_9</t>
  </si>
  <si>
    <t>China Exim Bank loans Eritrea 48 million USD for construction of Gedem cement factory</t>
  </si>
  <si>
    <t>ERI_10</t>
  </si>
  <si>
    <t>ERI_11</t>
  </si>
  <si>
    <t>ERI_12</t>
  </si>
  <si>
    <t>ERI_13</t>
  </si>
  <si>
    <t>ERI_14</t>
  </si>
  <si>
    <t>ERI_15</t>
  </si>
  <si>
    <t>ERI_16</t>
  </si>
  <si>
    <t>ERI_17</t>
  </si>
  <si>
    <t>Agro-processing Projects - 3 Food Cold Storage Warehouses in 3 Cities; 1 Canning Factory; Drip-irrigation PCV Pip Production Factory</t>
  </si>
  <si>
    <t>ERI_18</t>
  </si>
  <si>
    <t>ERI_19</t>
  </si>
  <si>
    <t>ERI_20</t>
  </si>
  <si>
    <t>ERI_21</t>
  </si>
  <si>
    <t>ERI_22</t>
  </si>
  <si>
    <t>ETH_1</t>
  </si>
  <si>
    <t>ETH_2</t>
  </si>
  <si>
    <t>ETH_3</t>
  </si>
  <si>
    <t>ETH_4</t>
  </si>
  <si>
    <t>ETH_5</t>
  </si>
  <si>
    <t>ETH_6</t>
  </si>
  <si>
    <t>ETH_7</t>
  </si>
  <si>
    <t>ETH_8</t>
  </si>
  <si>
    <t>ETH_9</t>
  </si>
  <si>
    <t>ETH_10</t>
  </si>
  <si>
    <t>ETH_11</t>
  </si>
  <si>
    <t>ETH_12</t>
  </si>
  <si>
    <t>ETH_13</t>
  </si>
  <si>
    <t>ETH_14</t>
  </si>
  <si>
    <t>ETH_15</t>
  </si>
  <si>
    <t>ETH_16</t>
  </si>
  <si>
    <t>ETH_17</t>
  </si>
  <si>
    <t>ETH_18</t>
  </si>
  <si>
    <t>ETH_19</t>
  </si>
  <si>
    <t>ETH_20</t>
  </si>
  <si>
    <t>ETH_21</t>
  </si>
  <si>
    <t>ETH_22</t>
  </si>
  <si>
    <t>ETH_23</t>
  </si>
  <si>
    <t>ETH_24</t>
  </si>
  <si>
    <t>ETH_25</t>
  </si>
  <si>
    <t>ETH_26</t>
  </si>
  <si>
    <t>ETH_27</t>
  </si>
  <si>
    <t>ETH_28</t>
  </si>
  <si>
    <t>ETH_29</t>
  </si>
  <si>
    <t>ETH_30</t>
  </si>
  <si>
    <t>ETH_31</t>
  </si>
  <si>
    <t>ETH_32</t>
  </si>
  <si>
    <t>ETH_33</t>
  </si>
  <si>
    <t>ETH_34</t>
  </si>
  <si>
    <t>ETH_35</t>
  </si>
  <si>
    <t>ETH_36</t>
  </si>
  <si>
    <t>ETH_37</t>
  </si>
  <si>
    <t>ETH_38</t>
  </si>
  <si>
    <t>China loans $270 million USD for Genale Dawa Hydroelectric Power Station to Ethiopia</t>
  </si>
  <si>
    <t>ETH_39</t>
  </si>
  <si>
    <t>ETH_40</t>
  </si>
  <si>
    <t>ETH_41</t>
  </si>
  <si>
    <t>ETH_42</t>
  </si>
  <si>
    <t>China Eximbank provides loan for purchase of freight ships</t>
  </si>
  <si>
    <t>ETH_43</t>
  </si>
  <si>
    <t>ETH_44</t>
  </si>
  <si>
    <t>ETH_45</t>
  </si>
  <si>
    <t>ETH_46</t>
  </si>
  <si>
    <t>Grant for Development Projects</t>
  </si>
  <si>
    <t>ETH_47</t>
  </si>
  <si>
    <t>Eximbank loan for Gibe III Hydropower Project 10x187(1870MW)</t>
  </si>
  <si>
    <t>ETH_48</t>
  </si>
  <si>
    <t>ETH_49</t>
  </si>
  <si>
    <t>ETH_50</t>
  </si>
  <si>
    <t>ETH_51</t>
  </si>
  <si>
    <t>ETH_52</t>
  </si>
  <si>
    <t>ETH_53</t>
  </si>
  <si>
    <t>ETH_54</t>
  </si>
  <si>
    <t>ETH_55</t>
  </si>
  <si>
    <t>ETH_56</t>
  </si>
  <si>
    <t>ETH_57</t>
  </si>
  <si>
    <t>ETH_58</t>
  </si>
  <si>
    <t>ETH_59</t>
  </si>
  <si>
    <t>ETH_60</t>
  </si>
  <si>
    <t>ETH_61</t>
  </si>
  <si>
    <t>ETH_62</t>
  </si>
  <si>
    <t>ETH_63</t>
  </si>
  <si>
    <t>ETH_64</t>
  </si>
  <si>
    <t>ETH_65</t>
  </si>
  <si>
    <t>State Grid Corporation of China (SGCC)</t>
  </si>
  <si>
    <t>ETH_66</t>
  </si>
  <si>
    <t>ETH_67</t>
  </si>
  <si>
    <t>Expansion of Bole International Airport</t>
  </si>
  <si>
    <t>ETH_68</t>
  </si>
  <si>
    <t>ETH_69</t>
  </si>
  <si>
    <t>ETH_70</t>
  </si>
  <si>
    <t>ETH_71</t>
  </si>
  <si>
    <t>ETH_72</t>
  </si>
  <si>
    <t>ETH_73</t>
  </si>
  <si>
    <t>ETH_74</t>
  </si>
  <si>
    <t>Addis-Djibouti Railway (Ethiopian share); 3 tranches for a total of 2.49 bn USD</t>
  </si>
  <si>
    <t>ETH_75</t>
  </si>
  <si>
    <t>ETH_76</t>
  </si>
  <si>
    <t>ETH_77</t>
  </si>
  <si>
    <t>ETH_78</t>
  </si>
  <si>
    <t>ETH_79</t>
  </si>
  <si>
    <t>ETH_80</t>
  </si>
  <si>
    <t>ETH_81</t>
  </si>
  <si>
    <t>ETH_82</t>
  </si>
  <si>
    <t>ETH_83</t>
  </si>
  <si>
    <t>ETH_84</t>
  </si>
  <si>
    <t>ETH_85</t>
  </si>
  <si>
    <t>ETH_86</t>
  </si>
  <si>
    <t>ETH_87</t>
  </si>
  <si>
    <t>ETH_88</t>
  </si>
  <si>
    <t>Akaki-IT Park (Guro) and Akaki-Lebu outer-Addis Abeba ring roads</t>
  </si>
  <si>
    <t>ETH_89</t>
  </si>
  <si>
    <t>ETH_90</t>
  </si>
  <si>
    <t>ETH_91</t>
  </si>
  <si>
    <t>ETH_92</t>
  </si>
  <si>
    <t>ETH_93</t>
  </si>
  <si>
    <t>FJI_1</t>
  </si>
  <si>
    <t>FJI_2</t>
  </si>
  <si>
    <t>FJI_3</t>
  </si>
  <si>
    <t>FJI_4</t>
  </si>
  <si>
    <t>FJI_5</t>
  </si>
  <si>
    <t>FJI_6</t>
  </si>
  <si>
    <t>FJI_7</t>
  </si>
  <si>
    <t>FJI_8</t>
  </si>
  <si>
    <t>FJI_9</t>
  </si>
  <si>
    <t>FJI_10</t>
  </si>
  <si>
    <t>FJI_11</t>
  </si>
  <si>
    <t>FJI_12</t>
  </si>
  <si>
    <t>FJI_13</t>
  </si>
  <si>
    <t>FJI_14</t>
  </si>
  <si>
    <t>FJI_15</t>
  </si>
  <si>
    <t>FJI_16</t>
  </si>
  <si>
    <t>FJI_17</t>
  </si>
  <si>
    <t>FJI_18</t>
  </si>
  <si>
    <t>FJI_19</t>
  </si>
  <si>
    <t>FJI_20</t>
  </si>
  <si>
    <t>FJI_21</t>
  </si>
  <si>
    <t>FJI_22</t>
  </si>
  <si>
    <t>Chinese government donates another 50,000 USD through Red Cross to Fiji after Cyclone Tomas</t>
  </si>
  <si>
    <t>FJI_23</t>
  </si>
  <si>
    <t>FJI_24</t>
  </si>
  <si>
    <t>FJI_25</t>
  </si>
  <si>
    <t>FJI_26</t>
  </si>
  <si>
    <t>FJI_27</t>
  </si>
  <si>
    <t>FJI_28</t>
  </si>
  <si>
    <t>China Donated Another 1000 Sewing Machines to Fiji</t>
  </si>
  <si>
    <t>FJI_29</t>
  </si>
  <si>
    <t>FJI_30</t>
  </si>
  <si>
    <t>FJI_31</t>
  </si>
  <si>
    <t>FJI_32</t>
  </si>
  <si>
    <t>FJI_33</t>
  </si>
  <si>
    <t>FJI_34</t>
  </si>
  <si>
    <t>FJI_35</t>
  </si>
  <si>
    <t>FJI_36</t>
  </si>
  <si>
    <t>FJI_37</t>
  </si>
  <si>
    <t>China commits US$5 million to Fiji for flood relief and development of rice industry</t>
  </si>
  <si>
    <t>FJI_38</t>
  </si>
  <si>
    <t>FJI_39</t>
  </si>
  <si>
    <t>FJI_40</t>
  </si>
  <si>
    <t>FJI_41</t>
  </si>
  <si>
    <t>FJI_42</t>
  </si>
  <si>
    <t>FJI_43</t>
  </si>
  <si>
    <t>FJI_44</t>
  </si>
  <si>
    <t>FJI_45</t>
  </si>
  <si>
    <t>FJI_46</t>
  </si>
  <si>
    <t>FJI_47</t>
  </si>
  <si>
    <t>FJI_48</t>
  </si>
  <si>
    <t>China grants $14 million USD to Fiji for bridge construction</t>
  </si>
  <si>
    <t>FJI_49</t>
  </si>
  <si>
    <t>China gives $100,000 to Fiji Red Cross Society for cyclone relief</t>
  </si>
  <si>
    <t>FJI_50</t>
  </si>
  <si>
    <t>China donates $1 million USD to Fiji for cyclone relief</t>
  </si>
  <si>
    <t>FJI_51</t>
  </si>
  <si>
    <t>Chinda donates FJ$15 million in cyclone relief aid to Fiji</t>
  </si>
  <si>
    <t>GAB_1</t>
  </si>
  <si>
    <t>GAB_2</t>
  </si>
  <si>
    <t>GAB_3</t>
  </si>
  <si>
    <t>GAB_4</t>
  </si>
  <si>
    <t>GAB_5</t>
  </si>
  <si>
    <t>GAB_6</t>
  </si>
  <si>
    <t>GAB_7</t>
  </si>
  <si>
    <t>GAB_8</t>
  </si>
  <si>
    <t>GAB_9</t>
  </si>
  <si>
    <t>GAB_10</t>
  </si>
  <si>
    <t>GAB_11</t>
  </si>
  <si>
    <t>GAB_12</t>
  </si>
  <si>
    <t>GAB_13</t>
  </si>
  <si>
    <t>GAB_14</t>
  </si>
  <si>
    <t>GAB_15</t>
  </si>
  <si>
    <t>GAB_16</t>
  </si>
  <si>
    <t>GAB_17</t>
  </si>
  <si>
    <t>GAB_18</t>
  </si>
  <si>
    <t>GAB_19</t>
  </si>
  <si>
    <t>GAB_20</t>
  </si>
  <si>
    <t>GAB_21</t>
  </si>
  <si>
    <t>Stade de l'Amitié / Friendship Stadium</t>
  </si>
  <si>
    <t>GAB_22</t>
  </si>
  <si>
    <t>GAB_23</t>
  </si>
  <si>
    <t>GAB_24</t>
  </si>
  <si>
    <t>GAB_25</t>
  </si>
  <si>
    <t>China donates emergency supplies to the Gabonese military</t>
  </si>
  <si>
    <t>GAB_26</t>
  </si>
  <si>
    <t>GAB_27</t>
  </si>
  <si>
    <t>GAB_28</t>
  </si>
  <si>
    <t>GAB_29</t>
  </si>
  <si>
    <t>GAB_30</t>
  </si>
  <si>
    <t>GAB_31</t>
  </si>
  <si>
    <t>GAB_32</t>
  </si>
  <si>
    <t>GAB_33</t>
  </si>
  <si>
    <t>GAB_34</t>
  </si>
  <si>
    <t>GAB_35</t>
  </si>
  <si>
    <t>GAB_36</t>
  </si>
  <si>
    <t>GAB_37</t>
  </si>
  <si>
    <t>GAB_38</t>
  </si>
  <si>
    <t>GAB_39</t>
  </si>
  <si>
    <t>GAB_40</t>
  </si>
  <si>
    <t>GAB_41</t>
  </si>
  <si>
    <t>GAB_42</t>
  </si>
  <si>
    <t>GMB_1</t>
  </si>
  <si>
    <t>GMB_2</t>
  </si>
  <si>
    <t>GMB_3</t>
  </si>
  <si>
    <t>GMB_4</t>
  </si>
  <si>
    <t>GMB_5</t>
  </si>
  <si>
    <t>GMB_6</t>
  </si>
  <si>
    <t>GMB_7</t>
  </si>
  <si>
    <t>GMB_8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</si>
  <si>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</si>
  <si>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</si>
  <si>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</si>
  <si>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</si>
  <si>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</si>
  <si>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</si>
  <si>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</si>
  <si>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</si>
  <si>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GEO_9</t>
  </si>
  <si>
    <t>GEO_10</t>
  </si>
  <si>
    <t>GEO_11</t>
  </si>
  <si>
    <t>GEO_12</t>
  </si>
  <si>
    <t>GEO_13</t>
  </si>
  <si>
    <t>GHA_1</t>
  </si>
  <si>
    <t>GHA_2</t>
  </si>
  <si>
    <t>GHA_3</t>
  </si>
  <si>
    <t>GHA_4</t>
  </si>
  <si>
    <t>GHA_5</t>
  </si>
  <si>
    <t>GHA_6</t>
  </si>
  <si>
    <t>Donation of industrial goods</t>
  </si>
  <si>
    <t>GHA_7</t>
  </si>
  <si>
    <t>GHA_8</t>
  </si>
  <si>
    <t>GHA_9</t>
  </si>
  <si>
    <t>GHA_10</t>
  </si>
  <si>
    <t>GHA_11</t>
  </si>
  <si>
    <t>GHA_12</t>
  </si>
  <si>
    <t>GHA_13</t>
  </si>
  <si>
    <t>GHA_14</t>
  </si>
  <si>
    <t>GHA_15</t>
  </si>
  <si>
    <t>GHA_16</t>
  </si>
  <si>
    <t>GHA_17</t>
  </si>
  <si>
    <t>GHA_18</t>
  </si>
  <si>
    <t>GHA_19</t>
  </si>
  <si>
    <t>GHA_20</t>
  </si>
  <si>
    <t>GHA_21</t>
  </si>
  <si>
    <t>GHA_22</t>
  </si>
  <si>
    <t>GHA_23</t>
  </si>
  <si>
    <t>GHA_24</t>
  </si>
  <si>
    <t>GHA_25</t>
  </si>
  <si>
    <t>GHA_26</t>
  </si>
  <si>
    <t>GHA_27</t>
  </si>
  <si>
    <t>GHA_28</t>
  </si>
  <si>
    <t>GHA_29</t>
  </si>
  <si>
    <t>GHA_30</t>
  </si>
  <si>
    <t>GHA_31</t>
  </si>
  <si>
    <t>GHA_32</t>
  </si>
  <si>
    <t>GHA_33</t>
  </si>
  <si>
    <t>GHA_34</t>
  </si>
  <si>
    <t>China provides loans of a total of 81 million USD for rural electricity of Ghana</t>
  </si>
  <si>
    <t>GHA_35</t>
  </si>
  <si>
    <t>GHA_36</t>
  </si>
  <si>
    <t>GHA_37</t>
  </si>
  <si>
    <t>Bui Dam Complex - Concessional Loan</t>
  </si>
  <si>
    <t>GHA_38</t>
  </si>
  <si>
    <t>GHA_39</t>
  </si>
  <si>
    <t>Bui Dam Complex - Commercial Loan</t>
  </si>
  <si>
    <t>GHA_40</t>
  </si>
  <si>
    <t>GHA_41</t>
  </si>
  <si>
    <t>GHA_42</t>
  </si>
  <si>
    <t>GHA_43</t>
  </si>
  <si>
    <t>GHA_44</t>
  </si>
  <si>
    <t>GHA_45</t>
  </si>
  <si>
    <t>GHA_46</t>
  </si>
  <si>
    <t>GHA_47</t>
  </si>
  <si>
    <t>GHA_48</t>
  </si>
  <si>
    <t>GHA_49</t>
  </si>
  <si>
    <t>GHA_50</t>
  </si>
  <si>
    <t>GHA_51</t>
  </si>
  <si>
    <t>GHA_52</t>
  </si>
  <si>
    <t>GHA_53</t>
  </si>
  <si>
    <t>30 million USD for fibre optic and e-governance project</t>
  </si>
  <si>
    <t>GHA_54</t>
  </si>
  <si>
    <t>GHA_55</t>
  </si>
  <si>
    <t>GHA_56</t>
  </si>
  <si>
    <t>GHA_57</t>
  </si>
  <si>
    <t>GHA_58</t>
  </si>
  <si>
    <t>GHA_59</t>
  </si>
  <si>
    <t>GHA_60</t>
  </si>
  <si>
    <t>GHA_61</t>
  </si>
  <si>
    <t>120 million USD for Ghanaian e-governance projects</t>
  </si>
  <si>
    <t>GHA_62</t>
  </si>
  <si>
    <t>GHA_63</t>
  </si>
  <si>
    <t>GHA_64</t>
  </si>
  <si>
    <t>China gives Ghana 260m dollars for expansion of water supply project</t>
  </si>
  <si>
    <t>GHA_65</t>
  </si>
  <si>
    <t>GHA_66</t>
  </si>
  <si>
    <t>GHA_67</t>
  </si>
  <si>
    <t>GHA_68</t>
  </si>
  <si>
    <t>GHA_69</t>
  </si>
  <si>
    <t>GHA_70</t>
  </si>
  <si>
    <t>GHA_71</t>
  </si>
  <si>
    <t>GHA_72</t>
  </si>
  <si>
    <t>GHA_73</t>
  </si>
  <si>
    <t>GHA_74</t>
  </si>
  <si>
    <t>GHA_75</t>
  </si>
  <si>
    <t>GHA_76</t>
  </si>
  <si>
    <t>GHA_77</t>
  </si>
  <si>
    <t>GHA_78</t>
  </si>
  <si>
    <t>GHA_79</t>
  </si>
  <si>
    <t>GHA_80</t>
  </si>
  <si>
    <t>GHA_81</t>
  </si>
  <si>
    <t>GHA_82</t>
  </si>
  <si>
    <t>GHA_83</t>
  </si>
  <si>
    <t>GHA_84</t>
  </si>
  <si>
    <t>GHA_85</t>
  </si>
  <si>
    <t>GHA_86</t>
  </si>
  <si>
    <t>GHA_87</t>
  </si>
  <si>
    <t>GHA_88</t>
  </si>
  <si>
    <t>GHA_89</t>
  </si>
  <si>
    <t>GHA_90</t>
  </si>
  <si>
    <t>GHA_91</t>
  </si>
  <si>
    <t>GHA_92</t>
  </si>
  <si>
    <t>GHA_93</t>
  </si>
  <si>
    <t>GRD_1</t>
  </si>
  <si>
    <t>GRD_2</t>
  </si>
  <si>
    <t>GRD_3</t>
  </si>
  <si>
    <t>China rebuilds Grenada Queen's Park Stadium</t>
  </si>
  <si>
    <t>GRD_4</t>
  </si>
  <si>
    <t>GRD_5</t>
  </si>
  <si>
    <t>GRD_6</t>
  </si>
  <si>
    <t>GRD_7</t>
  </si>
  <si>
    <t>GRD_8</t>
  </si>
  <si>
    <t>GTM_1</t>
  </si>
  <si>
    <t>GIN_1</t>
  </si>
  <si>
    <t>GIN_2</t>
  </si>
  <si>
    <t>GIN_3</t>
  </si>
  <si>
    <t>GIN_4</t>
  </si>
  <si>
    <t>GIN_5</t>
  </si>
  <si>
    <t>GIN_6</t>
  </si>
  <si>
    <t>GIN_7</t>
  </si>
  <si>
    <t>GIN_8</t>
  </si>
  <si>
    <t>GIN_9</t>
  </si>
  <si>
    <t>GIN_10</t>
  </si>
  <si>
    <t>GIN_11</t>
  </si>
  <si>
    <t>GIN_12</t>
  </si>
  <si>
    <t>GIN_13</t>
  </si>
  <si>
    <t>Additional financing for development projects financed under 1966 line of credit</t>
  </si>
  <si>
    <t>GIN_14</t>
  </si>
  <si>
    <t>GIN_15</t>
  </si>
  <si>
    <t>GIN_16</t>
  </si>
  <si>
    <t>GIN_17</t>
  </si>
  <si>
    <t>GIN_18</t>
  </si>
  <si>
    <t>GIN_19</t>
  </si>
  <si>
    <t>GIN_20</t>
  </si>
  <si>
    <t>GIN_21</t>
  </si>
  <si>
    <t>GIN_22</t>
  </si>
  <si>
    <t>GIN_23</t>
  </si>
  <si>
    <t>GIN_24</t>
  </si>
  <si>
    <t>Renewal of radio station antenna</t>
  </si>
  <si>
    <t>GIN_25</t>
  </si>
  <si>
    <t>GIN_26</t>
  </si>
  <si>
    <t>GIN_27</t>
  </si>
  <si>
    <t>GIN_28</t>
  </si>
  <si>
    <t>GIN_29</t>
  </si>
  <si>
    <t>GIN_30</t>
  </si>
  <si>
    <t>Zero-interest loan for cost overruns on previous project</t>
  </si>
  <si>
    <t>GIN_31</t>
  </si>
  <si>
    <t>GIN_32</t>
  </si>
  <si>
    <t>GIN_33</t>
  </si>
  <si>
    <t>GIN_34</t>
  </si>
  <si>
    <t>GIN_35</t>
  </si>
  <si>
    <t>GIN_36</t>
  </si>
  <si>
    <t>GIN_37</t>
  </si>
  <si>
    <t>GIN_38</t>
  </si>
  <si>
    <t>GIN_39</t>
  </si>
  <si>
    <t>GIN_40</t>
  </si>
  <si>
    <t>GIN_41</t>
  </si>
  <si>
    <t>GIN_42</t>
  </si>
  <si>
    <t>GIN_43</t>
  </si>
  <si>
    <t>GIN_44</t>
  </si>
  <si>
    <t>GIN_45</t>
  </si>
  <si>
    <t>GIN_46</t>
  </si>
  <si>
    <t>GIN_47</t>
  </si>
  <si>
    <t>GIN_48</t>
  </si>
  <si>
    <t>GIN_49</t>
  </si>
  <si>
    <t>GIN_50</t>
  </si>
  <si>
    <t>GIN_51</t>
  </si>
  <si>
    <t>GIN_52</t>
  </si>
  <si>
    <t>GIN_53</t>
  </si>
  <si>
    <t>GIN_54</t>
  </si>
  <si>
    <t>GIN_55</t>
  </si>
  <si>
    <t>GIN_56</t>
  </si>
  <si>
    <t>GIN_57</t>
  </si>
  <si>
    <t>GIN_58</t>
  </si>
  <si>
    <t>GIN_59</t>
  </si>
  <si>
    <t>GIN_60</t>
  </si>
  <si>
    <t>GIN_61</t>
  </si>
  <si>
    <t>GIN_62</t>
  </si>
  <si>
    <t>GIN_63</t>
  </si>
  <si>
    <t>GIN_64</t>
  </si>
  <si>
    <t>GIN_65</t>
  </si>
  <si>
    <t>GIN_66</t>
  </si>
  <si>
    <t>GIN_67</t>
  </si>
  <si>
    <t>GIN_68</t>
  </si>
  <si>
    <t>GNB_1</t>
  </si>
  <si>
    <t>GNB_2</t>
  </si>
  <si>
    <t>GUY_1</t>
  </si>
  <si>
    <t>GUY_2</t>
  </si>
  <si>
    <t>GUY_3</t>
  </si>
  <si>
    <t>GUY_4</t>
  </si>
  <si>
    <t>GUY_5</t>
  </si>
  <si>
    <t>GUY_6</t>
  </si>
  <si>
    <t>GUY_7</t>
  </si>
  <si>
    <t>GUY_8</t>
  </si>
  <si>
    <t>GUY_9</t>
  </si>
  <si>
    <t>GUY_10</t>
  </si>
  <si>
    <t>GUY_11</t>
  </si>
  <si>
    <t>GUY_12</t>
  </si>
  <si>
    <t>GUY_13</t>
  </si>
  <si>
    <t>GUY_14</t>
  </si>
  <si>
    <t>GUY_15</t>
  </si>
  <si>
    <t>GUY_16</t>
  </si>
  <si>
    <t>GUY_17</t>
  </si>
  <si>
    <t>GUY_18</t>
  </si>
  <si>
    <t>GUY_19</t>
  </si>
  <si>
    <t>GUY_20</t>
  </si>
  <si>
    <t>GUY_21</t>
  </si>
  <si>
    <t>GUY_22</t>
  </si>
  <si>
    <t>GUY_23</t>
  </si>
  <si>
    <t>GUY_24</t>
  </si>
  <si>
    <t>GUY_25</t>
  </si>
  <si>
    <t>GUY_26</t>
  </si>
  <si>
    <t>China Exim Bank Provided 825 million RMB loan for the expansion of the Cheddi Jagan International Airport</t>
  </si>
  <si>
    <t>GUY_27</t>
  </si>
  <si>
    <t>HTI_1</t>
  </si>
  <si>
    <t>HTI_2</t>
  </si>
  <si>
    <t>HTI_3</t>
  </si>
  <si>
    <t>China sends Haiti second shipment of relief materials worth 12 million RMB</t>
  </si>
  <si>
    <t>HTI_4</t>
  </si>
  <si>
    <t>HTI_5</t>
  </si>
  <si>
    <t>Chinese emergency team donates 90 tonnes of emergency supplies worth 1.9 million USD to Haiti</t>
  </si>
  <si>
    <t>HTI_6</t>
  </si>
  <si>
    <t>HTI_7</t>
  </si>
  <si>
    <t>HND_1</t>
  </si>
  <si>
    <t>HUN_1</t>
  </si>
  <si>
    <t>HUN_2</t>
  </si>
  <si>
    <t>HUN_3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</si>
  <si>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</si>
  <si>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</si>
  <si>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</si>
  <si>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</si>
  <si>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</si>
  <si>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</si>
  <si>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</si>
  <si>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</si>
  <si>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</si>
  <si>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Sasan UMPP, with Sinosure</t>
  </si>
  <si>
    <t>IND_11</t>
  </si>
  <si>
    <t>CLP Jhajjar Power Plant</t>
  </si>
  <si>
    <t>IND_12</t>
  </si>
  <si>
    <t>Lanco Amarkantak Thermal Power Project 3&amp;4</t>
  </si>
  <si>
    <t>IND_13</t>
  </si>
  <si>
    <t>IND_14</t>
  </si>
  <si>
    <t>IND_15</t>
  </si>
  <si>
    <t>IDN_1</t>
  </si>
  <si>
    <t>IDN_2</t>
  </si>
  <si>
    <t>IDN_3</t>
  </si>
  <si>
    <t>IDN_4</t>
  </si>
  <si>
    <t>IDN_5</t>
  </si>
  <si>
    <t>IDN_6</t>
  </si>
  <si>
    <t>IDN_7</t>
  </si>
  <si>
    <t>IDN_8</t>
  </si>
  <si>
    <t>IDN_9</t>
  </si>
  <si>
    <t>IDN_10</t>
  </si>
  <si>
    <t>IDN_11</t>
  </si>
  <si>
    <t>China gives grant of US$40000 to Indonesia for Nabire earthquake victims</t>
  </si>
  <si>
    <t>IDN_12</t>
  </si>
  <si>
    <t>China gives grant of US$10000 to Indonesian Red Cross for Nabire earthquake victims</t>
  </si>
  <si>
    <t>IDN_13</t>
  </si>
  <si>
    <t>IDN_14</t>
  </si>
  <si>
    <t>IDN_15</t>
  </si>
  <si>
    <t>IDN_16</t>
  </si>
  <si>
    <t>IDN_17</t>
  </si>
  <si>
    <t>IDN_18</t>
  </si>
  <si>
    <t>IDN_19</t>
  </si>
  <si>
    <t>China gives grant of 1.5 million USD Rupiah to Indonesia for the reconstruction of Gunungsitoli Public Hospitall in Nias</t>
  </si>
  <si>
    <t>IDN_20</t>
  </si>
  <si>
    <t>IDN_21</t>
  </si>
  <si>
    <t>China gives in-kind grant worth US$500000 to Nias, Indonesia for post earthquake recovery</t>
  </si>
  <si>
    <t>IDN_22</t>
  </si>
  <si>
    <t>IDN_23</t>
  </si>
  <si>
    <t>IDN_24</t>
  </si>
  <si>
    <t>IDN_25</t>
  </si>
  <si>
    <t>IDN_26</t>
  </si>
  <si>
    <t>IDN_27</t>
  </si>
  <si>
    <t>IDN_28</t>
  </si>
  <si>
    <t>IDN_29</t>
  </si>
  <si>
    <t>IDN_30</t>
  </si>
  <si>
    <t>IDN_31</t>
  </si>
  <si>
    <t>IDN_32</t>
  </si>
  <si>
    <t>IDN_33</t>
  </si>
  <si>
    <t>IDN_34</t>
  </si>
  <si>
    <t>IDN_35</t>
  </si>
  <si>
    <t>China donates cash grant of US$500000 to Indonesia for West Sumatra earthquake victims</t>
  </si>
  <si>
    <t>IDN_36</t>
  </si>
  <si>
    <t>IDN_37</t>
  </si>
  <si>
    <t>IDN_38</t>
  </si>
  <si>
    <t>China gives in-kind grant of computers to Indonesia</t>
  </si>
  <si>
    <t>IDN_39</t>
  </si>
  <si>
    <t>IDN_40</t>
  </si>
  <si>
    <t>IDN_41</t>
  </si>
  <si>
    <t>IDN_42</t>
  </si>
  <si>
    <t>IDN_43</t>
  </si>
  <si>
    <t>China gives 10 million Yuan to Indonesia as disaster relief assistance</t>
  </si>
  <si>
    <t>IDN_44</t>
  </si>
  <si>
    <t>IDN_45</t>
  </si>
  <si>
    <t>IDN_46</t>
  </si>
  <si>
    <t>IDN_47</t>
  </si>
  <si>
    <t>IDN_48</t>
  </si>
  <si>
    <t>IDN_49</t>
  </si>
  <si>
    <t>IDN_50</t>
  </si>
  <si>
    <t>IDN_51</t>
  </si>
  <si>
    <t>IDN_52</t>
  </si>
  <si>
    <t>IDN_53</t>
  </si>
  <si>
    <t>IDN_54</t>
  </si>
  <si>
    <t>China's EXIM Bank loans Indonesia USD 185.474 million for Procurement of Track Material and Turn Out - Phase II</t>
  </si>
  <si>
    <t>IDN_55</t>
  </si>
  <si>
    <t>IDN_56</t>
  </si>
  <si>
    <t>IDN_57</t>
  </si>
  <si>
    <t>IDN_58</t>
  </si>
  <si>
    <t>Exim Bank loans $317m to Indonesia for Pangkalan Susu Steam Coal Power Plant</t>
  </si>
  <si>
    <t>IDN_59</t>
  </si>
  <si>
    <t>IDN_60</t>
  </si>
  <si>
    <t>IDN_61</t>
  </si>
  <si>
    <t>IDN_62</t>
  </si>
  <si>
    <t>IDN_63</t>
  </si>
  <si>
    <t>IDN_64</t>
  </si>
  <si>
    <t>IDN_65</t>
  </si>
  <si>
    <t>IRN_1</t>
  </si>
  <si>
    <t>IRN_2</t>
  </si>
  <si>
    <t>IRN_3</t>
  </si>
  <si>
    <t>IRN_4</t>
  </si>
  <si>
    <t>IRN_5</t>
  </si>
  <si>
    <t>IRN_6</t>
  </si>
  <si>
    <t>IRN_7</t>
  </si>
  <si>
    <t>IRQ_1</t>
  </si>
  <si>
    <t>Building of a bridge over the River Tigris at Mosul</t>
  </si>
  <si>
    <t>IRQ_2</t>
  </si>
  <si>
    <t>Agreement on economic and technical cooperation, unknown amount</t>
  </si>
  <si>
    <t>IRQ_3</t>
  </si>
  <si>
    <t>Construction of irrigations, roads, bridges, and railroads</t>
  </si>
  <si>
    <t>IRQ_4</t>
  </si>
  <si>
    <t>IRQ_5</t>
  </si>
  <si>
    <t>IRQ_6</t>
  </si>
  <si>
    <t>ISR_1</t>
  </si>
  <si>
    <t>ISR_2</t>
  </si>
  <si>
    <t>ISR_3</t>
  </si>
  <si>
    <t>ISR_4</t>
  </si>
  <si>
    <t>JAM_1</t>
  </si>
  <si>
    <t>JAM_2</t>
  </si>
  <si>
    <t>JAM_3</t>
  </si>
  <si>
    <t>JAM_4</t>
  </si>
  <si>
    <t>Rehabilitation of a textile factory</t>
  </si>
  <si>
    <t>JAM_5</t>
  </si>
  <si>
    <t>JAM_6</t>
  </si>
  <si>
    <t>JAM_7</t>
  </si>
  <si>
    <t>JAM_8</t>
  </si>
  <si>
    <t>JAM_9</t>
  </si>
  <si>
    <t>JAM_10</t>
  </si>
  <si>
    <t>JAM_11</t>
  </si>
  <si>
    <t>JAM_12</t>
  </si>
  <si>
    <t>JAM_13</t>
  </si>
  <si>
    <t>JAM_14</t>
  </si>
  <si>
    <t>JAM_15</t>
  </si>
  <si>
    <t>JAM_16</t>
  </si>
  <si>
    <t>JAM_17</t>
  </si>
  <si>
    <t>JAM_18</t>
  </si>
  <si>
    <t>JAM_19</t>
  </si>
  <si>
    <t>JAM_20</t>
  </si>
  <si>
    <t>China Financing 100 Million School Construction projects</t>
  </si>
  <si>
    <t>JAM_21</t>
  </si>
  <si>
    <t>JOR_1</t>
  </si>
  <si>
    <t>JOR_2</t>
  </si>
  <si>
    <t>JOR_3</t>
  </si>
  <si>
    <t>JOR_4</t>
  </si>
  <si>
    <t>JOR_5</t>
  </si>
  <si>
    <t>JOR_6</t>
  </si>
  <si>
    <t>JOR_7</t>
  </si>
  <si>
    <t>China grants Jordan 1.25 million USD for IT program and industrial development</t>
  </si>
  <si>
    <t>JOR_8</t>
  </si>
  <si>
    <t>China grants 4.3 million Yuan to Jordan to build the Ma'an industrial Estate</t>
  </si>
  <si>
    <t>JOR_9</t>
  </si>
  <si>
    <t>JOR_10</t>
  </si>
  <si>
    <t>JOR_11</t>
  </si>
  <si>
    <t>JOR_12</t>
  </si>
  <si>
    <t>JOR_13</t>
  </si>
  <si>
    <t>China loans Jordan 24 mn USD for numerous projects</t>
  </si>
  <si>
    <t>JOR_14</t>
  </si>
  <si>
    <t>JOR_15</t>
  </si>
  <si>
    <t>JOR_16</t>
  </si>
  <si>
    <t>JOR_17</t>
  </si>
  <si>
    <t>JOR_18</t>
  </si>
  <si>
    <t>JOR_19</t>
  </si>
  <si>
    <t>JOR_20</t>
  </si>
  <si>
    <t>China donates $2.8m worth of firefighting and first aid equipment to Jordan</t>
  </si>
  <si>
    <t>JOR_21</t>
  </si>
  <si>
    <t>China Provided a 15 Million USD Urgent Grant to Jordan to Assist Its Humanitarian Role Towards Syrian Refugees</t>
  </si>
  <si>
    <t>JOR_22</t>
  </si>
  <si>
    <t>JOR_23</t>
  </si>
  <si>
    <t>China grants Jordan USD200K for assistance to Syrian refugees</t>
  </si>
  <si>
    <t>JOR_24</t>
  </si>
  <si>
    <t>BU Energy, US Export-Import Bank</t>
  </si>
  <si>
    <t>Attarat Power Company Signs Financing Agreements with consortium of Chinese banks</t>
  </si>
  <si>
    <t>China Export-Import Bank (Ex-Im), Bank of China (BOC), Industrial and Commercial Bank of China (ICBC), China Construction Bank (CCB)</t>
  </si>
  <si>
    <t>KAZ_1</t>
  </si>
  <si>
    <t>KAZ_2</t>
  </si>
  <si>
    <t>KAZ_3</t>
  </si>
  <si>
    <t>KAZ_4</t>
  </si>
  <si>
    <t>KAZ_5</t>
  </si>
  <si>
    <t>KAZ_6</t>
  </si>
  <si>
    <t>KAZ_7</t>
  </si>
  <si>
    <t>KAZ_8</t>
  </si>
  <si>
    <t>KAZ_9</t>
  </si>
  <si>
    <t>KAZ_10</t>
  </si>
  <si>
    <t>KAZ_11</t>
  </si>
  <si>
    <t>KAZ_12</t>
  </si>
  <si>
    <t>KAZ_13</t>
  </si>
  <si>
    <t>CDB loans Samruk-Kazyna Fund $2 billion USD; allocates $400 million for ENRC chrome project</t>
  </si>
  <si>
    <t>KAZ_14</t>
  </si>
  <si>
    <t>KAZ_15</t>
  </si>
  <si>
    <t>KAZ_16</t>
  </si>
  <si>
    <t>China committed a loan of $1.06B USD to Kazakhstan for construction of a crude oil refinery plant</t>
  </si>
  <si>
    <t>KAZ_17</t>
  </si>
  <si>
    <t>KEN_1</t>
  </si>
  <si>
    <t>KEN_2</t>
  </si>
  <si>
    <t>KEN_3</t>
  </si>
  <si>
    <t>KEN_4</t>
  </si>
  <si>
    <t>KEN_5</t>
  </si>
  <si>
    <t>Zero-interest loan for construction of stadium and swimming pool</t>
  </si>
  <si>
    <t>KEN_6</t>
  </si>
  <si>
    <t>KEN_7</t>
  </si>
  <si>
    <t>KEN_8</t>
  </si>
  <si>
    <t>KEN_9</t>
  </si>
  <si>
    <t>KEN_10</t>
  </si>
  <si>
    <t>KEN_11</t>
  </si>
  <si>
    <t>KEN_12</t>
  </si>
  <si>
    <t>China Loans 1.5 billion Shillings for Kipsigak-Serem-Shamakhokho road project</t>
  </si>
  <si>
    <t>KEN_13</t>
  </si>
  <si>
    <t>KEN_14</t>
  </si>
  <si>
    <t>KEN_15</t>
  </si>
  <si>
    <t>KEN_16</t>
  </si>
  <si>
    <t>KEN_17</t>
  </si>
  <si>
    <t>KEN_18</t>
  </si>
  <si>
    <t>KEN_19</t>
  </si>
  <si>
    <t>KEN_20</t>
  </si>
  <si>
    <t>KEN_21</t>
  </si>
  <si>
    <t>KEN_22</t>
  </si>
  <si>
    <t>KEN_23</t>
  </si>
  <si>
    <t>KEN_24</t>
  </si>
  <si>
    <t>Anti-malaria drugs donation</t>
  </si>
  <si>
    <t>KEN_25</t>
  </si>
  <si>
    <t>KEN_26</t>
  </si>
  <si>
    <t>KEN_27</t>
  </si>
  <si>
    <t>KEN_28</t>
  </si>
  <si>
    <t>KEN_29</t>
  </si>
  <si>
    <t>KEN_30</t>
  </si>
  <si>
    <t>KEN_31</t>
  </si>
  <si>
    <t>KEN_32</t>
  </si>
  <si>
    <t>KEN_33</t>
  </si>
  <si>
    <t>KEN_34</t>
  </si>
  <si>
    <t>KEN_35</t>
  </si>
  <si>
    <t>KEN_36</t>
  </si>
  <si>
    <t>KEN_37</t>
  </si>
  <si>
    <t>KEN_38</t>
  </si>
  <si>
    <t>KEN_39</t>
  </si>
  <si>
    <t>KEN_40</t>
  </si>
  <si>
    <t>KEN_41</t>
  </si>
  <si>
    <t>KEN_42</t>
  </si>
  <si>
    <t>KEN_43</t>
  </si>
  <si>
    <t>KEN_44</t>
  </si>
  <si>
    <t>Kenya recieves 960 million KHS as part of continuing economic and technical cooperation</t>
  </si>
  <si>
    <t>KEN_45</t>
  </si>
  <si>
    <t>KEN_46</t>
  </si>
  <si>
    <t>KEN_47</t>
  </si>
  <si>
    <t>KEN_48</t>
  </si>
  <si>
    <t>KEN_49</t>
  </si>
  <si>
    <t>KEN_50</t>
  </si>
  <si>
    <t>KEN_51</t>
  </si>
  <si>
    <t>KEN_52</t>
  </si>
  <si>
    <t>KEN_53</t>
  </si>
  <si>
    <t>KEN_54</t>
  </si>
  <si>
    <t>China grants $640,000 USD for completion of Gambogi-Serem Road</t>
  </si>
  <si>
    <t>KEN_55</t>
  </si>
  <si>
    <t>KEN_56</t>
  </si>
  <si>
    <t>KEN_57</t>
  </si>
  <si>
    <t>Nairobi Southern Bypass Road</t>
  </si>
  <si>
    <t>KEN_58</t>
  </si>
  <si>
    <t>KEN_59</t>
  </si>
  <si>
    <t>KEN_60</t>
  </si>
  <si>
    <t>KEN_61</t>
  </si>
  <si>
    <t>China provides a $9.5 Billion KES concessional loan for the construction of Kenyatta University Teaching, Research and Referral Hospital</t>
  </si>
  <si>
    <t>KEN_62</t>
  </si>
  <si>
    <t>KEN_63</t>
  </si>
  <si>
    <t>KEN_64</t>
  </si>
  <si>
    <t>KEN_65</t>
  </si>
  <si>
    <t>KEN_66</t>
  </si>
  <si>
    <t>KEN_67</t>
  </si>
  <si>
    <t>KEN_68</t>
  </si>
  <si>
    <t>KEN_69</t>
  </si>
  <si>
    <t>KEN_70</t>
  </si>
  <si>
    <t>Garissa-Habaswen-Wajir Transmission Line</t>
  </si>
  <si>
    <t>KEN_71</t>
  </si>
  <si>
    <t>KEN_72</t>
  </si>
  <si>
    <t>KEN_73</t>
  </si>
  <si>
    <t>KEN_74</t>
  </si>
  <si>
    <t>KEN_75</t>
  </si>
  <si>
    <t>KEN_76</t>
  </si>
  <si>
    <t>Construction of Anti-Malaria Center at Kenyatta Hospital in Kenya</t>
  </si>
  <si>
    <t>KEN_77</t>
  </si>
  <si>
    <t>China grants 'Chinese Ambassador Scholarship' worth 2 million Shillings to 20 Kenyan students</t>
  </si>
  <si>
    <t>KEN_78</t>
  </si>
  <si>
    <t>KEN_79</t>
  </si>
  <si>
    <t>KEN_80</t>
  </si>
  <si>
    <t>KEN_81</t>
  </si>
  <si>
    <t>KEN_82</t>
  </si>
  <si>
    <t>KEN_83</t>
  </si>
  <si>
    <t>KEN_84</t>
  </si>
  <si>
    <t>KEN_85</t>
  </si>
  <si>
    <t>China Donates Wildlife Conservation Materials to Kenya</t>
  </si>
  <si>
    <t>KEN_86</t>
  </si>
  <si>
    <t>KEN_87</t>
  </si>
  <si>
    <t>KEN_88</t>
  </si>
  <si>
    <t>KEN_89</t>
  </si>
  <si>
    <t>KEN_90</t>
  </si>
  <si>
    <t>KEN_91</t>
  </si>
  <si>
    <t>KEN_92</t>
  </si>
  <si>
    <t>KEN_93</t>
  </si>
  <si>
    <t>KEN_94</t>
  </si>
  <si>
    <t>KIR_1</t>
  </si>
  <si>
    <t>KIR_2</t>
  </si>
  <si>
    <t>PRK_1</t>
  </si>
  <si>
    <t>PRK_2</t>
  </si>
  <si>
    <t>PRK_3</t>
  </si>
  <si>
    <t>PRK_4</t>
  </si>
  <si>
    <t>PRK_5</t>
  </si>
  <si>
    <t>PRK_6</t>
  </si>
  <si>
    <t>PRK_7</t>
  </si>
  <si>
    <t>PRK_8</t>
  </si>
  <si>
    <t>PRK_9</t>
  </si>
  <si>
    <t>PRK_10</t>
  </si>
  <si>
    <t>PRK_11</t>
  </si>
  <si>
    <t>PRK_12</t>
  </si>
  <si>
    <t>PRK_13</t>
  </si>
  <si>
    <t>PRK_14</t>
  </si>
  <si>
    <t>PRK_15</t>
  </si>
  <si>
    <t>PRK_16</t>
  </si>
  <si>
    <t>PRK_17</t>
  </si>
  <si>
    <t>PRK_18</t>
  </si>
  <si>
    <t>PRK_19</t>
  </si>
  <si>
    <t>PRK_20</t>
  </si>
  <si>
    <t>PRK_21</t>
  </si>
  <si>
    <t>PRK_22</t>
  </si>
  <si>
    <t>PRK_23</t>
  </si>
  <si>
    <t>PRK_24</t>
  </si>
  <si>
    <t>PRK_25</t>
  </si>
  <si>
    <t>PRK_26</t>
  </si>
  <si>
    <t>PRK_27</t>
  </si>
  <si>
    <t>PRK_28</t>
  </si>
  <si>
    <t>PRK_29</t>
  </si>
  <si>
    <t>PRK_30</t>
  </si>
  <si>
    <t>PRK_31</t>
  </si>
  <si>
    <t>PRK_32</t>
  </si>
  <si>
    <t>PRK_33</t>
  </si>
  <si>
    <t>PRK_37</t>
  </si>
  <si>
    <t>PRK_38</t>
  </si>
  <si>
    <t>PRK_39</t>
  </si>
  <si>
    <t>KGZ_1</t>
  </si>
  <si>
    <t>KGZ_2</t>
  </si>
  <si>
    <t>KGZ_3</t>
  </si>
  <si>
    <t>KGZ_4</t>
  </si>
  <si>
    <t>KGZ_5</t>
  </si>
  <si>
    <t>KGZ_6</t>
  </si>
  <si>
    <t>KGZ_7</t>
  </si>
  <si>
    <t>KGZ_8</t>
  </si>
  <si>
    <t>KGZ_9</t>
  </si>
  <si>
    <t>KGZ_10</t>
  </si>
  <si>
    <t>KGZ_11</t>
  </si>
  <si>
    <t>KGZ_12</t>
  </si>
  <si>
    <t>KGZ_13</t>
  </si>
  <si>
    <t>KGZ_14</t>
  </si>
  <si>
    <t>KGZ_15</t>
  </si>
  <si>
    <t>KGZ_16</t>
  </si>
  <si>
    <t>KGZ_17</t>
  </si>
  <si>
    <t>KGZ_18</t>
  </si>
  <si>
    <t>KGZ_19</t>
  </si>
  <si>
    <t>KGZ_20</t>
  </si>
  <si>
    <t>KGZ_21</t>
  </si>
  <si>
    <t>KGZ_22</t>
  </si>
  <si>
    <t>KGZ_23</t>
  </si>
  <si>
    <t>KGZ_24</t>
  </si>
  <si>
    <t>KGZ_25</t>
  </si>
  <si>
    <t>China loans Kyrgyzstan 130 million USD for reconstruction of two main roads</t>
  </si>
  <si>
    <t>KGZ_26</t>
  </si>
  <si>
    <t>KGZ_27</t>
  </si>
  <si>
    <t>KGZ_28</t>
  </si>
  <si>
    <t>KGZ_29</t>
  </si>
  <si>
    <t>AidData / Gelpern et al. (2021), BU Energy</t>
  </si>
  <si>
    <t>KGZ_30</t>
  </si>
  <si>
    <t>KGZ_31</t>
  </si>
  <si>
    <t>China Provides $297.9M Loan for Phase 2 of North-South Transport Corridor in Kyrgyzstan - USD Tranche</t>
  </si>
  <si>
    <t>KGZ_32</t>
  </si>
  <si>
    <t>China Provides $297.9M Loan for Phase 2 of North-South Transport Corridor in Kyrgyzstan - RMB Tranche</t>
  </si>
  <si>
    <t>LAO_1</t>
  </si>
  <si>
    <t>LAO_2</t>
  </si>
  <si>
    <t>LAO_3</t>
  </si>
  <si>
    <t>LAO_4</t>
  </si>
  <si>
    <t>LAO_5</t>
  </si>
  <si>
    <t>LAO_6</t>
  </si>
  <si>
    <t>LAO_7</t>
  </si>
  <si>
    <t>LAO_8</t>
  </si>
  <si>
    <t>LAO_9</t>
  </si>
  <si>
    <t>LAO_10</t>
  </si>
  <si>
    <t>LAO_11</t>
  </si>
  <si>
    <t>LAO_12</t>
  </si>
  <si>
    <t>China constructs cultural palace in Laos</t>
  </si>
  <si>
    <t>LAO_13</t>
  </si>
  <si>
    <t>LAO_14</t>
  </si>
  <si>
    <t>LAO_15</t>
  </si>
  <si>
    <t>Grant for Improvement of Patuxai Park</t>
  </si>
  <si>
    <t>LAO_16</t>
  </si>
  <si>
    <t>LAO_17</t>
  </si>
  <si>
    <t>LAO_18</t>
  </si>
  <si>
    <t>China grants Laos aid for treatment of drug addiction</t>
  </si>
  <si>
    <t>LAO_19</t>
  </si>
  <si>
    <t>China funds 500,000 USD drug detoxification center in Laos</t>
  </si>
  <si>
    <t>LAO_20</t>
  </si>
  <si>
    <t>China grants medicine worth 500,000 Yuanin to Laos</t>
  </si>
  <si>
    <t>LAO_21</t>
  </si>
  <si>
    <t>LAO_22</t>
  </si>
  <si>
    <t>LAO_23</t>
  </si>
  <si>
    <t>LAO_24</t>
  </si>
  <si>
    <t>LAO_25</t>
  </si>
  <si>
    <t>LAO_26</t>
  </si>
  <si>
    <t>LAO_27</t>
  </si>
  <si>
    <t>LAO_28</t>
  </si>
  <si>
    <t>LAO_29</t>
  </si>
  <si>
    <t>LAO_30</t>
  </si>
  <si>
    <t>LAO_31</t>
  </si>
  <si>
    <t>LAO_32</t>
  </si>
  <si>
    <t>LAO_33</t>
  </si>
  <si>
    <t>LAO_34</t>
  </si>
  <si>
    <t>LAO_35</t>
  </si>
  <si>
    <t>LAO_36</t>
  </si>
  <si>
    <t>LAO_37</t>
  </si>
  <si>
    <t>LAO_38</t>
  </si>
  <si>
    <t>LAO_39</t>
  </si>
  <si>
    <t>LAO_40</t>
  </si>
  <si>
    <t>LAO_41</t>
  </si>
  <si>
    <t>LAO_42</t>
  </si>
  <si>
    <t>LAO_43</t>
  </si>
  <si>
    <t>LAO_44</t>
  </si>
  <si>
    <t>LAO_45</t>
  </si>
  <si>
    <t>LAO_46</t>
  </si>
  <si>
    <t>LAO_47</t>
  </si>
  <si>
    <t>LAO_48</t>
  </si>
  <si>
    <t>LAO_49</t>
  </si>
  <si>
    <t>LAO_50</t>
  </si>
  <si>
    <t>LAO_51</t>
  </si>
  <si>
    <t>LAO_52</t>
  </si>
  <si>
    <t>LAO_53</t>
  </si>
  <si>
    <t>LAO_54</t>
  </si>
  <si>
    <t>LAO_55</t>
  </si>
  <si>
    <t>LAO_56</t>
  </si>
  <si>
    <t>China hands over two MA60 aircrafts to Laos</t>
  </si>
  <si>
    <t>LAO_57</t>
  </si>
  <si>
    <t>LAO_58</t>
  </si>
  <si>
    <t>LAO_59</t>
  </si>
  <si>
    <t>LAO_60</t>
  </si>
  <si>
    <t>LAO_61</t>
  </si>
  <si>
    <t>LAO_62</t>
  </si>
  <si>
    <t>LAO_63</t>
  </si>
  <si>
    <t>LAO_64</t>
  </si>
  <si>
    <t>LAO_65</t>
  </si>
  <si>
    <t>LAO_66</t>
  </si>
  <si>
    <t>LAO_67</t>
  </si>
  <si>
    <t>LAO_68</t>
  </si>
  <si>
    <t>Chinese government donates seven ambulances and medical supplies worth 3 million yuan</t>
  </si>
  <si>
    <t>LAO_69</t>
  </si>
  <si>
    <t>Government of China supplies emergency materials in response to locust plague in the north of Laos</t>
  </si>
  <si>
    <t>LAO_70</t>
  </si>
  <si>
    <t>LAO_71</t>
  </si>
  <si>
    <t>LAO_72</t>
  </si>
  <si>
    <t>LAO_73</t>
  </si>
  <si>
    <t>LAO_74</t>
  </si>
  <si>
    <t>LBN_1</t>
  </si>
  <si>
    <t>LBN_2</t>
  </si>
  <si>
    <t>LBN_3</t>
  </si>
  <si>
    <t>LBN_4</t>
  </si>
  <si>
    <t>LBN_5</t>
  </si>
  <si>
    <t>LBN_6</t>
  </si>
  <si>
    <t>LBN_7</t>
  </si>
  <si>
    <t>LBN_8</t>
  </si>
  <si>
    <t>LBN_9</t>
  </si>
  <si>
    <t>LBN_10</t>
  </si>
  <si>
    <t>LBN_11</t>
  </si>
  <si>
    <t>LBN_12</t>
  </si>
  <si>
    <t>LBN_13</t>
  </si>
  <si>
    <t>LBN_14</t>
  </si>
  <si>
    <t>LSO_1</t>
  </si>
  <si>
    <t>LSO_2</t>
  </si>
  <si>
    <t>LSO_3</t>
  </si>
  <si>
    <t>LSO_4</t>
  </si>
  <si>
    <t>LSO_5</t>
  </si>
  <si>
    <t>LSO_6</t>
  </si>
  <si>
    <t>LSO_7</t>
  </si>
  <si>
    <t>LSO_8</t>
  </si>
  <si>
    <t>LSO_9</t>
  </si>
  <si>
    <t>China Grants 20 Million Loti for Radio-Television Network</t>
  </si>
  <si>
    <t>LSO_10</t>
  </si>
  <si>
    <t>LSO_11</t>
  </si>
  <si>
    <t>LSO_12</t>
  </si>
  <si>
    <t>LSO_13</t>
  </si>
  <si>
    <t>LSO_14</t>
  </si>
  <si>
    <t>LSO_15</t>
  </si>
  <si>
    <t>LSO_16</t>
  </si>
  <si>
    <t>LSO_17</t>
  </si>
  <si>
    <t>LSO_18</t>
  </si>
  <si>
    <t>LSO_19</t>
  </si>
  <si>
    <t>LSO_20</t>
  </si>
  <si>
    <t>LSO_21</t>
  </si>
  <si>
    <t>LSO_22</t>
  </si>
  <si>
    <t>LSO_23</t>
  </si>
  <si>
    <t>LSO_24</t>
  </si>
  <si>
    <t>LSO_25</t>
  </si>
  <si>
    <t>LSO_26</t>
  </si>
  <si>
    <t>LSO_27</t>
  </si>
  <si>
    <t>LSO_28</t>
  </si>
  <si>
    <t>LSO_29</t>
  </si>
  <si>
    <t>LSO_30</t>
  </si>
  <si>
    <t>LSO_31</t>
  </si>
  <si>
    <t>LSO_32</t>
  </si>
  <si>
    <t>LBR_1</t>
  </si>
  <si>
    <t>LBR_2</t>
  </si>
  <si>
    <t>LBR_3</t>
  </si>
  <si>
    <t>LBR_4</t>
  </si>
  <si>
    <t>LBR_5</t>
  </si>
  <si>
    <t>LBR_6</t>
  </si>
  <si>
    <t>Farm machines and tools</t>
  </si>
  <si>
    <t>LBR_7</t>
  </si>
  <si>
    <t>Donation of New Vehicles and Other Logistics</t>
  </si>
  <si>
    <t>LBR_8</t>
  </si>
  <si>
    <t>LBR_9</t>
  </si>
  <si>
    <t>China gives $6 million Grant for Samuel Kanyon Doe Sports Complex Renovation in Liberia</t>
  </si>
  <si>
    <t>LBR_10</t>
  </si>
  <si>
    <t>China gives 40,000,000 CNY to Liberia for Renovation of the Ministry of Foreign Affairs</t>
  </si>
  <si>
    <t>LBR_11</t>
  </si>
  <si>
    <t>LBR_12</t>
  </si>
  <si>
    <t>China donates 2 sets of road maintenance equipment to Liberia</t>
  </si>
  <si>
    <t>LBR_13</t>
  </si>
  <si>
    <t>Monrovia Road Rehabilitation Agreement</t>
  </si>
  <si>
    <t>LBR_14</t>
  </si>
  <si>
    <t>LBR_15</t>
  </si>
  <si>
    <t>LBR_16</t>
  </si>
  <si>
    <t>LBR_17</t>
  </si>
  <si>
    <t>Renovate the Fendell Campus of the University of Liberia</t>
  </si>
  <si>
    <t>LBR_18</t>
  </si>
  <si>
    <t>LBR_19</t>
  </si>
  <si>
    <t>LBR_20</t>
  </si>
  <si>
    <t>LBR_21</t>
  </si>
  <si>
    <t>LBR_22</t>
  </si>
  <si>
    <t>LBR_23</t>
  </si>
  <si>
    <t>LBR_24</t>
  </si>
  <si>
    <t>LBR_25</t>
  </si>
  <si>
    <t>LBR_26</t>
  </si>
  <si>
    <t>LBR_27</t>
  </si>
  <si>
    <t>LBR_28</t>
  </si>
  <si>
    <t>LBR_29</t>
  </si>
  <si>
    <t>LBR_30</t>
  </si>
  <si>
    <t>LBR_31</t>
  </si>
  <si>
    <t>LBR_32</t>
  </si>
  <si>
    <t>LBR_33</t>
  </si>
  <si>
    <t>LBR_34</t>
  </si>
  <si>
    <t>LBR_35</t>
  </si>
  <si>
    <t>LBR_36</t>
  </si>
  <si>
    <t>LBR_37</t>
  </si>
  <si>
    <t>China provides $50 million grant for expansion of University of Liberia</t>
  </si>
  <si>
    <t>LBR_38</t>
  </si>
  <si>
    <t>LBR_39</t>
  </si>
  <si>
    <t>LBR_40</t>
  </si>
  <si>
    <t>LBR_41</t>
  </si>
  <si>
    <t>LBR_42</t>
  </si>
  <si>
    <t>Installation of solar traffic lights</t>
  </si>
  <si>
    <t>LBR_43</t>
  </si>
  <si>
    <t>China Donation of Anti-Malaria Drugs to Liberia</t>
  </si>
  <si>
    <t>LBR_44</t>
  </si>
  <si>
    <t>LBR_45</t>
  </si>
  <si>
    <t>LBR_46</t>
  </si>
  <si>
    <t>Donation of Two Container Scanners</t>
  </si>
  <si>
    <t>LBR_47</t>
  </si>
  <si>
    <t>LBR_48</t>
  </si>
  <si>
    <t>LBR_49</t>
  </si>
  <si>
    <t>LBR_50</t>
  </si>
  <si>
    <t>LBR_51</t>
  </si>
  <si>
    <t>LBR_52</t>
  </si>
  <si>
    <t>LBR_53</t>
  </si>
  <si>
    <t>LBR_54</t>
  </si>
  <si>
    <t>LBR_55</t>
  </si>
  <si>
    <t>LBR_56</t>
  </si>
  <si>
    <t>LBR_57</t>
  </si>
  <si>
    <t>LBR_58</t>
  </si>
  <si>
    <t>LBR_59</t>
  </si>
  <si>
    <t>China donates 4 million USD of road-building equipment Liberia</t>
  </si>
  <si>
    <t>LBR_60</t>
  </si>
  <si>
    <t>LBR_61</t>
  </si>
  <si>
    <t>LBR_62</t>
  </si>
  <si>
    <t>LBR_63</t>
  </si>
  <si>
    <t>LBR_64</t>
  </si>
  <si>
    <t>China provided 10 million Yuan worth of Medical Materials to Liberia to battle the Ebola Virus</t>
  </si>
  <si>
    <t>LBR_65</t>
  </si>
  <si>
    <t>LBR_66</t>
  </si>
  <si>
    <t>LBR_67</t>
  </si>
  <si>
    <t>LBY_1</t>
  </si>
  <si>
    <t>LBY_2</t>
  </si>
  <si>
    <t>China sends Libya humanitarian aid package</t>
  </si>
  <si>
    <t>MKD_1</t>
  </si>
  <si>
    <t>MKD_2</t>
  </si>
  <si>
    <t>MKD_3</t>
  </si>
  <si>
    <t>MKD_4</t>
  </si>
  <si>
    <t>MKD_5</t>
  </si>
  <si>
    <t>MKD_6</t>
  </si>
  <si>
    <t>MKD_7</t>
  </si>
  <si>
    <t>MKD_8</t>
  </si>
  <si>
    <t>MKD_9</t>
  </si>
  <si>
    <t>China grants new kindergartens in the municipalities of Kisela Voda and Chair</t>
  </si>
  <si>
    <t>MKD_10</t>
  </si>
  <si>
    <t>China donates 4 million Euro to build Rajko Zinzifov primary school in Kisela Voda</t>
  </si>
  <si>
    <t>MDG_1</t>
  </si>
  <si>
    <t>MDG_2</t>
  </si>
  <si>
    <t>MDG_3</t>
  </si>
  <si>
    <t>MDG_4</t>
  </si>
  <si>
    <t>MDG_5</t>
  </si>
  <si>
    <t>MDG_6</t>
  </si>
  <si>
    <t>MDG_7</t>
  </si>
  <si>
    <t>Agricultural Projects &amp; road construction</t>
  </si>
  <si>
    <t>MDG_8</t>
  </si>
  <si>
    <t>2000 tons of concrete</t>
  </si>
  <si>
    <t>MDG_9</t>
  </si>
  <si>
    <t>Medicine &amp; medical materials</t>
  </si>
  <si>
    <t>MDG_10</t>
  </si>
  <si>
    <t>MDG_11</t>
  </si>
  <si>
    <t>MDG_12</t>
  </si>
  <si>
    <t>MDG_13</t>
  </si>
  <si>
    <t>MDG_14</t>
  </si>
  <si>
    <t>MDG_15</t>
  </si>
  <si>
    <t>MDG_16</t>
  </si>
  <si>
    <t>MDG_17</t>
  </si>
  <si>
    <t>MDG_18</t>
  </si>
  <si>
    <t>China loans $976.49 million RMB for construction of hydroelectric plant</t>
  </si>
  <si>
    <t>MDG_19</t>
  </si>
  <si>
    <t>MDG_20</t>
  </si>
  <si>
    <t>Construction of a rural school in Antananarivo</t>
  </si>
  <si>
    <t>MDG_21</t>
  </si>
  <si>
    <t>MDG_22</t>
  </si>
  <si>
    <t>MDG_23</t>
  </si>
  <si>
    <t>MDG_24</t>
  </si>
  <si>
    <t>China Funds Construction of a Rural School in Tamatave, Madagascar</t>
  </si>
  <si>
    <t>MDG_25</t>
  </si>
  <si>
    <t>MDG_26</t>
  </si>
  <si>
    <t>MDG_27</t>
  </si>
  <si>
    <t>MDG_28</t>
  </si>
  <si>
    <t>MDG_29</t>
  </si>
  <si>
    <t>MWI_1</t>
  </si>
  <si>
    <t>MWI_2</t>
  </si>
  <si>
    <t>MWI_3</t>
  </si>
  <si>
    <t>MWI_4</t>
  </si>
  <si>
    <t>MWI_5</t>
  </si>
  <si>
    <t>MWI_6</t>
  </si>
  <si>
    <t>MWI_7</t>
  </si>
  <si>
    <t>MWI_8</t>
  </si>
  <si>
    <t>MWI_9</t>
  </si>
  <si>
    <t>MWI_10</t>
  </si>
  <si>
    <t>MWI_11</t>
  </si>
  <si>
    <t>MWI_12</t>
  </si>
  <si>
    <t>MWI_13</t>
  </si>
  <si>
    <t>MWI_14</t>
  </si>
  <si>
    <t>MWI_15</t>
  </si>
  <si>
    <t>MWI_16</t>
  </si>
  <si>
    <t>MWI_17</t>
  </si>
  <si>
    <t>MWI_18</t>
  </si>
  <si>
    <t>MWI_19</t>
  </si>
  <si>
    <t>MWI_20</t>
  </si>
  <si>
    <t>MWI_21</t>
  </si>
  <si>
    <t>MWI_22</t>
  </si>
  <si>
    <t>MWI_23</t>
  </si>
  <si>
    <t>MWI_24</t>
  </si>
  <si>
    <t>MWI_25</t>
  </si>
  <si>
    <t>China donates 17 million USD for development projects</t>
  </si>
  <si>
    <t>MWI_26</t>
  </si>
  <si>
    <t>MWI_27</t>
  </si>
  <si>
    <t>MWI_28</t>
  </si>
  <si>
    <t>MYS_1</t>
  </si>
  <si>
    <t>MYS_2</t>
  </si>
  <si>
    <t>MYS_3</t>
  </si>
  <si>
    <t>MYS_4</t>
  </si>
  <si>
    <t>MYS_5</t>
  </si>
  <si>
    <t>MYS_6</t>
  </si>
  <si>
    <t>MYS_7</t>
  </si>
  <si>
    <t>RM20,000 Donation of school materials to Kelantan Independent Chinese Secondary School</t>
  </si>
  <si>
    <t>MYS_8</t>
  </si>
  <si>
    <t>China donated 50,000 ringgit to Malaysia for flood-hit areas</t>
  </si>
  <si>
    <t>MYS_9</t>
  </si>
  <si>
    <t>MYS_10</t>
  </si>
  <si>
    <t>EXIM Bank of China Funds Rail Construction in Malaysia (Note: not included in debt stock estimate since renegotiated and delayed)</t>
  </si>
  <si>
    <t>MDV_1</t>
  </si>
  <si>
    <t>MDV_2</t>
  </si>
  <si>
    <t>MDV_3</t>
  </si>
  <si>
    <t>MDV_4</t>
  </si>
  <si>
    <t>MDV_5</t>
  </si>
  <si>
    <t>MDV_6</t>
  </si>
  <si>
    <t>MDV_7</t>
  </si>
  <si>
    <t>MDV_8</t>
  </si>
  <si>
    <t>MDV_9</t>
  </si>
  <si>
    <t>MVR</t>
  </si>
  <si>
    <t>MDV_10</t>
  </si>
  <si>
    <t>MDV_11</t>
  </si>
  <si>
    <t>MDV_12</t>
  </si>
  <si>
    <t>MDV_13</t>
  </si>
  <si>
    <t>MDV_14</t>
  </si>
  <si>
    <t>MDV_15</t>
  </si>
  <si>
    <t>MDV_16</t>
  </si>
  <si>
    <t>MDV_17</t>
  </si>
  <si>
    <t>NDRC donates 250,000 energy-saving LED lights to Maldives</t>
  </si>
  <si>
    <t>MDV_18</t>
  </si>
  <si>
    <t>MDV_19</t>
  </si>
  <si>
    <t>MDV_20</t>
  </si>
  <si>
    <t>MDV_21</t>
  </si>
  <si>
    <t>MDV_22</t>
  </si>
  <si>
    <t>MDV_23</t>
  </si>
  <si>
    <t>MDV_24</t>
  </si>
  <si>
    <t>Additional donation of LED tube lights</t>
  </si>
  <si>
    <t>MDV_25</t>
  </si>
  <si>
    <t>China provides emergency relief after Male water purification plant catches fire</t>
  </si>
  <si>
    <t>MDV_26</t>
  </si>
  <si>
    <t>China provides emergency assistance after water purification facility catches fire in Maldives</t>
  </si>
  <si>
    <t>MDV_27</t>
  </si>
  <si>
    <t>MDV_28</t>
  </si>
  <si>
    <t>MDV_29</t>
  </si>
  <si>
    <t>MDV_30</t>
  </si>
  <si>
    <t>China provides emergency grant for desalinization plant to Maldives</t>
  </si>
  <si>
    <t>MDV_31</t>
  </si>
  <si>
    <t>MDV_32</t>
  </si>
  <si>
    <t>MDV_33</t>
  </si>
  <si>
    <t>MDV_34</t>
  </si>
  <si>
    <t>MDV_35</t>
  </si>
  <si>
    <t>MDV_36</t>
  </si>
  <si>
    <t>MDV_37</t>
  </si>
  <si>
    <t>MDV_38</t>
  </si>
  <si>
    <t>MLI_1</t>
  </si>
  <si>
    <t>MLI_2</t>
  </si>
  <si>
    <t>MLI_3</t>
  </si>
  <si>
    <t>MLI_4</t>
  </si>
  <si>
    <t>MLI_5</t>
  </si>
  <si>
    <t>MLI_6</t>
  </si>
  <si>
    <t>MLI_7</t>
  </si>
  <si>
    <t>MLI_8</t>
  </si>
  <si>
    <t>MLI_9</t>
  </si>
  <si>
    <t>MLI_10</t>
  </si>
  <si>
    <t>MLI_11</t>
  </si>
  <si>
    <t>MLI_12</t>
  </si>
  <si>
    <t>MLI_13</t>
  </si>
  <si>
    <t>MLI_14</t>
  </si>
  <si>
    <t>MLI_15</t>
  </si>
  <si>
    <t>MLI_16</t>
  </si>
  <si>
    <t>MLI_17</t>
  </si>
  <si>
    <t>MLI_18</t>
  </si>
  <si>
    <t>MLI_19</t>
  </si>
  <si>
    <t>MLI_20</t>
  </si>
  <si>
    <t>MLI_21</t>
  </si>
  <si>
    <t>MLI_22</t>
  </si>
  <si>
    <t>MLI_23</t>
  </si>
  <si>
    <t>MLI_24</t>
  </si>
  <si>
    <t>MLI_25</t>
  </si>
  <si>
    <t>MLI_26</t>
  </si>
  <si>
    <t>MLI_27</t>
  </si>
  <si>
    <t>MLI_28</t>
  </si>
  <si>
    <t>MLI_29</t>
  </si>
  <si>
    <t>MLI_30</t>
  </si>
  <si>
    <t>MLI_31</t>
  </si>
  <si>
    <t>MLI_32</t>
  </si>
  <si>
    <t>MLI_33</t>
  </si>
  <si>
    <t>MLI_34</t>
  </si>
  <si>
    <t>MLI_35</t>
  </si>
  <si>
    <t>MLI_36</t>
  </si>
  <si>
    <t>MLI_37</t>
  </si>
  <si>
    <t>MLI_38</t>
  </si>
  <si>
    <t>MLI_39</t>
  </si>
  <si>
    <t>MLI_40</t>
  </si>
  <si>
    <t>MLI_41</t>
  </si>
  <si>
    <t>MLI_42</t>
  </si>
  <si>
    <t>MLI_43</t>
  </si>
  <si>
    <t>MLI_44</t>
  </si>
  <si>
    <t>MLI_45</t>
  </si>
  <si>
    <t>MLI_46</t>
  </si>
  <si>
    <t>MLI_47</t>
  </si>
  <si>
    <t>China grants for the construction of bore holes</t>
  </si>
  <si>
    <t>MLI_48</t>
  </si>
  <si>
    <t>China grants for the solar energy project</t>
  </si>
  <si>
    <t>MLI_49</t>
  </si>
  <si>
    <t>China grants funds for the extension of two primary schools in Mali</t>
  </si>
  <si>
    <t>MLI_50</t>
  </si>
  <si>
    <t>MLI_51</t>
  </si>
  <si>
    <t>MLI_52</t>
  </si>
  <si>
    <t>China grants 7 billion FCFA for priority projects</t>
  </si>
  <si>
    <t>MLI_53</t>
  </si>
  <si>
    <t>MLI_54</t>
  </si>
  <si>
    <t>MLI_55</t>
  </si>
  <si>
    <t>MLI_56</t>
  </si>
  <si>
    <t>MLI_57</t>
  </si>
  <si>
    <t>MLI_58</t>
  </si>
  <si>
    <t>MLI_59</t>
  </si>
  <si>
    <t>MLI_60</t>
  </si>
  <si>
    <t>MLI_61</t>
  </si>
  <si>
    <t>MLI_62</t>
  </si>
  <si>
    <t>MLI_63</t>
  </si>
  <si>
    <t>MLI_64</t>
  </si>
  <si>
    <t>MLI_65</t>
  </si>
  <si>
    <t>MLI_66</t>
  </si>
  <si>
    <t>MLI_67</t>
  </si>
  <si>
    <t>MLI_68</t>
  </si>
  <si>
    <t>MLI_69</t>
  </si>
  <si>
    <t>MLI_70</t>
  </si>
  <si>
    <t>MLT_1</t>
  </si>
  <si>
    <t>Loan agreement for chocolate and glass factories, construction of a drydock</t>
  </si>
  <si>
    <t>MLT_2</t>
  </si>
  <si>
    <t>MLT_3</t>
  </si>
  <si>
    <t>MLT_4</t>
  </si>
  <si>
    <t>MRT_1</t>
  </si>
  <si>
    <t>MRT_2</t>
  </si>
  <si>
    <t>MRT_3</t>
  </si>
  <si>
    <t>MRT_4</t>
  </si>
  <si>
    <t>MRT_5</t>
  </si>
  <si>
    <t>MRT_6</t>
  </si>
  <si>
    <t>MRT_7</t>
  </si>
  <si>
    <t>MRT_8</t>
  </si>
  <si>
    <t>MRT_9</t>
  </si>
  <si>
    <t>MRT_10</t>
  </si>
  <si>
    <t>MRT_11</t>
  </si>
  <si>
    <t>MRT_12</t>
  </si>
  <si>
    <t>MRT_13</t>
  </si>
  <si>
    <t>MRT_14</t>
  </si>
  <si>
    <t>MRT_15</t>
  </si>
  <si>
    <t>MRT_16</t>
  </si>
  <si>
    <t>MRT_17</t>
  </si>
  <si>
    <t>MRT_18</t>
  </si>
  <si>
    <t>MRT_19</t>
  </si>
  <si>
    <t>MRT_20</t>
  </si>
  <si>
    <t>MRT_21</t>
  </si>
  <si>
    <t>MRT_22</t>
  </si>
  <si>
    <t>MRT_23</t>
  </si>
  <si>
    <t>2,000 tons of grain</t>
  </si>
  <si>
    <t>MRT_24</t>
  </si>
  <si>
    <t>Support for Economic Reform Programme</t>
  </si>
  <si>
    <t>MRT_25</t>
  </si>
  <si>
    <t>MRT_26</t>
  </si>
  <si>
    <t>MRT_27</t>
  </si>
  <si>
    <t>MRT_28</t>
  </si>
  <si>
    <t>MRT_29</t>
  </si>
  <si>
    <t>MRT_30</t>
  </si>
  <si>
    <t>MRT_31</t>
  </si>
  <si>
    <t>MRT_32</t>
  </si>
  <si>
    <t>MRT_33</t>
  </si>
  <si>
    <t>MRT_34</t>
  </si>
  <si>
    <t>MRT_35</t>
  </si>
  <si>
    <t>MRT_36</t>
  </si>
  <si>
    <t>MRT_37</t>
  </si>
  <si>
    <t>MRT_38</t>
  </si>
  <si>
    <t>MRT_39</t>
  </si>
  <si>
    <t>MRT_40</t>
  </si>
  <si>
    <t>MRT_41</t>
  </si>
  <si>
    <t>MRT_42</t>
  </si>
  <si>
    <t>MRT_43</t>
  </si>
  <si>
    <t>MRT_44</t>
  </si>
  <si>
    <t>MRT_45</t>
  </si>
  <si>
    <t>MRT_46</t>
  </si>
  <si>
    <t>MRT_47</t>
  </si>
  <si>
    <t>MRT_48</t>
  </si>
  <si>
    <t>MRT_49</t>
  </si>
  <si>
    <t>MRT_50</t>
  </si>
  <si>
    <t>MRT_51</t>
  </si>
  <si>
    <t>MRT_52</t>
  </si>
  <si>
    <t>MUS_1</t>
  </si>
  <si>
    <t>MUS_2</t>
  </si>
  <si>
    <t>MUS_3</t>
  </si>
  <si>
    <t>MUS_4</t>
  </si>
  <si>
    <t>MUS_5</t>
  </si>
  <si>
    <t>Construction of sports stadium at St. Louis, two bridges, and car repairing factory</t>
  </si>
  <si>
    <t>MUS_6</t>
  </si>
  <si>
    <t>Import of Chinese Goods</t>
  </si>
  <si>
    <t>MUS_7</t>
  </si>
  <si>
    <t>MUS_8</t>
  </si>
  <si>
    <t>MUS_9</t>
  </si>
  <si>
    <t>MUS_10</t>
  </si>
  <si>
    <t>MUS_11</t>
  </si>
  <si>
    <t>MUS_12</t>
  </si>
  <si>
    <t>MUS_13</t>
  </si>
  <si>
    <t>MUS_14</t>
  </si>
  <si>
    <t>MUS_15</t>
  </si>
  <si>
    <t>MUS_16</t>
  </si>
  <si>
    <t>MUS_17</t>
  </si>
  <si>
    <t>MUS_18</t>
  </si>
  <si>
    <t>MUS_19</t>
  </si>
  <si>
    <t>MUS_20</t>
  </si>
  <si>
    <t>MUS_21</t>
  </si>
  <si>
    <t>MUS_22</t>
  </si>
  <si>
    <t>MUS_23</t>
  </si>
  <si>
    <t>MUS_24</t>
  </si>
  <si>
    <t>MUS_25</t>
  </si>
  <si>
    <t>MUS_26</t>
  </si>
  <si>
    <t>MUS_27</t>
  </si>
  <si>
    <t>MUS_28</t>
  </si>
  <si>
    <t>MUS_29</t>
  </si>
  <si>
    <t>MUS_30</t>
  </si>
  <si>
    <t>MUS_31</t>
  </si>
  <si>
    <t>MUS_32</t>
  </si>
  <si>
    <t>MUS_33</t>
  </si>
  <si>
    <t>MUS_34</t>
  </si>
  <si>
    <t>MUS_35</t>
  </si>
  <si>
    <t>MUS_36</t>
  </si>
  <si>
    <t>MUS_37</t>
  </si>
  <si>
    <t>MUS_38</t>
  </si>
  <si>
    <t>MUS_39</t>
  </si>
  <si>
    <t>MUS_40</t>
  </si>
  <si>
    <t>MUS_41</t>
  </si>
  <si>
    <t>China funds upgrade of Victoria Hospital in Candos (2013) - Part 1</t>
  </si>
  <si>
    <t>MUS_42</t>
  </si>
  <si>
    <t>MUS_43</t>
  </si>
  <si>
    <t>MUS_44</t>
  </si>
  <si>
    <t>MUS_45</t>
  </si>
  <si>
    <t>MEX_1</t>
  </si>
  <si>
    <t>MEX_2</t>
  </si>
  <si>
    <t>MEX_3</t>
  </si>
  <si>
    <t>MEX_4</t>
  </si>
  <si>
    <t>MEX_5</t>
  </si>
  <si>
    <t>China Donates 4 Million USD Worth of Relief Supplies for Mexico Swine Flu Outbreak</t>
  </si>
  <si>
    <t>MEX_6</t>
  </si>
  <si>
    <t>China Donates 1 Million USD Cash for Mexico Swine Flu Outbreak</t>
  </si>
  <si>
    <t>MEX_7</t>
  </si>
  <si>
    <t>MEX_8</t>
  </si>
  <si>
    <t>MEX_9</t>
  </si>
  <si>
    <t>MEX_10</t>
  </si>
  <si>
    <t>FSM_1</t>
  </si>
  <si>
    <t>FSM_2</t>
  </si>
  <si>
    <t>FSM_3</t>
  </si>
  <si>
    <t>FSM_4</t>
  </si>
  <si>
    <t>FSM_5</t>
  </si>
  <si>
    <t>FSM_6</t>
  </si>
  <si>
    <t>FSM_7</t>
  </si>
  <si>
    <t>FSM_8</t>
  </si>
  <si>
    <t>FSM_9</t>
  </si>
  <si>
    <t>FSM_10</t>
  </si>
  <si>
    <t>FSM_11</t>
  </si>
  <si>
    <t>FSM_12</t>
  </si>
  <si>
    <t>FSM_13</t>
  </si>
  <si>
    <t>FSM_14</t>
  </si>
  <si>
    <t>FSM_15</t>
  </si>
  <si>
    <t>FSM_16</t>
  </si>
  <si>
    <t>FSM_17</t>
  </si>
  <si>
    <t>FSM_18</t>
  </si>
  <si>
    <t>Chinese experts implement feasibility study for Kosrae Bridge Project</t>
  </si>
  <si>
    <t>FSM_19</t>
  </si>
  <si>
    <t>FSM_20</t>
  </si>
  <si>
    <t>FSM_21</t>
  </si>
  <si>
    <t>FSM_22</t>
  </si>
  <si>
    <t>MDA_1</t>
  </si>
  <si>
    <t>MDA_2</t>
  </si>
  <si>
    <t>MDA_3</t>
  </si>
  <si>
    <t>MDA_4</t>
  </si>
  <si>
    <t>MDA_5</t>
  </si>
  <si>
    <t>MDA_6</t>
  </si>
  <si>
    <t>MDA_7</t>
  </si>
  <si>
    <t>MDA_8</t>
  </si>
  <si>
    <t>MDA_9</t>
  </si>
  <si>
    <t>MDA_10</t>
  </si>
  <si>
    <t>MNG_1</t>
  </si>
  <si>
    <t>MNG_2</t>
  </si>
  <si>
    <t>MNG_3</t>
  </si>
  <si>
    <t>MNG_4</t>
  </si>
  <si>
    <t>MNG_5</t>
  </si>
  <si>
    <t>MNG_6</t>
  </si>
  <si>
    <t>MNG_7</t>
  </si>
  <si>
    <t>MNG_8</t>
  </si>
  <si>
    <t>MNG_9</t>
  </si>
  <si>
    <t>MNG_10</t>
  </si>
  <si>
    <t>MNG_11</t>
  </si>
  <si>
    <t>MNG_12</t>
  </si>
  <si>
    <t>MNG_13</t>
  </si>
  <si>
    <t>MNG_14</t>
  </si>
  <si>
    <t>MNG_15</t>
  </si>
  <si>
    <t>MNG_16</t>
  </si>
  <si>
    <t>MNG_17</t>
  </si>
  <si>
    <t>MNG_18</t>
  </si>
  <si>
    <t>MNG_19</t>
  </si>
  <si>
    <t>MNG_20</t>
  </si>
  <si>
    <t>MNG_21</t>
  </si>
  <si>
    <t>MNG_22</t>
  </si>
  <si>
    <t>MNG_23</t>
  </si>
  <si>
    <t>MNG_24</t>
  </si>
  <si>
    <t>MNG_25</t>
  </si>
  <si>
    <t>MNG_26</t>
  </si>
  <si>
    <t>China grants $1 million USD to open joint Mongolian molecular biology laboratory</t>
  </si>
  <si>
    <t>MNG_27</t>
  </si>
  <si>
    <t>MNG_28</t>
  </si>
  <si>
    <t>MNG_29</t>
  </si>
  <si>
    <t>MNE_1</t>
  </si>
  <si>
    <t>MNE_2</t>
  </si>
  <si>
    <t>China EXIM Commits 944 million USD Loan for Construction of Bar-Boljare Motorway in Montenegro</t>
  </si>
  <si>
    <t>MAR_1</t>
  </si>
  <si>
    <t>MAR_2</t>
  </si>
  <si>
    <t>MAR_3</t>
  </si>
  <si>
    <t>MAR_4</t>
  </si>
  <si>
    <t>MAR_5</t>
  </si>
  <si>
    <t>MAR_6</t>
  </si>
  <si>
    <t>MAR_7</t>
  </si>
  <si>
    <t>MAR_8</t>
  </si>
  <si>
    <t>MAR_9</t>
  </si>
  <si>
    <t>MAR_10</t>
  </si>
  <si>
    <t>MAR_11</t>
  </si>
  <si>
    <t>China Exim bank loans $6 million to Morocco for dam construction</t>
  </si>
  <si>
    <t>MAR_12</t>
  </si>
  <si>
    <t>MAR_13</t>
  </si>
  <si>
    <t>MAR_14</t>
  </si>
  <si>
    <t>MAR_15</t>
  </si>
  <si>
    <t>MAR_16</t>
  </si>
  <si>
    <t>MAR_17</t>
  </si>
  <si>
    <t>MAR_18</t>
  </si>
  <si>
    <t>MAR_19</t>
  </si>
  <si>
    <t>MAR_20</t>
  </si>
  <si>
    <t>MAR_21</t>
  </si>
  <si>
    <t>MAR_22</t>
  </si>
  <si>
    <t>MAR_23</t>
  </si>
  <si>
    <t>MAR_24</t>
  </si>
  <si>
    <t>MAR_25</t>
  </si>
  <si>
    <t>MAR_26</t>
  </si>
  <si>
    <t>MAR_27</t>
  </si>
  <si>
    <t>MOZ_1</t>
  </si>
  <si>
    <t>MOZ_2</t>
  </si>
  <si>
    <t>MOZ_3</t>
  </si>
  <si>
    <t>MOZ_4</t>
  </si>
  <si>
    <t>MOZ_5</t>
  </si>
  <si>
    <t>MOZ_6</t>
  </si>
  <si>
    <t>MOZ_7</t>
  </si>
  <si>
    <t>MOZ_8</t>
  </si>
  <si>
    <t>MOZ_9</t>
  </si>
  <si>
    <t>MOZ_10</t>
  </si>
  <si>
    <t>Agricultural development, textile factory, construction of parliamentary hall</t>
  </si>
  <si>
    <t>MOZ_11</t>
  </si>
  <si>
    <t>MOZ_12</t>
  </si>
  <si>
    <t>MOZ_13</t>
  </si>
  <si>
    <t>MOZ_14</t>
  </si>
  <si>
    <t>MOZ_15</t>
  </si>
  <si>
    <t>MOZ_16</t>
  </si>
  <si>
    <t>MOZ_17</t>
  </si>
  <si>
    <t>MOZ_18</t>
  </si>
  <si>
    <t>MOZ_19</t>
  </si>
  <si>
    <t>MOZ_20</t>
  </si>
  <si>
    <t>MOZ_21</t>
  </si>
  <si>
    <t>MOZ_22</t>
  </si>
  <si>
    <t>MOZ_23</t>
  </si>
  <si>
    <t>MOZ_24</t>
  </si>
  <si>
    <t>MOZ_25</t>
  </si>
  <si>
    <t>MOZ_26</t>
  </si>
  <si>
    <t>MOZ_27</t>
  </si>
  <si>
    <t>MOZ_28</t>
  </si>
  <si>
    <t>MOZ_29</t>
  </si>
  <si>
    <t>MOZ_30</t>
  </si>
  <si>
    <t>MOZ_31</t>
  </si>
  <si>
    <t>MOZ_32</t>
  </si>
  <si>
    <t>MOZ_33</t>
  </si>
  <si>
    <t>MOZ_34</t>
  </si>
  <si>
    <t>MOZ_35</t>
  </si>
  <si>
    <t>MOZ_36</t>
  </si>
  <si>
    <t>MOZ_37</t>
  </si>
  <si>
    <t>MOZ_38</t>
  </si>
  <si>
    <t>MOZ_39</t>
  </si>
  <si>
    <t>MOZ_40</t>
  </si>
  <si>
    <t>MOZ_41</t>
  </si>
  <si>
    <t>MOZ_42</t>
  </si>
  <si>
    <t>MOZ_43</t>
  </si>
  <si>
    <t>MOZ_44</t>
  </si>
  <si>
    <t>MOZ_45</t>
  </si>
  <si>
    <t>MOZ_46</t>
  </si>
  <si>
    <t>MOZ_47</t>
  </si>
  <si>
    <t>MOZ_48</t>
  </si>
  <si>
    <t>MOZ_49</t>
  </si>
  <si>
    <t>MOZ_50</t>
  </si>
  <si>
    <t>MOZ_51</t>
  </si>
  <si>
    <t>MOZ_52</t>
  </si>
  <si>
    <t>MOZ_53</t>
  </si>
  <si>
    <t>MOZ_54</t>
  </si>
  <si>
    <t>MOZ_55</t>
  </si>
  <si>
    <t>MOZ_56</t>
  </si>
  <si>
    <t>MOZ_57</t>
  </si>
  <si>
    <t>MMR_1</t>
  </si>
  <si>
    <t>MMR_2</t>
  </si>
  <si>
    <t>MMR_3</t>
  </si>
  <si>
    <t>MMR_4</t>
  </si>
  <si>
    <t>MMR_5</t>
  </si>
  <si>
    <t>MMR_6</t>
  </si>
  <si>
    <t>MMR_7</t>
  </si>
  <si>
    <t>MMR_8</t>
  </si>
  <si>
    <t>MMR_9</t>
  </si>
  <si>
    <t>MMR_10</t>
  </si>
  <si>
    <t>MMR_11</t>
  </si>
  <si>
    <t>MMR_12</t>
  </si>
  <si>
    <t>MMR_13</t>
  </si>
  <si>
    <t>MMR_14</t>
  </si>
  <si>
    <t>MMR_15</t>
  </si>
  <si>
    <t>MMR_16</t>
  </si>
  <si>
    <t>MMR_17</t>
  </si>
  <si>
    <t>MMR_18</t>
  </si>
  <si>
    <t>MMR_19</t>
  </si>
  <si>
    <t>MMR_20</t>
  </si>
  <si>
    <t>MMR_21</t>
  </si>
  <si>
    <t>MMR_22</t>
  </si>
  <si>
    <t>MMR_23</t>
  </si>
  <si>
    <t>MMR_24</t>
  </si>
  <si>
    <t>MMR_25</t>
  </si>
  <si>
    <t>MMR_26</t>
  </si>
  <si>
    <t>MMR_27</t>
  </si>
  <si>
    <t>MMR_28</t>
  </si>
  <si>
    <t>Chinese government donates 200,000 USD for tsunami relief</t>
  </si>
  <si>
    <t>MMR_29</t>
  </si>
  <si>
    <t>Chinese diplomatic personnel and Chinese companies donated 6 million kyat for tsunami relief in Myanmar</t>
  </si>
  <si>
    <t>MMR_30</t>
  </si>
  <si>
    <t>Chinese Embassy in Myanmar donates 1,865,400 kyat for tsunami relief</t>
  </si>
  <si>
    <t>MMR_31</t>
  </si>
  <si>
    <t>Chinese Embassy donates relief supplies for fire victims in Yangon jointly with Chinese firms</t>
  </si>
  <si>
    <t>MMR_32</t>
  </si>
  <si>
    <t>MMR_33</t>
  </si>
  <si>
    <t>China donates anti-malaria medicine to Myanmar poppy-substitute program</t>
  </si>
  <si>
    <t>MMR_34</t>
  </si>
  <si>
    <t>MMR_35</t>
  </si>
  <si>
    <t>China donates 500 tons of rice to Myanmar poppy-substitution program</t>
  </si>
  <si>
    <t>MMR_36</t>
  </si>
  <si>
    <t>MMR_37</t>
  </si>
  <si>
    <t>MMR_38</t>
  </si>
  <si>
    <t>MMR_39</t>
  </si>
  <si>
    <t>China Donates 500,000 USD for Cyclone Relief to Myanmar</t>
  </si>
  <si>
    <t>MMR_40</t>
  </si>
  <si>
    <t>MMR_41</t>
  </si>
  <si>
    <t>MMR_42</t>
  </si>
  <si>
    <t>China provides Myanmar with 30 million RMB as aid for Cyclone Nargis</t>
  </si>
  <si>
    <t>MMR_43</t>
  </si>
  <si>
    <t>Chinese Economic Attaché Office donates to Myanmar for cyclone relief, jointly with Chinese firms</t>
  </si>
  <si>
    <t>MMR_44</t>
  </si>
  <si>
    <t>China Donates Goods Worth 500,000 USD for Cyclone Relief to Myanmar</t>
  </si>
  <si>
    <t>MMR_45</t>
  </si>
  <si>
    <t>MMR_46</t>
  </si>
  <si>
    <t>MMR_47</t>
  </si>
  <si>
    <t>MMR_48</t>
  </si>
  <si>
    <t>MMR_49</t>
  </si>
  <si>
    <t>MMR_50</t>
  </si>
  <si>
    <t>MMR_51</t>
  </si>
  <si>
    <t>China holds a 48-day enshrinement of the Buddha tooth relic in Myanmar</t>
  </si>
  <si>
    <t>MMR_52</t>
  </si>
  <si>
    <t>MMR_53</t>
  </si>
  <si>
    <t>China Development Bank provides a 765 million USD loan to Myanmar</t>
  </si>
  <si>
    <t>MMR_54</t>
  </si>
  <si>
    <t>China to provide Myanmar 350 sets of material for modular houses worth RMB 30 million</t>
  </si>
  <si>
    <t>MMR_55</t>
  </si>
  <si>
    <t>MMR_56</t>
  </si>
  <si>
    <t>MMR_57</t>
  </si>
  <si>
    <t>MMR_58</t>
  </si>
  <si>
    <t>MMR_59</t>
  </si>
  <si>
    <t>MMR_60</t>
  </si>
  <si>
    <t>MMR_61</t>
  </si>
  <si>
    <t>China provides $7.94 million worth of sports equipments and trainings for 27th SEA Games</t>
  </si>
  <si>
    <t>MMR_62</t>
  </si>
  <si>
    <t>China assists Myanmar in rebuilding houses after Sittwe disaster</t>
  </si>
  <si>
    <t>MMR_63</t>
  </si>
  <si>
    <t>MMR_64</t>
  </si>
  <si>
    <t>MMR_65</t>
  </si>
  <si>
    <t>MMR_66</t>
  </si>
  <si>
    <t>Chinese PLA delivers 10 million yuan worth of humanitarian aid to Myanmar after flooding</t>
  </si>
  <si>
    <t>MMR_67</t>
  </si>
  <si>
    <t>China sends aid to Myanmar for flood relief</t>
  </si>
  <si>
    <t>MMR_68</t>
  </si>
  <si>
    <t>China's Yunnan Province provides 2.41 million yuan of humanitarian aid to Myanmar after flood</t>
  </si>
  <si>
    <t>MMR_69</t>
  </si>
  <si>
    <t>MMR_70</t>
  </si>
  <si>
    <t>China provides US$300,000 of humanitarian aid to Myanmar after flood</t>
  </si>
  <si>
    <t>MMR_71</t>
  </si>
  <si>
    <t>China sends US$1.6 million worth of motorized dinghies to Myanmar to help with flood rescue operations</t>
  </si>
  <si>
    <t>MMR_72</t>
  </si>
  <si>
    <t>MMR_73</t>
  </si>
  <si>
    <t>China donates electrical equipment to Myanmar flood-hit areas</t>
  </si>
  <si>
    <t>MMR_74</t>
  </si>
  <si>
    <t xml:space="preserve">China government provides about 30 million kyats and Huawei provides another K10 million humanitarian assistance to Myanmar flood victims </t>
  </si>
  <si>
    <t>MMR_75</t>
  </si>
  <si>
    <t>China donates 1,160 sets of prefabricated houses to Myanmar flood victims</t>
  </si>
  <si>
    <t>MMR_76</t>
  </si>
  <si>
    <t>China donates 7 billion kyat in relief aid to Myanmar</t>
  </si>
  <si>
    <t>MMR_77</t>
  </si>
  <si>
    <t>China donates 100 million kyats to Myanmar for renovation of quake-damaged pagodas</t>
  </si>
  <si>
    <t>NAM_1</t>
  </si>
  <si>
    <t>NAM_2</t>
  </si>
  <si>
    <t>NAM_3</t>
  </si>
  <si>
    <t>NAM_4</t>
  </si>
  <si>
    <t>NAM_5</t>
  </si>
  <si>
    <t>NAM_6</t>
  </si>
  <si>
    <t>NAM_7</t>
  </si>
  <si>
    <t>NAM_8</t>
  </si>
  <si>
    <t>NAM_9</t>
  </si>
  <si>
    <t>NAM_10</t>
  </si>
  <si>
    <t>NAM_11</t>
  </si>
  <si>
    <t>NAM_12</t>
  </si>
  <si>
    <t>NAM_13</t>
  </si>
  <si>
    <t>NAM_14</t>
  </si>
  <si>
    <t>Small industrial and farming projects</t>
  </si>
  <si>
    <t>NAM_15</t>
  </si>
  <si>
    <t>NAM_16</t>
  </si>
  <si>
    <t>NAM_17</t>
  </si>
  <si>
    <t>NAM_18</t>
  </si>
  <si>
    <t>NAM_19</t>
  </si>
  <si>
    <t>NAM_20</t>
  </si>
  <si>
    <t>NAM_21</t>
  </si>
  <si>
    <t>NAM_22</t>
  </si>
  <si>
    <t>NAM_23</t>
  </si>
  <si>
    <t>China loans 301 million Namibia dollars for Modern Scanning Machines</t>
  </si>
  <si>
    <t>NAM_24</t>
  </si>
  <si>
    <t>NAM_25</t>
  </si>
  <si>
    <t>NAM_26</t>
  </si>
  <si>
    <t>NAM_27</t>
  </si>
  <si>
    <t>China grants RMB 30 million to Namibia</t>
  </si>
  <si>
    <t>NAM_28</t>
  </si>
  <si>
    <t>NAM_29</t>
  </si>
  <si>
    <t>NAM_30</t>
  </si>
  <si>
    <t>NAM_31</t>
  </si>
  <si>
    <t>NAM_32</t>
  </si>
  <si>
    <t>NAM_33</t>
  </si>
  <si>
    <t>NAM_34</t>
  </si>
  <si>
    <t>NAM_35</t>
  </si>
  <si>
    <t>NAM_36</t>
  </si>
  <si>
    <t>NAM_37</t>
  </si>
  <si>
    <t>NAM_38</t>
  </si>
  <si>
    <t>NAM_39</t>
  </si>
  <si>
    <t>NAM_40</t>
  </si>
  <si>
    <t>NAM_41</t>
  </si>
  <si>
    <t>NAM_42</t>
  </si>
  <si>
    <t>NAM_43</t>
  </si>
  <si>
    <t>NAM_44</t>
  </si>
  <si>
    <t>NAM_45</t>
  </si>
  <si>
    <t>NAM_46</t>
  </si>
  <si>
    <t>NAM_47</t>
  </si>
  <si>
    <t>China Grants 150 million RMB for Projects including Upgrade of Swakopmund to Henties Bay Road</t>
  </si>
  <si>
    <t>NAM_48</t>
  </si>
  <si>
    <t>NAM_49</t>
  </si>
  <si>
    <t>NAM_50</t>
  </si>
  <si>
    <t>NAM_51</t>
  </si>
  <si>
    <t>Construction of National Youth Service College</t>
  </si>
  <si>
    <t>NAM_52</t>
  </si>
  <si>
    <t>NAM_53</t>
  </si>
  <si>
    <t>NAM_54</t>
  </si>
  <si>
    <t>NRU_1</t>
  </si>
  <si>
    <t>China offers $60m in aid to Nauru</t>
  </si>
  <si>
    <t>NPL_1</t>
  </si>
  <si>
    <t>NPL_2</t>
  </si>
  <si>
    <t>NPL_3</t>
  </si>
  <si>
    <t>NPL_4</t>
  </si>
  <si>
    <t>NPL_5</t>
  </si>
  <si>
    <t>NPL_6</t>
  </si>
  <si>
    <t>NPL_7</t>
  </si>
  <si>
    <t>NPL_8</t>
  </si>
  <si>
    <t>NPL_9</t>
  </si>
  <si>
    <t>NPL_10</t>
  </si>
  <si>
    <t>NPL_11</t>
  </si>
  <si>
    <t>NPL_12</t>
  </si>
  <si>
    <t>NPL_13</t>
  </si>
  <si>
    <t>NPL_14</t>
  </si>
  <si>
    <t>NPL_15</t>
  </si>
  <si>
    <t>NPL_16</t>
  </si>
  <si>
    <t>NPL_17</t>
  </si>
  <si>
    <t>NPL_18</t>
  </si>
  <si>
    <t>NPL_19</t>
  </si>
  <si>
    <t>NPL_20</t>
  </si>
  <si>
    <t>NPL_21</t>
  </si>
  <si>
    <t>NPL_22</t>
  </si>
  <si>
    <t>NPL_23</t>
  </si>
  <si>
    <t>NPL_24</t>
  </si>
  <si>
    <t>NPL_25</t>
  </si>
  <si>
    <t>NPL_26</t>
  </si>
  <si>
    <t>NPL_27</t>
  </si>
  <si>
    <t>NPL_28</t>
  </si>
  <si>
    <t>NPL_29</t>
  </si>
  <si>
    <t>NPL_30</t>
  </si>
  <si>
    <t>China to grant 20 million RMB in economic assistance to Nepal</t>
  </si>
  <si>
    <t>NPL_31</t>
  </si>
  <si>
    <t>NPL_32</t>
  </si>
  <si>
    <t>NPL_33</t>
  </si>
  <si>
    <t>NPL_34</t>
  </si>
  <si>
    <t>China donates 18,000 USD worth of medicine and equipment to B.P. Koirala Memorial Cancer Hospital in Nepal</t>
  </si>
  <si>
    <t>NPL_35</t>
  </si>
  <si>
    <t>NPL_36</t>
  </si>
  <si>
    <t>NPL_37</t>
  </si>
  <si>
    <t>NPL_38</t>
  </si>
  <si>
    <t>China donates 20,000 USD worth of medicine to B. P. Koirala Memorial Cancer Hospital in Nepal</t>
  </si>
  <si>
    <t>NPL_39</t>
  </si>
  <si>
    <t>NPL_40</t>
  </si>
  <si>
    <t>NPL_41</t>
  </si>
  <si>
    <t>NPL_42</t>
  </si>
  <si>
    <t>China donates 3 million yuan in food aid to Nepal</t>
  </si>
  <si>
    <t>NPL_43</t>
  </si>
  <si>
    <t>NPL_44</t>
  </si>
  <si>
    <t>NPL_45</t>
  </si>
  <si>
    <t>China donates Rs 3 million of food to Nepal</t>
  </si>
  <si>
    <t>NPL_46</t>
  </si>
  <si>
    <t>NPL_47</t>
  </si>
  <si>
    <t>NPL_48</t>
  </si>
  <si>
    <t>NPL_49</t>
  </si>
  <si>
    <t>NPL_50</t>
  </si>
  <si>
    <t>NPL_51</t>
  </si>
  <si>
    <t>NPL_52</t>
  </si>
  <si>
    <t>NPL_53</t>
  </si>
  <si>
    <t>NPL_54</t>
  </si>
  <si>
    <t>NPL_55</t>
  </si>
  <si>
    <t>NPL_56</t>
  </si>
  <si>
    <t>NPL_57</t>
  </si>
  <si>
    <t>NPL_58</t>
  </si>
  <si>
    <t>NPL_59</t>
  </si>
  <si>
    <t>NPL_60</t>
  </si>
  <si>
    <t>NPL_61</t>
  </si>
  <si>
    <t>NPL_62</t>
  </si>
  <si>
    <t>NPL_63</t>
  </si>
  <si>
    <t>NPL_64</t>
  </si>
  <si>
    <t>NPL_65</t>
  </si>
  <si>
    <t>NPL_66</t>
  </si>
  <si>
    <t>NPL_67</t>
  </si>
  <si>
    <t>NPL_68</t>
  </si>
  <si>
    <t>NPL_69</t>
  </si>
  <si>
    <t>NPL_70</t>
  </si>
  <si>
    <t>NPL_71</t>
  </si>
  <si>
    <t>NPL_72</t>
  </si>
  <si>
    <t>NPL_73</t>
  </si>
  <si>
    <t>China provides medical equipment to B.P. Koirala Memorial Cancer Hospital in Nepal</t>
  </si>
  <si>
    <t>NPL_74</t>
  </si>
  <si>
    <t>NPL_75</t>
  </si>
  <si>
    <t>NPL_76</t>
  </si>
  <si>
    <t>China grants 180 million RMB to Nepal for acquisition of Harbin Y-12E and MA60 aircrafts</t>
  </si>
  <si>
    <t>NPL_77</t>
  </si>
  <si>
    <t>NPL_78</t>
  </si>
  <si>
    <t>NPL_79</t>
  </si>
  <si>
    <t>NPL_80</t>
  </si>
  <si>
    <t>NPL_81</t>
  </si>
  <si>
    <t>NIC_1</t>
  </si>
  <si>
    <t>NIC_2</t>
  </si>
  <si>
    <t>NIC_3</t>
  </si>
  <si>
    <t>NIC_4</t>
  </si>
  <si>
    <t>NER_1</t>
  </si>
  <si>
    <t>NER_2</t>
  </si>
  <si>
    <t>NER_3</t>
  </si>
  <si>
    <t>NER_4</t>
  </si>
  <si>
    <t>Medical equipment</t>
  </si>
  <si>
    <t>NER_5</t>
  </si>
  <si>
    <t>NER_6</t>
  </si>
  <si>
    <t>Medicine and clothes</t>
  </si>
  <si>
    <t>NER_7</t>
  </si>
  <si>
    <t>NER_8</t>
  </si>
  <si>
    <t>NER_9</t>
  </si>
  <si>
    <t>NER_10</t>
  </si>
  <si>
    <t>NER_11</t>
  </si>
  <si>
    <t>NER_12</t>
  </si>
  <si>
    <t>NER_13</t>
  </si>
  <si>
    <t>NER_14</t>
  </si>
  <si>
    <t>NER_15</t>
  </si>
  <si>
    <t>NER_16</t>
  </si>
  <si>
    <t>NER_17</t>
  </si>
  <si>
    <t>NER_18</t>
  </si>
  <si>
    <t>NER_19</t>
  </si>
  <si>
    <t>NER_20</t>
  </si>
  <si>
    <t>NER_21</t>
  </si>
  <si>
    <t>NER_22</t>
  </si>
  <si>
    <t>NER_23</t>
  </si>
  <si>
    <t>NER_24</t>
  </si>
  <si>
    <t>NER_25</t>
  </si>
  <si>
    <t>NER_26</t>
  </si>
  <si>
    <t>NER_27</t>
  </si>
  <si>
    <t>NER_28</t>
  </si>
  <si>
    <t>NER_29</t>
  </si>
  <si>
    <t>China commits grant for the Rehabilitation of Gen. Seyni Kountche Stadium in Niger</t>
  </si>
  <si>
    <t>NER_30</t>
  </si>
  <si>
    <t>China commits grant for two rural schools in Niger</t>
  </si>
  <si>
    <t>NER_31</t>
  </si>
  <si>
    <t>NER_32</t>
  </si>
  <si>
    <t>Cabestan (2018), JH CARI</t>
  </si>
  <si>
    <t>NER_33</t>
  </si>
  <si>
    <t>NER_34</t>
  </si>
  <si>
    <t>NER_35</t>
  </si>
  <si>
    <t>NER_36</t>
  </si>
  <si>
    <t>China Aids to build the Medical Hospital</t>
  </si>
  <si>
    <t>NER_37</t>
  </si>
  <si>
    <t>NER_38</t>
  </si>
  <si>
    <t>NER_39</t>
  </si>
  <si>
    <t>NER_40</t>
  </si>
  <si>
    <t>NER_41</t>
  </si>
  <si>
    <t>NER_42</t>
  </si>
  <si>
    <t>NER_43</t>
  </si>
  <si>
    <t>NER_44</t>
  </si>
  <si>
    <t>NER_45</t>
  </si>
  <si>
    <t>NER_46</t>
  </si>
  <si>
    <t>NER_47</t>
  </si>
  <si>
    <t>NER_48</t>
  </si>
  <si>
    <t>NER_49</t>
  </si>
  <si>
    <t>NER_50</t>
  </si>
  <si>
    <t>NER_51</t>
  </si>
  <si>
    <t>NER_52</t>
  </si>
  <si>
    <t>NER_53</t>
  </si>
  <si>
    <t>NER_54</t>
  </si>
  <si>
    <t>NER_55</t>
  </si>
  <si>
    <t>China provides 25.6 million USD to build National Referral Hospital in Niamey</t>
  </si>
  <si>
    <t>NER_56</t>
  </si>
  <si>
    <t>NER_57</t>
  </si>
  <si>
    <t>NER_58</t>
  </si>
  <si>
    <t>NER_59</t>
  </si>
  <si>
    <t>China Donates 900,000 RMB of Medicine to Niger</t>
  </si>
  <si>
    <t>NER_60</t>
  </si>
  <si>
    <t>China extends loan for electricity line to Niger Oil Refinery</t>
  </si>
  <si>
    <t>NER_61</t>
  </si>
  <si>
    <t>NER_62</t>
  </si>
  <si>
    <t>NER_63</t>
  </si>
  <si>
    <t>NER_64</t>
  </si>
  <si>
    <t>NGA_1</t>
  </si>
  <si>
    <t>NGA_2</t>
  </si>
  <si>
    <t>NGA_3</t>
  </si>
  <si>
    <t>NGA_4</t>
  </si>
  <si>
    <t>NGA_5</t>
  </si>
  <si>
    <t>NGA_6</t>
  </si>
  <si>
    <t>NGA_7</t>
  </si>
  <si>
    <t>NGA_8</t>
  </si>
  <si>
    <t>NGA_9</t>
  </si>
  <si>
    <t>China loans $115 million USD for Papalanto Power Gas Turbine Power Plant Phase II</t>
  </si>
  <si>
    <t>NGA_10</t>
  </si>
  <si>
    <t>NGA_11</t>
  </si>
  <si>
    <t>NGA_12</t>
  </si>
  <si>
    <t>40m RMB Development Grant</t>
  </si>
  <si>
    <t>NGA_13</t>
  </si>
  <si>
    <t>NGA_14</t>
  </si>
  <si>
    <t>NGA_15</t>
  </si>
  <si>
    <t>NGA_16</t>
  </si>
  <si>
    <t>NGA_17</t>
  </si>
  <si>
    <t>NGA_18</t>
  </si>
  <si>
    <t>NGA_19</t>
  </si>
  <si>
    <t>NGA_20</t>
  </si>
  <si>
    <t>NGA_21</t>
  </si>
  <si>
    <t>NGA_22</t>
  </si>
  <si>
    <t>NGA_23</t>
  </si>
  <si>
    <t>Public Security Communication System Project</t>
  </si>
  <si>
    <t>NGA_24</t>
  </si>
  <si>
    <t>NGA_25</t>
  </si>
  <si>
    <t>NGA_26</t>
  </si>
  <si>
    <t>NGA_27</t>
  </si>
  <si>
    <t>NGA_28</t>
  </si>
  <si>
    <t>NGA_29</t>
  </si>
  <si>
    <t>NGA_30</t>
  </si>
  <si>
    <t>NGA_31</t>
  </si>
  <si>
    <t>NGA_32</t>
  </si>
  <si>
    <t>NGA_33</t>
  </si>
  <si>
    <t>NGA_34</t>
  </si>
  <si>
    <t>NGA_35</t>
  </si>
  <si>
    <t>NGA_36</t>
  </si>
  <si>
    <t>NGA_37</t>
  </si>
  <si>
    <t>Abuja-Keffi-Makurdi Road Rehabilitation and Upgrade</t>
  </si>
  <si>
    <t>NGA_38</t>
  </si>
  <si>
    <t>Lagos-Ibadan Railway Modernisation Project II</t>
  </si>
  <si>
    <t>NIU_1</t>
  </si>
  <si>
    <t>NVI_1</t>
  </si>
  <si>
    <t>NVI_2</t>
  </si>
  <si>
    <t>NVI_3</t>
  </si>
  <si>
    <t>NVI_4</t>
  </si>
  <si>
    <t>NVI_5</t>
  </si>
  <si>
    <t>NVI_6</t>
  </si>
  <si>
    <t>NVI_7</t>
  </si>
  <si>
    <t>NVI_8</t>
  </si>
  <si>
    <t>NVI_9</t>
  </si>
  <si>
    <t>NVI_10</t>
  </si>
  <si>
    <t>NVI_11</t>
  </si>
  <si>
    <t>NYE_1</t>
  </si>
  <si>
    <t>NYE_2</t>
  </si>
  <si>
    <t>NYE_3</t>
  </si>
  <si>
    <t>NYE_4</t>
  </si>
  <si>
    <t>NYE_5</t>
  </si>
  <si>
    <t>NYE_6</t>
  </si>
  <si>
    <t>NYE_7</t>
  </si>
  <si>
    <t>NYE_8</t>
  </si>
  <si>
    <t>OMN_1</t>
  </si>
  <si>
    <t>OMN_2</t>
  </si>
  <si>
    <t>OMN_3</t>
  </si>
  <si>
    <t>OMN_4</t>
  </si>
  <si>
    <t>OMN_5</t>
  </si>
  <si>
    <t>PAK_1</t>
  </si>
  <si>
    <t>PAK_2</t>
  </si>
  <si>
    <t>PAK_3</t>
  </si>
  <si>
    <t>PAK_4</t>
  </si>
  <si>
    <t>PAK_5</t>
  </si>
  <si>
    <t>PAK_6</t>
  </si>
  <si>
    <t>PAK_7</t>
  </si>
  <si>
    <t>PAK_8</t>
  </si>
  <si>
    <t>PAK_9</t>
  </si>
  <si>
    <t>PAK_10</t>
  </si>
  <si>
    <t>PAK_11</t>
  </si>
  <si>
    <t>PAK_12</t>
  </si>
  <si>
    <t>PAK_13</t>
  </si>
  <si>
    <t>China gives grant of US$50000 to Pakistan for the drought victims of Sind and Baluchistan</t>
  </si>
  <si>
    <t>PAK_14</t>
  </si>
  <si>
    <t>PAK_15</t>
  </si>
  <si>
    <t>China provides 2 million yuan to Pakistan for Afghan refugee aid</t>
  </si>
  <si>
    <t>PAK_16</t>
  </si>
  <si>
    <t>China grants Pakistan $12.7 million USD for construction of Pakistani diplomatic missions</t>
  </si>
  <si>
    <t>PAK_17</t>
  </si>
  <si>
    <t>China grants Pakistan 5 million USD for drought relief</t>
  </si>
  <si>
    <t>PAK_18</t>
  </si>
  <si>
    <t>PAK_19</t>
  </si>
  <si>
    <t>China Grants USD 50 million for Pakistan Gwadar Port Project</t>
  </si>
  <si>
    <t>PAK_20</t>
  </si>
  <si>
    <t>PAK_21</t>
  </si>
  <si>
    <t>PAK_22</t>
  </si>
  <si>
    <t>PAK_23</t>
  </si>
  <si>
    <t>PAK_24</t>
  </si>
  <si>
    <t>PAK_25</t>
  </si>
  <si>
    <t>PAK_26</t>
  </si>
  <si>
    <t>PAK_27</t>
  </si>
  <si>
    <t>PAK_28</t>
  </si>
  <si>
    <t>PAK_29</t>
  </si>
  <si>
    <t>PAK_30</t>
  </si>
  <si>
    <t>PAK_31</t>
  </si>
  <si>
    <t>PAK_32</t>
  </si>
  <si>
    <t>PAK_33</t>
  </si>
  <si>
    <t>PAK_34</t>
  </si>
  <si>
    <t>PAK_35</t>
  </si>
  <si>
    <t>PAK_36</t>
  </si>
  <si>
    <t>PAK_37</t>
  </si>
  <si>
    <t>PAK_38</t>
  </si>
  <si>
    <t>PAK_39</t>
  </si>
  <si>
    <t>PAK_40</t>
  </si>
  <si>
    <t>PAK_41</t>
  </si>
  <si>
    <t>PAK_42</t>
  </si>
  <si>
    <t>PAK_43</t>
  </si>
  <si>
    <t>PAK_44</t>
  </si>
  <si>
    <t>PAK_45</t>
  </si>
  <si>
    <t>PAK_46</t>
  </si>
  <si>
    <t>PAK_47</t>
  </si>
  <si>
    <t>PAK_48</t>
  </si>
  <si>
    <t>PAK_49</t>
  </si>
  <si>
    <t>China grants 214 million Rupees to Pakistan for Engineering Service Centre</t>
  </si>
  <si>
    <t>PAK_50</t>
  </si>
  <si>
    <t>China donates PKR 110 m to Pakistan to upgrade the Cutlery and Small Tools Industry Centre in Wazirabad</t>
  </si>
  <si>
    <t>PAK_51</t>
  </si>
  <si>
    <t>PAK_52</t>
  </si>
  <si>
    <t>PAK_53</t>
  </si>
  <si>
    <t>PAK_54</t>
  </si>
  <si>
    <t>PAK_55</t>
  </si>
  <si>
    <t>PAK_56</t>
  </si>
  <si>
    <t>China grants 200,000 USD to Pakistan for flood aid</t>
  </si>
  <si>
    <t>PAK_57</t>
  </si>
  <si>
    <t>PAK_58</t>
  </si>
  <si>
    <t>China grants materials and funds for a digital seismic network in Pakistan</t>
  </si>
  <si>
    <t>PAK_59</t>
  </si>
  <si>
    <t>PAK_60</t>
  </si>
  <si>
    <t>China donates 1 million RMB of Malaria drugs to Pakistan</t>
  </si>
  <si>
    <t>PAK_61</t>
  </si>
  <si>
    <t>PAK_62</t>
  </si>
  <si>
    <t>PAK_63</t>
  </si>
  <si>
    <t>PAK_64</t>
  </si>
  <si>
    <t>PAK_65</t>
  </si>
  <si>
    <t>PAK_66</t>
  </si>
  <si>
    <t>PAK_67</t>
  </si>
  <si>
    <t>PAK_68</t>
  </si>
  <si>
    <t>PAK_69</t>
  </si>
  <si>
    <t>PAK_70</t>
  </si>
  <si>
    <t>PAK_71</t>
  </si>
  <si>
    <t>PAK_72</t>
  </si>
  <si>
    <t>PAK_73</t>
  </si>
  <si>
    <t>PAK_74</t>
  </si>
  <si>
    <t>PAK_75</t>
  </si>
  <si>
    <t>PAK_76</t>
  </si>
  <si>
    <t>PAK_77</t>
  </si>
  <si>
    <t>PAK_78</t>
  </si>
  <si>
    <t>China grants $10 million for post-flood victims compensation</t>
  </si>
  <si>
    <t>PAK_79</t>
  </si>
  <si>
    <t>PAK_80</t>
  </si>
  <si>
    <t>PAK_81</t>
  </si>
  <si>
    <t>PAK_82</t>
  </si>
  <si>
    <t>PAK_83</t>
  </si>
  <si>
    <t>Sichuan Province donates RMB 100,000 to flood-hit Pakistan</t>
  </si>
  <si>
    <t>PAK_84</t>
  </si>
  <si>
    <t>PAK_85</t>
  </si>
  <si>
    <t>China donates medical supplies worth 8 million yuan to flood-hit Pakistan</t>
  </si>
  <si>
    <t>PAK_86</t>
  </si>
  <si>
    <t>PAK_87</t>
  </si>
  <si>
    <t>PAK_88</t>
  </si>
  <si>
    <t>PAK_89</t>
  </si>
  <si>
    <t>PAK_90</t>
  </si>
  <si>
    <t>PAK_91</t>
  </si>
  <si>
    <t>PAK_92</t>
  </si>
  <si>
    <t>PAK_93</t>
  </si>
  <si>
    <t>PAK_94</t>
  </si>
  <si>
    <t>China donates RMB 20 m humanitarian aid to flood-hit Pakistan</t>
  </si>
  <si>
    <t>PAK_95</t>
  </si>
  <si>
    <t>PAK_96</t>
  </si>
  <si>
    <t>China's PLA donates 80 tons of medicine and other relief goods for flood relief in Pakistan</t>
  </si>
  <si>
    <t>PAK_97</t>
  </si>
  <si>
    <t>Ningxia Province donates RMB 500,000 to flood-hit Pakistan</t>
  </si>
  <si>
    <t>PAK_98</t>
  </si>
  <si>
    <t>China donates RMB 30 million of humanitarian aid to flood-hit Pakistan</t>
  </si>
  <si>
    <t>PAK_99</t>
  </si>
  <si>
    <t>PAK_100</t>
  </si>
  <si>
    <t>PAK_101</t>
  </si>
  <si>
    <t>PAK_102</t>
  </si>
  <si>
    <t>PAK_103</t>
  </si>
  <si>
    <t>PAK_104</t>
  </si>
  <si>
    <t>PAK_105</t>
  </si>
  <si>
    <t>China Exim Bank commits $44 million loan for Pakistan-China Cross-border Fiber Optic Cable</t>
  </si>
  <si>
    <t>PAK_106</t>
  </si>
  <si>
    <t>PAK_107</t>
  </si>
  <si>
    <t>PAK_108</t>
  </si>
  <si>
    <t>PAK_109</t>
  </si>
  <si>
    <t>PAK_110</t>
  </si>
  <si>
    <t>PAK_111</t>
  </si>
  <si>
    <t>PAK_112</t>
  </si>
  <si>
    <t>PAK_113</t>
  </si>
  <si>
    <t>PAK_114</t>
  </si>
  <si>
    <t>PAK_115</t>
  </si>
  <si>
    <t>PAK_116</t>
  </si>
  <si>
    <t>PAK_117</t>
  </si>
  <si>
    <t>PAK_118</t>
  </si>
  <si>
    <t>PAK_119</t>
  </si>
  <si>
    <t>PAK_120</t>
  </si>
  <si>
    <t>PAK_121</t>
  </si>
  <si>
    <t>PAK_122</t>
  </si>
  <si>
    <t>PAK_123</t>
  </si>
  <si>
    <t>PAK_124</t>
  </si>
  <si>
    <t>PSE_1</t>
  </si>
  <si>
    <t>PSE_2</t>
  </si>
  <si>
    <t>PSE_3</t>
  </si>
  <si>
    <t>PSE_4</t>
  </si>
  <si>
    <t>PSE_5</t>
  </si>
  <si>
    <t>PSE_6</t>
  </si>
  <si>
    <t>PSE_7</t>
  </si>
  <si>
    <t>PSE_8</t>
  </si>
  <si>
    <t>PSE_9</t>
  </si>
  <si>
    <t>PNG_1</t>
  </si>
  <si>
    <t>PNG_2</t>
  </si>
  <si>
    <t>PNG_3</t>
  </si>
  <si>
    <t>PNG_4</t>
  </si>
  <si>
    <t>PNG_5</t>
  </si>
  <si>
    <t>PNG_6</t>
  </si>
  <si>
    <t>China gives $5mil grant to PNG to strength the kina</t>
  </si>
  <si>
    <t>PNG_7</t>
  </si>
  <si>
    <t>PNG_8</t>
  </si>
  <si>
    <t>PNG_9</t>
  </si>
  <si>
    <t>PNG_10</t>
  </si>
  <si>
    <t>PNG_11</t>
  </si>
  <si>
    <t>PNG_12</t>
  </si>
  <si>
    <t>PNG_13</t>
  </si>
  <si>
    <t>PNG_14</t>
  </si>
  <si>
    <t>PNG_15</t>
  </si>
  <si>
    <t>PNG_16</t>
  </si>
  <si>
    <t>PNG_17</t>
  </si>
  <si>
    <t>PNG_18</t>
  </si>
  <si>
    <t>PNG_19</t>
  </si>
  <si>
    <t>PNG_20</t>
  </si>
  <si>
    <t>PNG_21</t>
  </si>
  <si>
    <t>PNG_22</t>
  </si>
  <si>
    <t>China grants 200,000 kina worth of medical supplies to PNG</t>
  </si>
  <si>
    <t>PNG_23</t>
  </si>
  <si>
    <t>PNG_24</t>
  </si>
  <si>
    <t>PNG_25</t>
  </si>
  <si>
    <t>PNG_26</t>
  </si>
  <si>
    <t>PNG_27</t>
  </si>
  <si>
    <t>China provides a 70 million CNY grant for construction projects</t>
  </si>
  <si>
    <t>PNG_28</t>
  </si>
  <si>
    <t>PNG_29</t>
  </si>
  <si>
    <t>PNG_30</t>
  </si>
  <si>
    <t>PNG_31</t>
  </si>
  <si>
    <t>China funds construction of double classroom</t>
  </si>
  <si>
    <t>PNG_32</t>
  </si>
  <si>
    <t>China funds wind farming project in PNG</t>
  </si>
  <si>
    <t>PNG_33</t>
  </si>
  <si>
    <t>PNG_34</t>
  </si>
  <si>
    <t>China funds school library in PNG</t>
  </si>
  <si>
    <t>PNG_35</t>
  </si>
  <si>
    <t>PNG_36</t>
  </si>
  <si>
    <t>PNG_37</t>
  </si>
  <si>
    <t>PNG_38</t>
  </si>
  <si>
    <t>PNG_39</t>
  </si>
  <si>
    <t>PNG_40</t>
  </si>
  <si>
    <t>PNG_41</t>
  </si>
  <si>
    <t>PNG_42</t>
  </si>
  <si>
    <t>PNG_43</t>
  </si>
  <si>
    <t>PNG_44</t>
  </si>
  <si>
    <t>AidData, Lowy Institute</t>
  </si>
  <si>
    <t>PNG_45</t>
  </si>
  <si>
    <t>PNG_46</t>
  </si>
  <si>
    <t>PNG_47</t>
  </si>
  <si>
    <t>PNG_48</t>
  </si>
  <si>
    <t>PNG_49</t>
  </si>
  <si>
    <t>PNG_50</t>
  </si>
  <si>
    <t>PNG_51</t>
  </si>
  <si>
    <t>PNG_52</t>
  </si>
  <si>
    <t>PNG_53</t>
  </si>
  <si>
    <t>PNG_54</t>
  </si>
  <si>
    <t>PNG_55</t>
  </si>
  <si>
    <t>PNG_56</t>
  </si>
  <si>
    <t>PNG_57</t>
  </si>
  <si>
    <t>PNG_58</t>
  </si>
  <si>
    <t>PNG_59</t>
  </si>
  <si>
    <t>Port Moresby City Road Project</t>
  </si>
  <si>
    <t>PNG_60</t>
  </si>
  <si>
    <t>PNG_61</t>
  </si>
  <si>
    <t>PNG_62</t>
  </si>
  <si>
    <t>PNG_63</t>
  </si>
  <si>
    <t>PNG_64</t>
  </si>
  <si>
    <t>PNG_65</t>
  </si>
  <si>
    <t>PNG_66</t>
  </si>
  <si>
    <t>PNG_67</t>
  </si>
  <si>
    <t>PNG_68</t>
  </si>
  <si>
    <t>PER_1</t>
  </si>
  <si>
    <t>PER_2</t>
  </si>
  <si>
    <t>PER_3</t>
  </si>
  <si>
    <t>100 small tractors for experimental farm</t>
  </si>
  <si>
    <t>PER_4</t>
  </si>
  <si>
    <t>PER_5</t>
  </si>
  <si>
    <t>PER_6</t>
  </si>
  <si>
    <t>PER_7</t>
  </si>
  <si>
    <t>PER_8</t>
  </si>
  <si>
    <t>PER_9</t>
  </si>
  <si>
    <t>PER_10</t>
  </si>
  <si>
    <t>PER_11</t>
  </si>
  <si>
    <t>PER_12</t>
  </si>
  <si>
    <t>PER_13</t>
  </si>
  <si>
    <t>PER_14</t>
  </si>
  <si>
    <t>China to donate 300,000 USD for Peru earthquake relief</t>
  </si>
  <si>
    <t>PER_15</t>
  </si>
  <si>
    <t>China Eximbank provides 2 bn USD loan to develop Toromocho copper project</t>
  </si>
  <si>
    <t>PER_16</t>
  </si>
  <si>
    <t>PER_17</t>
  </si>
  <si>
    <t>PER_18</t>
  </si>
  <si>
    <t>PER_19</t>
  </si>
  <si>
    <t>PER_20</t>
  </si>
  <si>
    <t>PER_21</t>
  </si>
  <si>
    <t>PER_22</t>
  </si>
  <si>
    <t>PER_23</t>
  </si>
  <si>
    <t>PER_24</t>
  </si>
  <si>
    <t>PER_25</t>
  </si>
  <si>
    <t>PER_26</t>
  </si>
  <si>
    <t>PER_27</t>
  </si>
  <si>
    <t>PER_28</t>
  </si>
  <si>
    <t>PER_29</t>
  </si>
  <si>
    <t>Chinese consortium provides 5.98 bn USD to Las Bambas copper joint venture</t>
  </si>
  <si>
    <t>PER_30</t>
  </si>
  <si>
    <t>PHL_1</t>
  </si>
  <si>
    <t>PHL_2</t>
  </si>
  <si>
    <t>PHL_3</t>
  </si>
  <si>
    <t>Food aid (1,000 tons of wheat)</t>
  </si>
  <si>
    <t>PHL_4</t>
  </si>
  <si>
    <t>100 walking tractors and necessary farm tools</t>
  </si>
  <si>
    <t>PHL_5</t>
  </si>
  <si>
    <t>500 million pesos for construction of Philippines-Sino Center for Agricultural Technology</t>
  </si>
  <si>
    <t>PHL_6</t>
  </si>
  <si>
    <t>China National Construction &amp; Agricultural Machinery Import &amp; Export Corporation (CAMCO)</t>
  </si>
  <si>
    <t>PHL_7</t>
  </si>
  <si>
    <t>PHL_8</t>
  </si>
  <si>
    <t>PHL_9</t>
  </si>
  <si>
    <t>China donates $5 million to launch agricultural Technical Cooperation Program with the Philippines</t>
  </si>
  <si>
    <t>PHL_10</t>
  </si>
  <si>
    <t>PHL_11</t>
  </si>
  <si>
    <t>PHL_12</t>
  </si>
  <si>
    <t>PHL_13</t>
  </si>
  <si>
    <t>PHL_14</t>
  </si>
  <si>
    <t>PHL_15</t>
  </si>
  <si>
    <t>PHL_16</t>
  </si>
  <si>
    <t>PHL_17</t>
  </si>
  <si>
    <t>PHL_18</t>
  </si>
  <si>
    <t>PHL_19</t>
  </si>
  <si>
    <t>PHL_20</t>
  </si>
  <si>
    <t>PHL_21</t>
  </si>
  <si>
    <t>10 million yuan donation worth of relief supplies to Typhoon Haiyan victims</t>
  </si>
  <si>
    <t>PHL_22</t>
  </si>
  <si>
    <t>China donated 800,000 PHP worth of rescue equipment to the Philippines</t>
  </si>
  <si>
    <t>PHL_23</t>
  </si>
  <si>
    <t>China donated over 500 prefabricated houses to typhoon-damaged Philippines</t>
  </si>
  <si>
    <t>PHL_24</t>
  </si>
  <si>
    <t>China committed 100 million yuan for building rehabilitation centers in the Philippines</t>
  </si>
  <si>
    <t>PHL_25</t>
  </si>
  <si>
    <t>China gives P50 million to the Philippines after Typhoon Lawin</t>
  </si>
  <si>
    <t>PHL_26</t>
  </si>
  <si>
    <t>China commits P35 million to anti-disaster efforts in the Philippines after Typhoon Lawin</t>
  </si>
  <si>
    <t>PHL_27</t>
  </si>
  <si>
    <t>PHL_28</t>
  </si>
  <si>
    <t>ROU_1</t>
  </si>
  <si>
    <t>ROU_2</t>
  </si>
  <si>
    <t>ROU_3</t>
  </si>
  <si>
    <t>ROU_4</t>
  </si>
  <si>
    <t>ROU_5</t>
  </si>
  <si>
    <t>ROU_6</t>
  </si>
  <si>
    <t>ROU_7</t>
  </si>
  <si>
    <t>ROU_8</t>
  </si>
  <si>
    <t>ROU_9</t>
  </si>
  <si>
    <t>ROU_10</t>
  </si>
  <si>
    <t>ROU_11</t>
  </si>
  <si>
    <t>ROU_12</t>
  </si>
  <si>
    <t>ROU_13</t>
  </si>
  <si>
    <t>ROU_14</t>
  </si>
  <si>
    <t>ROU_15</t>
  </si>
  <si>
    <t>ROU_16</t>
  </si>
  <si>
    <t>ROU_17</t>
  </si>
  <si>
    <t>ROU_18</t>
  </si>
  <si>
    <t>RUS_1</t>
  </si>
  <si>
    <t>RUS_2</t>
  </si>
  <si>
    <t>RUS_3</t>
  </si>
  <si>
    <t>RUS_4</t>
  </si>
  <si>
    <t>RUS_5</t>
  </si>
  <si>
    <t>RUS_6</t>
  </si>
  <si>
    <t>RUS_7</t>
  </si>
  <si>
    <t>RUS_8</t>
  </si>
  <si>
    <t>RUS_9</t>
  </si>
  <si>
    <t>RUS_10</t>
  </si>
  <si>
    <t>RUS_11</t>
  </si>
  <si>
    <t>RUS_12</t>
  </si>
  <si>
    <t>RUS_13</t>
  </si>
  <si>
    <t>RUS_14</t>
  </si>
  <si>
    <t>RUS_15</t>
  </si>
  <si>
    <t>RUS_16</t>
  </si>
  <si>
    <t>RUS_17</t>
  </si>
  <si>
    <t>RUS_18</t>
  </si>
  <si>
    <t>RUS_19</t>
  </si>
  <si>
    <t>RWA_1</t>
  </si>
  <si>
    <t>RWA_2</t>
  </si>
  <si>
    <t>RWA_3</t>
  </si>
  <si>
    <t>RWA_4</t>
  </si>
  <si>
    <t>RWA_5</t>
  </si>
  <si>
    <t>RWA_6</t>
  </si>
  <si>
    <t>RWA_7</t>
  </si>
  <si>
    <t>China provides funding to Rwanda for construction of Nyarutarama and Kinyinya roads</t>
  </si>
  <si>
    <t>RWA_8</t>
  </si>
  <si>
    <t>RWA_9</t>
  </si>
  <si>
    <t>RWA_10</t>
  </si>
  <si>
    <t>RWA_11</t>
  </si>
  <si>
    <t>RWA_12</t>
  </si>
  <si>
    <t>RWA_13</t>
  </si>
  <si>
    <t>RWA_14</t>
  </si>
  <si>
    <t>RWA_15</t>
  </si>
  <si>
    <t>RWA_16</t>
  </si>
  <si>
    <t>RWA_17</t>
  </si>
  <si>
    <t>RWA_18</t>
  </si>
  <si>
    <t>RWA_19</t>
  </si>
  <si>
    <t>RWA_20</t>
  </si>
  <si>
    <t>RWA_21</t>
  </si>
  <si>
    <t>RWA_22</t>
  </si>
  <si>
    <t>RWA_23</t>
  </si>
  <si>
    <t>RWA_24</t>
  </si>
  <si>
    <t>China Provides Rwanda Funding for Construction of Polyclinic in Masaka</t>
  </si>
  <si>
    <t>RWA_25</t>
  </si>
  <si>
    <t>RWA_26</t>
  </si>
  <si>
    <t>RWA_27</t>
  </si>
  <si>
    <t>RWA_28</t>
  </si>
  <si>
    <t>RWA_29</t>
  </si>
  <si>
    <t>RWA_30</t>
  </si>
  <si>
    <t>RWA_31</t>
  </si>
  <si>
    <t>RWA_32</t>
  </si>
  <si>
    <t>RWA_33</t>
  </si>
  <si>
    <t>China grants 50m RMB to Rwanda to boost trade</t>
  </si>
  <si>
    <t>RWA_34</t>
  </si>
  <si>
    <t>RWA_35</t>
  </si>
  <si>
    <t>RWA_36</t>
  </si>
  <si>
    <t>RWA_37</t>
  </si>
  <si>
    <t>China grants 50 million RMB</t>
  </si>
  <si>
    <t>RWA_38</t>
  </si>
  <si>
    <t>RWA_39</t>
  </si>
  <si>
    <t>RWA_40</t>
  </si>
  <si>
    <t>RWA_41</t>
  </si>
  <si>
    <t>RWA_42</t>
  </si>
  <si>
    <t>RWA_43</t>
  </si>
  <si>
    <t>RWA_44</t>
  </si>
  <si>
    <t>RWA_45</t>
  </si>
  <si>
    <t>RWA_46</t>
  </si>
  <si>
    <t>RWA_47</t>
  </si>
  <si>
    <t>RWA_48</t>
  </si>
  <si>
    <t>RWA_49</t>
  </si>
  <si>
    <t>RWA_50</t>
  </si>
  <si>
    <t>RWA_51</t>
  </si>
  <si>
    <t>RWA_52</t>
  </si>
  <si>
    <t>RWA_53</t>
  </si>
  <si>
    <t>WSM_1</t>
  </si>
  <si>
    <t>WSM_2</t>
  </si>
  <si>
    <t>WSM_3</t>
  </si>
  <si>
    <t>WSM_4</t>
  </si>
  <si>
    <t>WSM_5</t>
  </si>
  <si>
    <t>WSM_6</t>
  </si>
  <si>
    <t>WSM_7</t>
  </si>
  <si>
    <t>WSM_8</t>
  </si>
  <si>
    <t>WSM_9</t>
  </si>
  <si>
    <t>WSM_10</t>
  </si>
  <si>
    <t>WSM_11</t>
  </si>
  <si>
    <t>WSM_12</t>
  </si>
  <si>
    <t>WSM_13</t>
  </si>
  <si>
    <t>WSM_14</t>
  </si>
  <si>
    <t>WSM_15</t>
  </si>
  <si>
    <t>WSM_16</t>
  </si>
  <si>
    <t>WSM_17</t>
  </si>
  <si>
    <t>China funded a second rural elementary school in Samoa</t>
  </si>
  <si>
    <t>WSM_18</t>
  </si>
  <si>
    <t>WSM_19</t>
  </si>
  <si>
    <t>WSM_20</t>
  </si>
  <si>
    <t>WSM_21</t>
  </si>
  <si>
    <t>WSM_22</t>
  </si>
  <si>
    <t>WSM_23</t>
  </si>
  <si>
    <t>China Provided Grant for Construction of Loto Taumafai Society National Disability Centre</t>
  </si>
  <si>
    <t>WSM_24</t>
  </si>
  <si>
    <t>WSM_25</t>
  </si>
  <si>
    <t>WSM_26</t>
  </si>
  <si>
    <t>China helps renovate the Siumu Primary School</t>
  </si>
  <si>
    <t>WSM_27</t>
  </si>
  <si>
    <t>China Builds Falule Primary School in Samoa</t>
  </si>
  <si>
    <t>WSM_28</t>
  </si>
  <si>
    <t>WSM_29</t>
  </si>
  <si>
    <t>WSM_30</t>
  </si>
  <si>
    <t>WSM_31</t>
  </si>
  <si>
    <t>STP_1</t>
  </si>
  <si>
    <t>STP_2</t>
  </si>
  <si>
    <t>STP_3</t>
  </si>
  <si>
    <t>STP_4</t>
  </si>
  <si>
    <t>STP_5</t>
  </si>
  <si>
    <t>STP_6</t>
  </si>
  <si>
    <t>SEN_1</t>
  </si>
  <si>
    <t>SEN_2</t>
  </si>
  <si>
    <t>SEN_3</t>
  </si>
  <si>
    <t>SEN_4</t>
  </si>
  <si>
    <t>SEN_5</t>
  </si>
  <si>
    <t>SEN_6</t>
  </si>
  <si>
    <t>SEN_7</t>
  </si>
  <si>
    <t>SEN_8</t>
  </si>
  <si>
    <t>SEN_9</t>
  </si>
  <si>
    <t>SEN_10</t>
  </si>
  <si>
    <t>Medicine and Medical Materials</t>
  </si>
  <si>
    <t>SEN_11</t>
  </si>
  <si>
    <t>SEN_12</t>
  </si>
  <si>
    <t>SEN_13</t>
  </si>
  <si>
    <t>SEN_14</t>
  </si>
  <si>
    <t>SEN_15</t>
  </si>
  <si>
    <t>SEN_16</t>
  </si>
  <si>
    <t>SEN_17</t>
  </si>
  <si>
    <t>SEN_18</t>
  </si>
  <si>
    <t>SEN_19</t>
  </si>
  <si>
    <t>SEN_20</t>
  </si>
  <si>
    <t>SEN_21</t>
  </si>
  <si>
    <t>SEN_22</t>
  </si>
  <si>
    <t>SEN_23</t>
  </si>
  <si>
    <t>SEN_24</t>
  </si>
  <si>
    <t>SEN_25</t>
  </si>
  <si>
    <t>SEN_26</t>
  </si>
  <si>
    <t>SEN_27</t>
  </si>
  <si>
    <t>SEN_28</t>
  </si>
  <si>
    <t>SEN_29</t>
  </si>
  <si>
    <t>SEN_30</t>
  </si>
  <si>
    <t>SEN_31</t>
  </si>
  <si>
    <t>SEN_32</t>
  </si>
  <si>
    <t>SEN_33</t>
  </si>
  <si>
    <t>SEN_34</t>
  </si>
  <si>
    <t>SEN_35</t>
  </si>
  <si>
    <t>SEN_36</t>
  </si>
  <si>
    <t>SEN_37</t>
  </si>
  <si>
    <t>SEN_38</t>
  </si>
  <si>
    <t>SEN_39</t>
  </si>
  <si>
    <t>SEN_40</t>
  </si>
  <si>
    <t>SRB_1</t>
  </si>
  <si>
    <t>SRB_2</t>
  </si>
  <si>
    <t>SRB_3</t>
  </si>
  <si>
    <t>SRB_4</t>
  </si>
  <si>
    <t>SRB_5</t>
  </si>
  <si>
    <t>SRB_6</t>
  </si>
  <si>
    <t>SRB_7</t>
  </si>
  <si>
    <t>SRB_8</t>
  </si>
  <si>
    <t>SRB_9</t>
  </si>
  <si>
    <t>SRB_10</t>
  </si>
  <si>
    <t>SRB_11</t>
  </si>
  <si>
    <t>SRB_12</t>
  </si>
  <si>
    <t>Construction of Highway E763 (Section Obrenovac-LJIG) Project</t>
  </si>
  <si>
    <t>SRB_13</t>
  </si>
  <si>
    <t>SRB_14</t>
  </si>
  <si>
    <t>Phase II of the Package Project Kostolac-B Power Plant Project</t>
  </si>
  <si>
    <t>SRB_15</t>
  </si>
  <si>
    <t>Construction of Highway E763 (Section Surcin-Obrenovac) Project</t>
  </si>
  <si>
    <t>SRB_16</t>
  </si>
  <si>
    <t>SYC_1</t>
  </si>
  <si>
    <t>SYC_2</t>
  </si>
  <si>
    <t>SYC_3</t>
  </si>
  <si>
    <t>SYC_4</t>
  </si>
  <si>
    <t>SYC_5</t>
  </si>
  <si>
    <t>SYC_6</t>
  </si>
  <si>
    <t>SYC_7</t>
  </si>
  <si>
    <t>SYC_8</t>
  </si>
  <si>
    <t>SYC_9</t>
  </si>
  <si>
    <t>SYC_10</t>
  </si>
  <si>
    <t>SYC_11</t>
  </si>
  <si>
    <t>SYC_12</t>
  </si>
  <si>
    <t>SYC_13</t>
  </si>
  <si>
    <t>Les Mamelles Housing Project</t>
  </si>
  <si>
    <t>SYC_14</t>
  </si>
  <si>
    <t>SYC_15</t>
  </si>
  <si>
    <t>SYC_16</t>
  </si>
  <si>
    <t>SYC_17</t>
  </si>
  <si>
    <t>SYC_18</t>
  </si>
  <si>
    <t>SYC_19</t>
  </si>
  <si>
    <t>SYC_20</t>
  </si>
  <si>
    <t>SYC_21</t>
  </si>
  <si>
    <t>SYC_22</t>
  </si>
  <si>
    <t>SYC_23</t>
  </si>
  <si>
    <t>SYC_24</t>
  </si>
  <si>
    <t>SYC_25</t>
  </si>
  <si>
    <t>SYC_26</t>
  </si>
  <si>
    <t>SYC_27</t>
  </si>
  <si>
    <t>SYC_28</t>
  </si>
  <si>
    <t>SLE_1</t>
  </si>
  <si>
    <t>SLE_2</t>
  </si>
  <si>
    <t>SLE_3</t>
  </si>
  <si>
    <t>SLE_4</t>
  </si>
  <si>
    <t>SLE_5</t>
  </si>
  <si>
    <t>SLE_6</t>
  </si>
  <si>
    <t>SLE_7</t>
  </si>
  <si>
    <t>SLE_8</t>
  </si>
  <si>
    <t>SLE_9</t>
  </si>
  <si>
    <t>SLE_10</t>
  </si>
  <si>
    <t>SLE_11</t>
  </si>
  <si>
    <t>SLE_12</t>
  </si>
  <si>
    <t>SLE_13</t>
  </si>
  <si>
    <t>SLE_14</t>
  </si>
  <si>
    <t>SLE_15</t>
  </si>
  <si>
    <t>SLE_16</t>
  </si>
  <si>
    <t>SLE_17</t>
  </si>
  <si>
    <t>SLE_18</t>
  </si>
  <si>
    <t>SLE_19</t>
  </si>
  <si>
    <t>SLE_20</t>
  </si>
  <si>
    <t>SLE_21</t>
  </si>
  <si>
    <t>SLE_22</t>
  </si>
  <si>
    <t>SLE_23</t>
  </si>
  <si>
    <t>SLE_24</t>
  </si>
  <si>
    <t>SLE_25</t>
  </si>
  <si>
    <t>SLE_26</t>
  </si>
  <si>
    <t>SLE_27</t>
  </si>
  <si>
    <t>SLE_28</t>
  </si>
  <si>
    <t>SLE_29</t>
  </si>
  <si>
    <t>SLE_30</t>
  </si>
  <si>
    <t>SLE_31</t>
  </si>
  <si>
    <t>SLE_32</t>
  </si>
  <si>
    <t>SLE_33</t>
  </si>
  <si>
    <t>SLE_34</t>
  </si>
  <si>
    <t>SLE_35</t>
  </si>
  <si>
    <t>SLE_36</t>
  </si>
  <si>
    <t>SLE_37</t>
  </si>
  <si>
    <t>SLE_38</t>
  </si>
  <si>
    <t>SLE_39</t>
  </si>
  <si>
    <t>China provides $3000 USD for young leaders program</t>
  </si>
  <si>
    <t>SLE_40</t>
  </si>
  <si>
    <t>China donates water filters to four girls' schools in Sierra Leone</t>
  </si>
  <si>
    <t>SLE_41</t>
  </si>
  <si>
    <t>SLE_42</t>
  </si>
  <si>
    <t>Chinese embassy in Sierra Leone provides training for unemployed women</t>
  </si>
  <si>
    <t>SLE_43</t>
  </si>
  <si>
    <t>SLE_44</t>
  </si>
  <si>
    <t>SLE_45</t>
  </si>
  <si>
    <t>[Ebola] China Builds a Permanent Biosafety Cabinet and an Observation Room to Fight Ebola in Sierra Leone</t>
  </si>
  <si>
    <t>SLE_46</t>
  </si>
  <si>
    <t>SLE_47</t>
  </si>
  <si>
    <t>SLE_48</t>
  </si>
  <si>
    <t>SLE_49</t>
  </si>
  <si>
    <t>[Ebola] China provided 10 million Yuan worth of Medical Materials to Sierra Leone to battle the Ebola Virus</t>
  </si>
  <si>
    <t>SLE_50</t>
  </si>
  <si>
    <t>SLE_51</t>
  </si>
  <si>
    <t>SLE_52</t>
  </si>
  <si>
    <t>SLE_53</t>
  </si>
  <si>
    <t>SLE_54</t>
  </si>
  <si>
    <t>SLE_55</t>
  </si>
  <si>
    <t>SLE_56</t>
  </si>
  <si>
    <t>Chinese banks finance upgrade of Queen Elizabeth II Quay in Freetown</t>
  </si>
  <si>
    <t>SLE_57</t>
  </si>
  <si>
    <t>SOM_1</t>
  </si>
  <si>
    <t>SOM_2</t>
  </si>
  <si>
    <t>SOM_3</t>
  </si>
  <si>
    <t>SOM_4</t>
  </si>
  <si>
    <t>SOM_5</t>
  </si>
  <si>
    <t>SOM_6</t>
  </si>
  <si>
    <t>SOM_7</t>
  </si>
  <si>
    <t>SOM_8</t>
  </si>
  <si>
    <t>SOM_9</t>
  </si>
  <si>
    <t>SOM_10</t>
  </si>
  <si>
    <t>SOM_11</t>
  </si>
  <si>
    <t>SOM_12</t>
  </si>
  <si>
    <t>SOM_13</t>
  </si>
  <si>
    <t>SOM_14</t>
  </si>
  <si>
    <t>SOM_15</t>
  </si>
  <si>
    <t>SOM_16</t>
  </si>
  <si>
    <t>SOM_17</t>
  </si>
  <si>
    <t>SOM_18</t>
  </si>
  <si>
    <t>SOM_19</t>
  </si>
  <si>
    <t>Installation of Piped Water in Various towns</t>
  </si>
  <si>
    <t>SOM_20</t>
  </si>
  <si>
    <t>Fishing Project</t>
  </si>
  <si>
    <t>SOM_21</t>
  </si>
  <si>
    <t>Clothing, Food</t>
  </si>
  <si>
    <t>SOM_22</t>
  </si>
  <si>
    <t>SOM_23</t>
  </si>
  <si>
    <t>SOM_24</t>
  </si>
  <si>
    <t>China Donates $500,000 USD for Malaria Aid to Somalia</t>
  </si>
  <si>
    <t>SOM_25</t>
  </si>
  <si>
    <t>SOM_26</t>
  </si>
  <si>
    <t>China Donates Anti-Malarial Medicine Worth 1 Million RMB to Somalia</t>
  </si>
  <si>
    <t>SOM_27</t>
  </si>
  <si>
    <t>SOM_28</t>
  </si>
  <si>
    <t>SOM_29</t>
  </si>
  <si>
    <t>SOM_30</t>
  </si>
  <si>
    <t>SOM_31</t>
  </si>
  <si>
    <t>SOM_32</t>
  </si>
  <si>
    <t>ZAF_1</t>
  </si>
  <si>
    <t>ZAF_2</t>
  </si>
  <si>
    <t>ZAF_3</t>
  </si>
  <si>
    <t>ZAF_4</t>
  </si>
  <si>
    <t>ZAF_5</t>
  </si>
  <si>
    <t>ZAF_6</t>
  </si>
  <si>
    <t>ZAF_7</t>
  </si>
  <si>
    <t>ZAF_8</t>
  </si>
  <si>
    <t>ZAF_9</t>
  </si>
  <si>
    <t>ZAF_10</t>
  </si>
  <si>
    <t>ZAF_11</t>
  </si>
  <si>
    <t>ZAF_12</t>
  </si>
  <si>
    <t>ZAF_13</t>
  </si>
  <si>
    <t>ZAF_14</t>
  </si>
  <si>
    <t>ZAF_15</t>
  </si>
  <si>
    <t>ZAF_16</t>
  </si>
  <si>
    <t>ZAF_17</t>
  </si>
  <si>
    <t>ZAF_18</t>
  </si>
  <si>
    <t>ZAF_19</t>
  </si>
  <si>
    <t>ZAF_20</t>
  </si>
  <si>
    <t>ZAF_21</t>
  </si>
  <si>
    <t>ZAF_22</t>
  </si>
  <si>
    <t>ZAF_23</t>
  </si>
  <si>
    <t>ZAF_24</t>
  </si>
  <si>
    <t>ZAF_25</t>
  </si>
  <si>
    <t>ZAF_26</t>
  </si>
  <si>
    <t>ZAF_27</t>
  </si>
  <si>
    <t>ZAF_28</t>
  </si>
  <si>
    <t>ZAF_29</t>
  </si>
  <si>
    <t>ZAF_30</t>
  </si>
  <si>
    <t>ZAF_31</t>
  </si>
  <si>
    <t>SSD_1</t>
  </si>
  <si>
    <t>SSD_2</t>
  </si>
  <si>
    <t>SSD_3</t>
  </si>
  <si>
    <t>SSD_4</t>
  </si>
  <si>
    <t>SSD_5</t>
  </si>
  <si>
    <t>SSD_6</t>
  </si>
  <si>
    <t>SSD_7</t>
  </si>
  <si>
    <t>SSD_8</t>
  </si>
  <si>
    <t>SSD_9</t>
  </si>
  <si>
    <t>SSD_10</t>
  </si>
  <si>
    <t>SSD_11</t>
  </si>
  <si>
    <t>SSD_12</t>
  </si>
  <si>
    <t>SSD_13</t>
  </si>
  <si>
    <t>China agrees Yuan30m of material assistance to South Sudan</t>
  </si>
  <si>
    <t>SSD_14</t>
  </si>
  <si>
    <t>SSD_15</t>
  </si>
  <si>
    <t>SSD_16</t>
  </si>
  <si>
    <t>SSD_17</t>
  </si>
  <si>
    <t>SSD_18</t>
  </si>
  <si>
    <t>Juba International Airport</t>
  </si>
  <si>
    <t>SVI_1</t>
  </si>
  <si>
    <t>SYE_1</t>
  </si>
  <si>
    <t>SYE_2</t>
  </si>
  <si>
    <t>SYE_3</t>
  </si>
  <si>
    <t>SYE_4</t>
  </si>
  <si>
    <t>SYE_5</t>
  </si>
  <si>
    <t>SYE_6</t>
  </si>
  <si>
    <t>SYE_7</t>
  </si>
  <si>
    <t>SYE_8</t>
  </si>
  <si>
    <t>SYE_9</t>
  </si>
  <si>
    <t>SYE_10</t>
  </si>
  <si>
    <t>SYE_11</t>
  </si>
  <si>
    <t>SYE_12</t>
  </si>
  <si>
    <t>SYE_13</t>
  </si>
  <si>
    <t>SYE_14</t>
  </si>
  <si>
    <t>SYE_15</t>
  </si>
  <si>
    <t>Loan agreement for road construction</t>
  </si>
  <si>
    <t>LKA_1</t>
  </si>
  <si>
    <t>LKA_2</t>
  </si>
  <si>
    <t>LKA_3</t>
  </si>
  <si>
    <t>LKA_4</t>
  </si>
  <si>
    <t>LKA_5</t>
  </si>
  <si>
    <t>LKA_6</t>
  </si>
  <si>
    <t>LKA_7</t>
  </si>
  <si>
    <t>LKA_8</t>
  </si>
  <si>
    <t>LKA_9</t>
  </si>
  <si>
    <t>LKA_10</t>
  </si>
  <si>
    <t>LKA_11</t>
  </si>
  <si>
    <t>LKA_12</t>
  </si>
  <si>
    <t>LKA_13</t>
  </si>
  <si>
    <t>LKA_14</t>
  </si>
  <si>
    <t>LKA_15</t>
  </si>
  <si>
    <t>LKA_16</t>
  </si>
  <si>
    <t>LKA_17</t>
  </si>
  <si>
    <t>LKA_18</t>
  </si>
  <si>
    <t>LKA_19</t>
  </si>
  <si>
    <t>LKA_20</t>
  </si>
  <si>
    <t>LKA_21</t>
  </si>
  <si>
    <t>LKA_22</t>
  </si>
  <si>
    <t>LKA_23</t>
  </si>
  <si>
    <t>LKA_24</t>
  </si>
  <si>
    <t>LKA_25</t>
  </si>
  <si>
    <t>LKA_26</t>
  </si>
  <si>
    <t>LKA_27</t>
  </si>
  <si>
    <t>30,000 pairs of children clothes</t>
  </si>
  <si>
    <t>LKA_28</t>
  </si>
  <si>
    <t>Relief assistance</t>
  </si>
  <si>
    <t>LKA_29</t>
  </si>
  <si>
    <t>LKA_30</t>
  </si>
  <si>
    <t>LKA_31</t>
  </si>
  <si>
    <t>LKA_32</t>
  </si>
  <si>
    <t>LKA_33</t>
  </si>
  <si>
    <t>LKA_34</t>
  </si>
  <si>
    <t>LKA_35</t>
  </si>
  <si>
    <t>LKA_36</t>
  </si>
  <si>
    <t>LKA_37</t>
  </si>
  <si>
    <t>LKA_38</t>
  </si>
  <si>
    <t>LKA_39</t>
  </si>
  <si>
    <t>Chinese donates LKR450m for commemorative exhibition hall in Sri Lanka</t>
  </si>
  <si>
    <t>LKA_40</t>
  </si>
  <si>
    <t>LKA_41</t>
  </si>
  <si>
    <t>LKA_42</t>
  </si>
  <si>
    <t>China donates 5m RMB in emergency aid to flood-stricken Sri Lanka</t>
  </si>
  <si>
    <t>LKA_43</t>
  </si>
  <si>
    <t>China Donates Tsunami Relief Supplies (Batch 1 of 3)</t>
  </si>
  <si>
    <t>LKA_44</t>
  </si>
  <si>
    <t>LKA_45</t>
  </si>
  <si>
    <t>China Sends Emergency Relief Goods to Sri Lanka (Batch 3 of 3)</t>
  </si>
  <si>
    <t>LKA_46</t>
  </si>
  <si>
    <t>LKA_47</t>
  </si>
  <si>
    <t>China provides $1.83m in Tsunami Relief Supplies to Sri Lanka (Batch 2 of 3)</t>
  </si>
  <si>
    <t>LKA_48</t>
  </si>
  <si>
    <t>LKA_49</t>
  </si>
  <si>
    <t>LKA_50</t>
  </si>
  <si>
    <t>LKA_51</t>
  </si>
  <si>
    <t>LKA_52</t>
  </si>
  <si>
    <t>LKA_53</t>
  </si>
  <si>
    <t>LKA_54</t>
  </si>
  <si>
    <t>LKA_55</t>
  </si>
  <si>
    <t>LKA_56</t>
  </si>
  <si>
    <t>LKA_57</t>
  </si>
  <si>
    <t>LKA_58</t>
  </si>
  <si>
    <t>LKA_59</t>
  </si>
  <si>
    <t>LKA_60</t>
  </si>
  <si>
    <t>LKA_61</t>
  </si>
  <si>
    <t>LKA_62</t>
  </si>
  <si>
    <t>LKA_63</t>
  </si>
  <si>
    <t>LKA_64</t>
  </si>
  <si>
    <t>LKA_65</t>
  </si>
  <si>
    <t>China donates 2,000 tents worth 128 million Rupees to Sri Lanka</t>
  </si>
  <si>
    <t>LKA_66</t>
  </si>
  <si>
    <t>LKA_67</t>
  </si>
  <si>
    <t>LKA_68</t>
  </si>
  <si>
    <t>LKA_69</t>
  </si>
  <si>
    <t>LKA_70</t>
  </si>
  <si>
    <t>LKA_71</t>
  </si>
  <si>
    <t>LKA_72</t>
  </si>
  <si>
    <t>LKA_73</t>
  </si>
  <si>
    <t>LKA_74</t>
  </si>
  <si>
    <t>LKA_75</t>
  </si>
  <si>
    <t>China donates books to 16 scholarship holders in Sri Lanka (II of II)</t>
  </si>
  <si>
    <t>LKA_76</t>
  </si>
  <si>
    <t>LKA_77</t>
  </si>
  <si>
    <t>LKA_78</t>
  </si>
  <si>
    <t>LKA_79</t>
  </si>
  <si>
    <t>LKA_80</t>
  </si>
  <si>
    <t>LKA_81</t>
  </si>
  <si>
    <t>LKA_82</t>
  </si>
  <si>
    <t>LKA_83</t>
  </si>
  <si>
    <t>LKA_84</t>
  </si>
  <si>
    <t>LKA_85</t>
  </si>
  <si>
    <t>LKA_86</t>
  </si>
  <si>
    <t>China donates books to 16 scholarship holders in Sri Lanka (I of II)</t>
  </si>
  <si>
    <t>LKA_87</t>
  </si>
  <si>
    <t>LKA_88</t>
  </si>
  <si>
    <t>LKA_89</t>
  </si>
  <si>
    <t>China donates books to the 24 scholarship holders in Sri Lanka</t>
  </si>
  <si>
    <t>LKA_90</t>
  </si>
  <si>
    <t>LKA_91</t>
  </si>
  <si>
    <t>LKA_92</t>
  </si>
  <si>
    <t>LKA_93</t>
  </si>
  <si>
    <t>LKA_94</t>
  </si>
  <si>
    <t>LKA_95</t>
  </si>
  <si>
    <t>LKA_96</t>
  </si>
  <si>
    <t>LKA_97</t>
  </si>
  <si>
    <t>LKA_98</t>
  </si>
  <si>
    <t>China offers 24 scholarships to students in Sri Lanka</t>
  </si>
  <si>
    <t>LKA_99</t>
  </si>
  <si>
    <t>LKA_100</t>
  </si>
  <si>
    <t>LKA_101</t>
  </si>
  <si>
    <t>LKA_102</t>
  </si>
  <si>
    <t>LKA_103</t>
  </si>
  <si>
    <t>LKA_104</t>
  </si>
  <si>
    <t>LKA_105</t>
  </si>
  <si>
    <t>LKA_106</t>
  </si>
  <si>
    <t>LKA_107</t>
  </si>
  <si>
    <t>LKA_108</t>
  </si>
  <si>
    <t>LKA_109</t>
  </si>
  <si>
    <t>LKA_110</t>
  </si>
  <si>
    <t>LKA_111</t>
  </si>
  <si>
    <t>LKA_112</t>
  </si>
  <si>
    <t>LKA_113</t>
  </si>
  <si>
    <t>LKA_114</t>
  </si>
  <si>
    <t>LKA_115</t>
  </si>
  <si>
    <t>LKA_116</t>
  </si>
  <si>
    <t>LKA_117</t>
  </si>
  <si>
    <t>LKA_118</t>
  </si>
  <si>
    <t>LKA_119</t>
  </si>
  <si>
    <t>LKA_120</t>
  </si>
  <si>
    <t>LKA_121</t>
  </si>
  <si>
    <t>LKA_122</t>
  </si>
  <si>
    <t>LKA_123</t>
  </si>
  <si>
    <t>LKA_124</t>
  </si>
  <si>
    <t>LKA_125</t>
  </si>
  <si>
    <t>LCA_1</t>
  </si>
  <si>
    <t>LCA_2</t>
  </si>
  <si>
    <t>LCA_3</t>
  </si>
  <si>
    <t>SDN_1</t>
  </si>
  <si>
    <t>SDN_2</t>
  </si>
  <si>
    <t>SDN_3</t>
  </si>
  <si>
    <t>SDN_4</t>
  </si>
  <si>
    <t>SDN_5</t>
  </si>
  <si>
    <t>SDN_6</t>
  </si>
  <si>
    <t>SDN_7</t>
  </si>
  <si>
    <t>SDN_8</t>
  </si>
  <si>
    <t>SDN_9</t>
  </si>
  <si>
    <t>SDN_10</t>
  </si>
  <si>
    <t>Vocational training center and equipments</t>
  </si>
  <si>
    <t>SDN_11</t>
  </si>
  <si>
    <t>SDN_12</t>
  </si>
  <si>
    <t>SDN_13</t>
  </si>
  <si>
    <t>SDN_14</t>
  </si>
  <si>
    <t>SDN_15</t>
  </si>
  <si>
    <t>Provide a batch of medical equipment</t>
  </si>
  <si>
    <t>SDN_16</t>
  </si>
  <si>
    <t>SDN_17</t>
  </si>
  <si>
    <t>SDN_18</t>
  </si>
  <si>
    <t>SDN_19</t>
  </si>
  <si>
    <t>SDN_20</t>
  </si>
  <si>
    <t>SDN_21</t>
  </si>
  <si>
    <t>SDN_22</t>
  </si>
  <si>
    <t>SDN_23</t>
  </si>
  <si>
    <t>SDN_24</t>
  </si>
  <si>
    <t>SDN_25</t>
  </si>
  <si>
    <t>SDN_26</t>
  </si>
  <si>
    <t>SDN_27</t>
  </si>
  <si>
    <t>SDN_28</t>
  </si>
  <si>
    <t>SDN_29</t>
  </si>
  <si>
    <t>SDN_30</t>
  </si>
  <si>
    <t>SDN_31</t>
  </si>
  <si>
    <t>SDN_32</t>
  </si>
  <si>
    <t>SDN_33</t>
  </si>
  <si>
    <t>SDN_34</t>
  </si>
  <si>
    <t>SDN_35</t>
  </si>
  <si>
    <t>SDN_36</t>
  </si>
  <si>
    <t>SDN_37</t>
  </si>
  <si>
    <t>SDN_38</t>
  </si>
  <si>
    <t>SDN_39</t>
  </si>
  <si>
    <t>SDN_40</t>
  </si>
  <si>
    <t>SDN_41</t>
  </si>
  <si>
    <t>SDN_42</t>
  </si>
  <si>
    <t>SDN_43</t>
  </si>
  <si>
    <t>SDN_44</t>
  </si>
  <si>
    <t>SDN_45</t>
  </si>
  <si>
    <t>China gives $25.1 million to Sudan for Algaily-Shendi-Atbara Electricity Project</t>
  </si>
  <si>
    <t>SDN_46</t>
  </si>
  <si>
    <t>SDN_47</t>
  </si>
  <si>
    <t>SDN_48</t>
  </si>
  <si>
    <t>SDN_49</t>
  </si>
  <si>
    <t>SDN_50</t>
  </si>
  <si>
    <t>SDN_51</t>
  </si>
  <si>
    <t>SDN_52</t>
  </si>
  <si>
    <t>SDN_53</t>
  </si>
  <si>
    <t>SDN_54</t>
  </si>
  <si>
    <t>SDN_55</t>
  </si>
  <si>
    <t>SDN_56</t>
  </si>
  <si>
    <t>SDN_57</t>
  </si>
  <si>
    <t>SDN_58</t>
  </si>
  <si>
    <t>SDN_59</t>
  </si>
  <si>
    <t>SDN_60</t>
  </si>
  <si>
    <t>SDN_61</t>
  </si>
  <si>
    <t>SDN_62</t>
  </si>
  <si>
    <t>SDN_63</t>
  </si>
  <si>
    <t>SDN_64</t>
  </si>
  <si>
    <t>SDN_65</t>
  </si>
  <si>
    <t>SDN_66</t>
  </si>
  <si>
    <t>SDN_67</t>
  </si>
  <si>
    <t>SDN_68</t>
  </si>
  <si>
    <t>SDN_69</t>
  </si>
  <si>
    <t>SDN_70</t>
  </si>
  <si>
    <t>SDN_71</t>
  </si>
  <si>
    <t>SDN_72</t>
  </si>
  <si>
    <t>SDN_73</t>
  </si>
  <si>
    <t>SDN_74</t>
  </si>
  <si>
    <t>SDN_75</t>
  </si>
  <si>
    <t>SDN_76</t>
  </si>
  <si>
    <t>SDN_77</t>
  </si>
  <si>
    <t>SDN_78</t>
  </si>
  <si>
    <t>SDN_79</t>
  </si>
  <si>
    <t>China sends 20 million Yuan in Humanitarian Aid to Sudan for Darfur</t>
  </si>
  <si>
    <t>SDN_80</t>
  </si>
  <si>
    <t>SDN_81</t>
  </si>
  <si>
    <t>SDN_82</t>
  </si>
  <si>
    <t>SDN_83</t>
  </si>
  <si>
    <t>SDN_84</t>
  </si>
  <si>
    <t>SDN_85</t>
  </si>
  <si>
    <t>SDN_86</t>
  </si>
  <si>
    <t>SDN_87</t>
  </si>
  <si>
    <t>SDN_88</t>
  </si>
  <si>
    <t>SDN_89</t>
  </si>
  <si>
    <t>SDN_90</t>
  </si>
  <si>
    <t>China gives $4.4 million to Sudan for Al Faw Agricultural Center, Aldamazin Hospital, and 2 Rural Schools</t>
  </si>
  <si>
    <t>SDN_91</t>
  </si>
  <si>
    <t>SDN_92</t>
  </si>
  <si>
    <t>SDN_93</t>
  </si>
  <si>
    <t>SDN_94</t>
  </si>
  <si>
    <t>SDN_95</t>
  </si>
  <si>
    <t>SDN_96</t>
  </si>
  <si>
    <t>SDN_97</t>
  </si>
  <si>
    <t>SDN_98</t>
  </si>
  <si>
    <t>SDN_99</t>
  </si>
  <si>
    <t>SDN_100</t>
  </si>
  <si>
    <t>SDN_101</t>
  </si>
  <si>
    <t>SDN_102</t>
  </si>
  <si>
    <t>SDN_103</t>
  </si>
  <si>
    <t>SDN_104</t>
  </si>
  <si>
    <t>SDN_105</t>
  </si>
  <si>
    <t>SDN_106</t>
  </si>
  <si>
    <t>SDN_107</t>
  </si>
  <si>
    <t>SDN_108</t>
  </si>
  <si>
    <t>SDN_109</t>
  </si>
  <si>
    <t>SDN_110</t>
  </si>
  <si>
    <t>SDN_111</t>
  </si>
  <si>
    <t>SDN_112</t>
  </si>
  <si>
    <t>SDN_113</t>
  </si>
  <si>
    <t>SDN_114</t>
  </si>
  <si>
    <t>SDN_115</t>
  </si>
  <si>
    <t>SDN_116</t>
  </si>
  <si>
    <t>SDN_117</t>
  </si>
  <si>
    <t>SDN_118</t>
  </si>
  <si>
    <t>SDN_119</t>
  </si>
  <si>
    <t>SDN_120</t>
  </si>
  <si>
    <t>SDN_121</t>
  </si>
  <si>
    <t>China grants Sudan funding for construction of bridges in Darfur</t>
  </si>
  <si>
    <t>SDN_122</t>
  </si>
  <si>
    <t>SDN_123</t>
  </si>
  <si>
    <t>SDN_124</t>
  </si>
  <si>
    <t>SDN_125</t>
  </si>
  <si>
    <t>SDN_126</t>
  </si>
  <si>
    <t>SDN_127</t>
  </si>
  <si>
    <t>SDN_128</t>
  </si>
  <si>
    <t>SDN_129</t>
  </si>
  <si>
    <t>SDN_130</t>
  </si>
  <si>
    <t>SDN_131</t>
  </si>
  <si>
    <t>SDN_132</t>
  </si>
  <si>
    <t>SUR_1</t>
  </si>
  <si>
    <t>SUR_2</t>
  </si>
  <si>
    <t>SUR_3</t>
  </si>
  <si>
    <t>SUR_4</t>
  </si>
  <si>
    <t>SUR_5</t>
  </si>
  <si>
    <t>SUR_6</t>
  </si>
  <si>
    <t>SUR_7</t>
  </si>
  <si>
    <t>SUR_8</t>
  </si>
  <si>
    <t>SUR_9</t>
  </si>
  <si>
    <t>SUR_10</t>
  </si>
  <si>
    <t>SUR_11</t>
  </si>
  <si>
    <t>SUR_12</t>
  </si>
  <si>
    <t>SUR_13</t>
  </si>
  <si>
    <t>SUR_14</t>
  </si>
  <si>
    <t>SUR_15</t>
  </si>
  <si>
    <t>China Eximbank provides 235 mn USD loan for infrastructure projects</t>
  </si>
  <si>
    <t>SWZ_1</t>
  </si>
  <si>
    <t>SYR_1</t>
  </si>
  <si>
    <t>SYR_2</t>
  </si>
  <si>
    <t>SYR_3</t>
  </si>
  <si>
    <t>SYR_4</t>
  </si>
  <si>
    <t>SYR_5</t>
  </si>
  <si>
    <t>SYR_6</t>
  </si>
  <si>
    <t>SYR_7</t>
  </si>
  <si>
    <t>SYR_8</t>
  </si>
  <si>
    <t>SYR_9</t>
  </si>
  <si>
    <t>SYR_10</t>
  </si>
  <si>
    <t>SYR_11</t>
  </si>
  <si>
    <t>SYR_12</t>
  </si>
  <si>
    <t>SYR_13</t>
  </si>
  <si>
    <t>SYR_14</t>
  </si>
  <si>
    <t>SYR_15</t>
  </si>
  <si>
    <t>TJK_1</t>
  </si>
  <si>
    <t>TJK_2</t>
  </si>
  <si>
    <t>TJK_3</t>
  </si>
  <si>
    <t>TJK_4</t>
  </si>
  <si>
    <t>TJK_5</t>
  </si>
  <si>
    <t>TJK_6</t>
  </si>
  <si>
    <t>TJK_7</t>
  </si>
  <si>
    <t>TJK_8</t>
  </si>
  <si>
    <t>TJK_9</t>
  </si>
  <si>
    <t>TJK_10</t>
  </si>
  <si>
    <t>TJK_11</t>
  </si>
  <si>
    <t>TJK_12</t>
  </si>
  <si>
    <t>China grants Tajikistan 7.5 million USD for the construction of the Tajik-Uzbek Road</t>
  </si>
  <si>
    <t>TJK_13</t>
  </si>
  <si>
    <t>TJK_14</t>
  </si>
  <si>
    <t>China loans Tajikistan 96 million USD to construct 220 kV hydroelectric plant</t>
  </si>
  <si>
    <t>TJK_15</t>
  </si>
  <si>
    <t>TJK_16</t>
  </si>
  <si>
    <t>TJK_17</t>
  </si>
  <si>
    <t>TJK_18</t>
  </si>
  <si>
    <t>TJK_19</t>
  </si>
  <si>
    <t>TJK_20</t>
  </si>
  <si>
    <t>TJK_21</t>
  </si>
  <si>
    <t>TJK_22</t>
  </si>
  <si>
    <t>TJK_23</t>
  </si>
  <si>
    <t>TJK_24</t>
  </si>
  <si>
    <t>TJK_25</t>
  </si>
  <si>
    <t>TJK_26</t>
  </si>
  <si>
    <t>TJK_27</t>
  </si>
  <si>
    <t>TJK_28</t>
  </si>
  <si>
    <t>TJK_29</t>
  </si>
  <si>
    <t>TJK_30</t>
  </si>
  <si>
    <t>TZA_1</t>
  </si>
  <si>
    <t>TZA_2</t>
  </si>
  <si>
    <t>TZA_3</t>
  </si>
  <si>
    <t>TZA_4</t>
  </si>
  <si>
    <t>TZA_5</t>
  </si>
  <si>
    <t>TZA_6</t>
  </si>
  <si>
    <t>TZA_7</t>
  </si>
  <si>
    <t>TZA_8</t>
  </si>
  <si>
    <t>TZA_9</t>
  </si>
  <si>
    <t>TZA_10</t>
  </si>
  <si>
    <t>TZA_11</t>
  </si>
  <si>
    <t>TZA_12</t>
  </si>
  <si>
    <t>TZA_13</t>
  </si>
  <si>
    <t>TZA_14</t>
  </si>
  <si>
    <t>TZA_15</t>
  </si>
  <si>
    <t>TZA_16</t>
  </si>
  <si>
    <t>TZA_17</t>
  </si>
  <si>
    <t>TZA_18</t>
  </si>
  <si>
    <t>TZA_19</t>
  </si>
  <si>
    <t>TZA_20</t>
  </si>
  <si>
    <t>TZA_21</t>
  </si>
  <si>
    <t>TZA_22</t>
  </si>
  <si>
    <t>TZA_23</t>
  </si>
  <si>
    <t>TZA_24</t>
  </si>
  <si>
    <t>TZA_25</t>
  </si>
  <si>
    <t>TZA_26</t>
  </si>
  <si>
    <t>TZA_27</t>
  </si>
  <si>
    <t>TZA_28</t>
  </si>
  <si>
    <t>TZA_29</t>
  </si>
  <si>
    <t>TZA_30</t>
  </si>
  <si>
    <t>TZA_31</t>
  </si>
  <si>
    <t>TZA_32</t>
  </si>
  <si>
    <t>TZA_33</t>
  </si>
  <si>
    <t>TZA_34</t>
  </si>
  <si>
    <t>TZA_35</t>
  </si>
  <si>
    <t>TZA_36</t>
  </si>
  <si>
    <t>TZA_37</t>
  </si>
  <si>
    <t>TZA_38</t>
  </si>
  <si>
    <t>TZA_39</t>
  </si>
  <si>
    <t>TZA_40</t>
  </si>
  <si>
    <t>TZA_41</t>
  </si>
  <si>
    <t>TZA_42</t>
  </si>
  <si>
    <t>TZA_43</t>
  </si>
  <si>
    <t>TZA_44</t>
  </si>
  <si>
    <t>TZA_45</t>
  </si>
  <si>
    <t>TZA_46</t>
  </si>
  <si>
    <t>TZA_47</t>
  </si>
  <si>
    <t>TZA_48</t>
  </si>
  <si>
    <t>TZA_49</t>
  </si>
  <si>
    <t>TZA_50</t>
  </si>
  <si>
    <t>TZA_51</t>
  </si>
  <si>
    <t>Radio Station, Mining Workers' Housing</t>
  </si>
  <si>
    <t>TZA_52</t>
  </si>
  <si>
    <t>TZA_53</t>
  </si>
  <si>
    <t>TZA_54</t>
  </si>
  <si>
    <t>TZA_55</t>
  </si>
  <si>
    <t>TZA_56</t>
  </si>
  <si>
    <t>TZA_57</t>
  </si>
  <si>
    <t>TZA_58</t>
  </si>
  <si>
    <t>TZA_59</t>
  </si>
  <si>
    <t>TZA_60</t>
  </si>
  <si>
    <t>TZA_61</t>
  </si>
  <si>
    <t>TZA_62</t>
  </si>
  <si>
    <t>China Grants 10.4 billion TSH for Chalinze Water Supply Infrastructure Phase 1</t>
  </si>
  <si>
    <t>TZA_63</t>
  </si>
  <si>
    <t>TZA_64</t>
  </si>
  <si>
    <t>TZA_65</t>
  </si>
  <si>
    <t>TZA_66</t>
  </si>
  <si>
    <t>TZA_67</t>
  </si>
  <si>
    <t>China Extends 2.2 Billion Shillings for Chalinze and Dodoma Water Projects</t>
  </si>
  <si>
    <t>TZA_68</t>
  </si>
  <si>
    <t>TZA_69</t>
  </si>
  <si>
    <t>TZA_70</t>
  </si>
  <si>
    <t>TZA_71</t>
  </si>
  <si>
    <t>TZA_72</t>
  </si>
  <si>
    <t>TZA_73</t>
  </si>
  <si>
    <t>TZA_74</t>
  </si>
  <si>
    <t>TZA_75</t>
  </si>
  <si>
    <t>TZA_76</t>
  </si>
  <si>
    <t>China Funds Construction of Second Primary School (Laalakiri) in Tanzania in 2006</t>
  </si>
  <si>
    <t>TZA_77</t>
  </si>
  <si>
    <t>China funds construction of third primary school in Tanzania in 2006</t>
  </si>
  <si>
    <t>TZA_78</t>
  </si>
  <si>
    <t>TZA_79</t>
  </si>
  <si>
    <t>TZA_80</t>
  </si>
  <si>
    <t>TZA_81</t>
  </si>
  <si>
    <t>TZA_82</t>
  </si>
  <si>
    <t>TZA_83</t>
  </si>
  <si>
    <t>TZA_84</t>
  </si>
  <si>
    <t>TZA_85</t>
  </si>
  <si>
    <t>China grants 5.6 billion TSH for Phase II of Chalinze Water Supply</t>
  </si>
  <si>
    <t>TZA_86</t>
  </si>
  <si>
    <t>TZA_87</t>
  </si>
  <si>
    <t>TZA_88</t>
  </si>
  <si>
    <t>TZA_89</t>
  </si>
  <si>
    <t>TZA_90</t>
  </si>
  <si>
    <t>TZA_91</t>
  </si>
  <si>
    <t>TZA_92</t>
  </si>
  <si>
    <t>TZA_93</t>
  </si>
  <si>
    <t>TZA_94</t>
  </si>
  <si>
    <t>TZA_95</t>
  </si>
  <si>
    <t>TZA_96</t>
  </si>
  <si>
    <t>TZA_97</t>
  </si>
  <si>
    <t>TZA_98</t>
  </si>
  <si>
    <t>TZA_99</t>
  </si>
  <si>
    <t>TZA_100</t>
  </si>
  <si>
    <t>TZA_101</t>
  </si>
  <si>
    <t>TZA_102</t>
  </si>
  <si>
    <t>TZA_103</t>
  </si>
  <si>
    <t>TZA_104</t>
  </si>
  <si>
    <t>TZA_105</t>
  </si>
  <si>
    <t>TZA_106</t>
  </si>
  <si>
    <t>TZA_107</t>
  </si>
  <si>
    <t>TZA_108</t>
  </si>
  <si>
    <t>TZA_109</t>
  </si>
  <si>
    <t>TZA_110</t>
  </si>
  <si>
    <t>TZA_111</t>
  </si>
  <si>
    <t>TZA_112</t>
  </si>
  <si>
    <t>TZA_113</t>
  </si>
  <si>
    <t>TZA_114</t>
  </si>
  <si>
    <t>TZA_115</t>
  </si>
  <si>
    <t>TZA_116</t>
  </si>
  <si>
    <t>TZA_117</t>
  </si>
  <si>
    <t>TZA_118</t>
  </si>
  <si>
    <t>TZA_119</t>
  </si>
  <si>
    <t>TZA_120</t>
  </si>
  <si>
    <t>TZA_121</t>
  </si>
  <si>
    <t>TZA_122</t>
  </si>
  <si>
    <t>TZA_123</t>
  </si>
  <si>
    <t>TZA_124</t>
  </si>
  <si>
    <t>TZA_125</t>
  </si>
  <si>
    <t>TZA_126</t>
  </si>
  <si>
    <t>TZA_127</t>
  </si>
  <si>
    <t>TZA_128</t>
  </si>
  <si>
    <t>China donates equipment to Tanzania's Prevention and Combating of Corruption Bureau</t>
  </si>
  <si>
    <t>TZA_129</t>
  </si>
  <si>
    <t>TZA_130</t>
  </si>
  <si>
    <t>TZA_131</t>
  </si>
  <si>
    <t>TZA_132</t>
  </si>
  <si>
    <t>TZA_133</t>
  </si>
  <si>
    <t>THA_1</t>
  </si>
  <si>
    <t>THA_2</t>
  </si>
  <si>
    <t>THA_3</t>
  </si>
  <si>
    <t>THA_4</t>
  </si>
  <si>
    <t>THA_5</t>
  </si>
  <si>
    <t>THA_6</t>
  </si>
  <si>
    <t>THA_7</t>
  </si>
  <si>
    <t>THA_8</t>
  </si>
  <si>
    <t>THA_9</t>
  </si>
  <si>
    <t>THA_10</t>
  </si>
  <si>
    <t>THA_11</t>
  </si>
  <si>
    <t>THA_12</t>
  </si>
  <si>
    <t>THA_13</t>
  </si>
  <si>
    <t>China donates 100 tablet computers for students in Thailand</t>
  </si>
  <si>
    <t>THA_14</t>
  </si>
  <si>
    <t>TLS_1</t>
  </si>
  <si>
    <t>TLS_2</t>
  </si>
  <si>
    <t>TLS_3</t>
  </si>
  <si>
    <t>TLS_4</t>
  </si>
  <si>
    <t>TLS_5</t>
  </si>
  <si>
    <t>TLS_6</t>
  </si>
  <si>
    <t>TLS_7</t>
  </si>
  <si>
    <t>TLS_8</t>
  </si>
  <si>
    <t>TLS_9</t>
  </si>
  <si>
    <t>TLS_10</t>
  </si>
  <si>
    <t>TLS_11</t>
  </si>
  <si>
    <t>TLS_12</t>
  </si>
  <si>
    <t>TLS_13</t>
  </si>
  <si>
    <t>TLS_14</t>
  </si>
  <si>
    <t>TLS_15</t>
  </si>
  <si>
    <t>TLS_16</t>
  </si>
  <si>
    <t>TLS_17</t>
  </si>
  <si>
    <t>TLS_18</t>
  </si>
  <si>
    <t>China provides $50 million loan to Timor-Leste for drainage system upgrade</t>
  </si>
  <si>
    <t>TGO_1</t>
  </si>
  <si>
    <t>TGO_2</t>
  </si>
  <si>
    <t>TGO_3</t>
  </si>
  <si>
    <t>TGO_4</t>
  </si>
  <si>
    <t>TGO_5</t>
  </si>
  <si>
    <t>TGO_6</t>
  </si>
  <si>
    <t>TGO_7</t>
  </si>
  <si>
    <t>TGO_8</t>
  </si>
  <si>
    <t>TGO_9</t>
  </si>
  <si>
    <t>TGO_10</t>
  </si>
  <si>
    <t>TGO_11</t>
  </si>
  <si>
    <t>TGO_12</t>
  </si>
  <si>
    <t>TGO_13</t>
  </si>
  <si>
    <t>TGO_14</t>
  </si>
  <si>
    <t>TGO_15</t>
  </si>
  <si>
    <t>TGO_16</t>
  </si>
  <si>
    <t>TGO_17</t>
  </si>
  <si>
    <t>TGO_18</t>
  </si>
  <si>
    <t>TGO_19</t>
  </si>
  <si>
    <t>TGO_20</t>
  </si>
  <si>
    <t>TGO_21</t>
  </si>
  <si>
    <t>TGO_22</t>
  </si>
  <si>
    <t>TGO_23</t>
  </si>
  <si>
    <t>TGO_24</t>
  </si>
  <si>
    <t>TGO_25</t>
  </si>
  <si>
    <t>TGO_26</t>
  </si>
  <si>
    <t>TGO_27</t>
  </si>
  <si>
    <t>TGO_28</t>
  </si>
  <si>
    <t>TGO_29</t>
  </si>
  <si>
    <t>TGO_30</t>
  </si>
  <si>
    <t>TGO_31</t>
  </si>
  <si>
    <t>China EXIM Loans $25 Mn USD to Develop E-government network in Togo</t>
  </si>
  <si>
    <t>TGO_32</t>
  </si>
  <si>
    <t>TGO_33</t>
  </si>
  <si>
    <t>TGO_34</t>
  </si>
  <si>
    <t>TGO_35</t>
  </si>
  <si>
    <t>TGO_36</t>
  </si>
  <si>
    <t>TGO_37</t>
  </si>
  <si>
    <t>TGO_38</t>
  </si>
  <si>
    <t>TGO_39</t>
  </si>
  <si>
    <t>TGO_40</t>
  </si>
  <si>
    <t>TGO_41</t>
  </si>
  <si>
    <t>TGO_42</t>
  </si>
  <si>
    <t>TGO_43</t>
  </si>
  <si>
    <t>TGO_44</t>
  </si>
  <si>
    <t>TGO_45</t>
  </si>
  <si>
    <t>TON_1</t>
  </si>
  <si>
    <t>TON_2</t>
  </si>
  <si>
    <t>TON_3</t>
  </si>
  <si>
    <t>China donates supplies to Tonga</t>
  </si>
  <si>
    <t>TON_4</t>
  </si>
  <si>
    <t>China builds technical agriculture center in Tonga</t>
  </si>
  <si>
    <t>TON_5</t>
  </si>
  <si>
    <t>TON_6</t>
  </si>
  <si>
    <t>TON_7</t>
  </si>
  <si>
    <t>TON_8</t>
  </si>
  <si>
    <t>TON_9</t>
  </si>
  <si>
    <t>TON_10</t>
  </si>
  <si>
    <t>China grants $3.6m for road construction in Tonga</t>
  </si>
  <si>
    <t>TON_11</t>
  </si>
  <si>
    <t>TON_12</t>
  </si>
  <si>
    <t>TON_13</t>
  </si>
  <si>
    <t>TON_14</t>
  </si>
  <si>
    <t>TON_15</t>
  </si>
  <si>
    <t>TON_16</t>
  </si>
  <si>
    <t>TON_17</t>
  </si>
  <si>
    <t>TON_18</t>
  </si>
  <si>
    <t>TON_19</t>
  </si>
  <si>
    <t>TON_20</t>
  </si>
  <si>
    <t>TON_21</t>
  </si>
  <si>
    <t>TON_22</t>
  </si>
  <si>
    <t>Opening ceremony of China-donated Tonga Varney Health Center was held</t>
  </si>
  <si>
    <t>TON_23</t>
  </si>
  <si>
    <t>TON_24</t>
  </si>
  <si>
    <t>TON_25</t>
  </si>
  <si>
    <t>TON_26</t>
  </si>
  <si>
    <t>TON_27</t>
  </si>
  <si>
    <t>China donates MA60 airliner to Tonga</t>
  </si>
  <si>
    <t>TON_28</t>
  </si>
  <si>
    <t>TON_29</t>
  </si>
  <si>
    <t>TON_30</t>
  </si>
  <si>
    <t>TON_31</t>
  </si>
  <si>
    <t>TON_32</t>
  </si>
  <si>
    <t>TON_33</t>
  </si>
  <si>
    <t>China grants 15 million RMB for climate change prevention</t>
  </si>
  <si>
    <t>TON_34</t>
  </si>
  <si>
    <t>TON_35</t>
  </si>
  <si>
    <t>TON_36</t>
  </si>
  <si>
    <t>China donates Yun-12 aircraft to Tonga</t>
  </si>
  <si>
    <t>TON_37</t>
  </si>
  <si>
    <t>China constructs government building for Tonga</t>
  </si>
  <si>
    <t>TON_38</t>
  </si>
  <si>
    <t>TON_39</t>
  </si>
  <si>
    <t>TON_40</t>
  </si>
  <si>
    <t>TON_41</t>
  </si>
  <si>
    <t>Chinese Government provides 40,000 TOP to Tonga for the creation of Fua'amotu road</t>
  </si>
  <si>
    <t>TON_42</t>
  </si>
  <si>
    <t>TTO_1</t>
  </si>
  <si>
    <t>TTO_2</t>
  </si>
  <si>
    <t>Hanban provides Chinese instructor from the Confucius Institute for University of West Indies</t>
  </si>
  <si>
    <t>TTO_3</t>
  </si>
  <si>
    <t>TTO_4</t>
  </si>
  <si>
    <t>TTO_5</t>
  </si>
  <si>
    <t>TTO_6</t>
  </si>
  <si>
    <t>Chinese Ambassador donates books to national library</t>
  </si>
  <si>
    <t>TTO_7</t>
  </si>
  <si>
    <t>TTO_8</t>
  </si>
  <si>
    <t>TTO_9</t>
  </si>
  <si>
    <t>TTO_10</t>
  </si>
  <si>
    <t>TTO_11</t>
  </si>
  <si>
    <t>TTO_12</t>
  </si>
  <si>
    <t>China Eximbank provides loan for Couva's Children Hospital</t>
  </si>
  <si>
    <t>TTO_13</t>
  </si>
  <si>
    <t>China Eximbank provides loan for sporting facilities</t>
  </si>
  <si>
    <t>TTO_14</t>
  </si>
  <si>
    <t>TTO_15</t>
  </si>
  <si>
    <t>TUN_1</t>
  </si>
  <si>
    <t>TUN_2</t>
  </si>
  <si>
    <t>TUN_3</t>
  </si>
  <si>
    <t>TUN_4</t>
  </si>
  <si>
    <t>TUN_5</t>
  </si>
  <si>
    <t>TUN_6</t>
  </si>
  <si>
    <t>TUN_7</t>
  </si>
  <si>
    <t>TUN_8</t>
  </si>
  <si>
    <t>TUN_9</t>
  </si>
  <si>
    <t>TUN_10</t>
  </si>
  <si>
    <t>TUN_11</t>
  </si>
  <si>
    <t>TUN_12</t>
  </si>
  <si>
    <t>TUN_13</t>
  </si>
  <si>
    <t>TUN_14</t>
  </si>
  <si>
    <t>TUN_15</t>
  </si>
  <si>
    <t>TUN_16</t>
  </si>
  <si>
    <t>TUN_17</t>
  </si>
  <si>
    <t>TUN_18</t>
  </si>
  <si>
    <t>TUN_19</t>
  </si>
  <si>
    <t>TUN_20</t>
  </si>
  <si>
    <t>TUN_21</t>
  </si>
  <si>
    <t>TUN_22</t>
  </si>
  <si>
    <t>TUR_1</t>
  </si>
  <si>
    <t>TUR_2</t>
  </si>
  <si>
    <t>TUR_3</t>
  </si>
  <si>
    <t>TUR_4</t>
  </si>
  <si>
    <t>TUR_5</t>
  </si>
  <si>
    <t>TUR_6</t>
  </si>
  <si>
    <t>TUR_7</t>
  </si>
  <si>
    <t>TUR_8</t>
  </si>
  <si>
    <t>TUR_9</t>
  </si>
  <si>
    <t>TUR_10</t>
  </si>
  <si>
    <t>TUR_11</t>
  </si>
  <si>
    <t>TUR_12</t>
  </si>
  <si>
    <t>TUR_13</t>
  </si>
  <si>
    <t>TUR_14</t>
  </si>
  <si>
    <t>TUR_15</t>
  </si>
  <si>
    <t>TKM_1</t>
  </si>
  <si>
    <t>TKM_2</t>
  </si>
  <si>
    <t>China grants Turkmenistan 15 million RMB for mechanical plant</t>
  </si>
  <si>
    <t>TKM_3</t>
  </si>
  <si>
    <t>TKM_4</t>
  </si>
  <si>
    <t>TKM_5</t>
  </si>
  <si>
    <t>TKM_6</t>
  </si>
  <si>
    <t>TKM_7</t>
  </si>
  <si>
    <t>TKM_8</t>
  </si>
  <si>
    <t>UGA_1</t>
  </si>
  <si>
    <t>UGA_2</t>
  </si>
  <si>
    <t>UGA_3</t>
  </si>
  <si>
    <t>UGA_4</t>
  </si>
  <si>
    <t>UGA_5</t>
  </si>
  <si>
    <t>UGA_6</t>
  </si>
  <si>
    <t>UGA_7</t>
  </si>
  <si>
    <t>UGA_8</t>
  </si>
  <si>
    <t>UGA_9</t>
  </si>
  <si>
    <t>UGA_10</t>
  </si>
  <si>
    <t>UGA_11</t>
  </si>
  <si>
    <t>UGA_12</t>
  </si>
  <si>
    <t>UGA_13</t>
  </si>
  <si>
    <t>UGA_14</t>
  </si>
  <si>
    <t>UGA_15</t>
  </si>
  <si>
    <t>UGA_16</t>
  </si>
  <si>
    <t>UGA_17</t>
  </si>
  <si>
    <t>UGA_18</t>
  </si>
  <si>
    <t>UGA_19</t>
  </si>
  <si>
    <t>UGA_20</t>
  </si>
  <si>
    <t>UGA_21</t>
  </si>
  <si>
    <t>UGA_22</t>
  </si>
  <si>
    <t>UGA_23</t>
  </si>
  <si>
    <t>UGA_24</t>
  </si>
  <si>
    <t>UGA_25</t>
  </si>
  <si>
    <t>UGA_26</t>
  </si>
  <si>
    <t>UGA_27</t>
  </si>
  <si>
    <t>UGA_28</t>
  </si>
  <si>
    <t>UGA_29</t>
  </si>
  <si>
    <t>UGA_30</t>
  </si>
  <si>
    <t>UGA_31</t>
  </si>
  <si>
    <t>UGA_32</t>
  </si>
  <si>
    <t>UGA_33</t>
  </si>
  <si>
    <t>UGA_34</t>
  </si>
  <si>
    <t>UGA_35</t>
  </si>
  <si>
    <t>UGA_36</t>
  </si>
  <si>
    <t>UGA_37</t>
  </si>
  <si>
    <t>UGA_38</t>
  </si>
  <si>
    <t>UGA_39</t>
  </si>
  <si>
    <t>UGA_40</t>
  </si>
  <si>
    <t>UGA_41</t>
  </si>
  <si>
    <t>UGA_42</t>
  </si>
  <si>
    <t>UGA_43</t>
  </si>
  <si>
    <t>UGA_44</t>
  </si>
  <si>
    <t>UGA_45</t>
  </si>
  <si>
    <t>UGA_46</t>
  </si>
  <si>
    <t>UGA_47</t>
  </si>
  <si>
    <t>UGA_48</t>
  </si>
  <si>
    <t>UGA_49</t>
  </si>
  <si>
    <t>UGA_50</t>
  </si>
  <si>
    <t>UGA_51</t>
  </si>
  <si>
    <t>UGA_52</t>
  </si>
  <si>
    <t>UGA_53</t>
  </si>
  <si>
    <t>UGA_54</t>
  </si>
  <si>
    <t>UGA_55</t>
  </si>
  <si>
    <t>UGA_56</t>
  </si>
  <si>
    <t>UGA_57</t>
  </si>
  <si>
    <t>UGA_58</t>
  </si>
  <si>
    <t>UGA_59</t>
  </si>
  <si>
    <t>UGA_60</t>
  </si>
  <si>
    <t>UGA_61</t>
  </si>
  <si>
    <t>UGA_62</t>
  </si>
  <si>
    <t>UGA_63</t>
  </si>
  <si>
    <t>UGA_64</t>
  </si>
  <si>
    <t>UGA_65</t>
  </si>
  <si>
    <t>UGA_66</t>
  </si>
  <si>
    <t>UGA_67</t>
  </si>
  <si>
    <t>UGA_68</t>
  </si>
  <si>
    <t>UGA_69</t>
  </si>
  <si>
    <t>UGA_70</t>
  </si>
  <si>
    <t>UGA_71</t>
  </si>
  <si>
    <t>UGA_72</t>
  </si>
  <si>
    <t>UGA_73</t>
  </si>
  <si>
    <t>UGA_74</t>
  </si>
  <si>
    <t>UGA_75</t>
  </si>
  <si>
    <t>UGA_76</t>
  </si>
  <si>
    <t>UKR_1</t>
  </si>
  <si>
    <t>UKR_2</t>
  </si>
  <si>
    <t>UKR_3</t>
  </si>
  <si>
    <t>UKR_4</t>
  </si>
  <si>
    <t>UKR_5</t>
  </si>
  <si>
    <t>UKR_6</t>
  </si>
  <si>
    <t>UKR_7</t>
  </si>
  <si>
    <t>UKR_8</t>
  </si>
  <si>
    <t>UKR_9</t>
  </si>
  <si>
    <t>UKR_10</t>
  </si>
  <si>
    <t>UKR_11</t>
  </si>
  <si>
    <t>UKR_12</t>
  </si>
  <si>
    <t>UKR_13</t>
  </si>
  <si>
    <t>UKR_14</t>
  </si>
  <si>
    <t>UKR_15</t>
  </si>
  <si>
    <t>UKR_16</t>
  </si>
  <si>
    <t>UKR_17</t>
  </si>
  <si>
    <t>UKR_18</t>
  </si>
  <si>
    <t>UKR_19</t>
  </si>
  <si>
    <t>URY_1</t>
  </si>
  <si>
    <t>URY_2</t>
  </si>
  <si>
    <t>URY_3</t>
  </si>
  <si>
    <t>URY_4</t>
  </si>
  <si>
    <t>URY_5</t>
  </si>
  <si>
    <t>URY_6</t>
  </si>
  <si>
    <t>URY_7</t>
  </si>
  <si>
    <t>URY_8</t>
  </si>
  <si>
    <t>URY_9</t>
  </si>
  <si>
    <t>China granted $4.6 million USD to promote scientific research, technical formation and teaching mandarin in Uruguay</t>
  </si>
  <si>
    <t>URY_10</t>
  </si>
  <si>
    <t>URY_11</t>
  </si>
  <si>
    <t>UZB_1</t>
  </si>
  <si>
    <t>UZB_2</t>
  </si>
  <si>
    <t>UZB_3</t>
  </si>
  <si>
    <t>UZB_4</t>
  </si>
  <si>
    <t>UZB_5</t>
  </si>
  <si>
    <t>UZB_6</t>
  </si>
  <si>
    <t>UZB_7</t>
  </si>
  <si>
    <t>UZB_8</t>
  </si>
  <si>
    <t>UZB_9</t>
  </si>
  <si>
    <t>China commits 300 million RMB in export credits, 200 mn RMB of which are used</t>
  </si>
  <si>
    <t>UZB_10</t>
  </si>
  <si>
    <t>UZB_11</t>
  </si>
  <si>
    <t>UZB_12</t>
  </si>
  <si>
    <t>UZB_13</t>
  </si>
  <si>
    <t>UZB_14</t>
  </si>
  <si>
    <t>UZB_15</t>
  </si>
  <si>
    <t>UZB_16</t>
  </si>
  <si>
    <t>UZB_17</t>
  </si>
  <si>
    <t>UZB_18</t>
  </si>
  <si>
    <t>UZB_19</t>
  </si>
  <si>
    <t>UZB_20</t>
  </si>
  <si>
    <t>UZB_21</t>
  </si>
  <si>
    <t>UZB_22</t>
  </si>
  <si>
    <t>UZB_23</t>
  </si>
  <si>
    <t>UZB_24</t>
  </si>
  <si>
    <t>UZB_25</t>
  </si>
  <si>
    <t>UZB_26</t>
  </si>
  <si>
    <t>UZB_27</t>
  </si>
  <si>
    <t>UZB_28</t>
  </si>
  <si>
    <t>UZB_29</t>
  </si>
  <si>
    <t>UZB_30</t>
  </si>
  <si>
    <t>UZB_31</t>
  </si>
  <si>
    <t>UZB_32</t>
  </si>
  <si>
    <t>UZB_33</t>
  </si>
  <si>
    <t>UZB_34</t>
  </si>
  <si>
    <t>UZB_35</t>
  </si>
  <si>
    <t>UZB_36</t>
  </si>
  <si>
    <t>UZB_37</t>
  </si>
  <si>
    <t>VUT_1</t>
  </si>
  <si>
    <t>VUT_2</t>
  </si>
  <si>
    <t>VUT_3</t>
  </si>
  <si>
    <t>VUT_4</t>
  </si>
  <si>
    <t>VUT_5</t>
  </si>
  <si>
    <t>VUT_6</t>
  </si>
  <si>
    <t>VUT_7</t>
  </si>
  <si>
    <t>VUT_8</t>
  </si>
  <si>
    <t>VUT_9</t>
  </si>
  <si>
    <t>VUT_10</t>
  </si>
  <si>
    <t>China funds the construction of MSG Secretariat Building in Vanuatu</t>
  </si>
  <si>
    <t>VUT_11</t>
  </si>
  <si>
    <t>VUT_12</t>
  </si>
  <si>
    <t>VUT_13</t>
  </si>
  <si>
    <t>VUT_14</t>
  </si>
  <si>
    <t>VUT_15</t>
  </si>
  <si>
    <t>VUT_16</t>
  </si>
  <si>
    <t>VUT_17</t>
  </si>
  <si>
    <t>Vanuatu Road Rehabilitation Project</t>
  </si>
  <si>
    <t>VUT_18</t>
  </si>
  <si>
    <t>VUT_19</t>
  </si>
  <si>
    <t>VUT_20</t>
  </si>
  <si>
    <t>VUT_21</t>
  </si>
  <si>
    <t>VUT_22</t>
  </si>
  <si>
    <t>VUT_23</t>
  </si>
  <si>
    <t>VUT_24</t>
  </si>
  <si>
    <t>VUT_25</t>
  </si>
  <si>
    <t>VUT_26</t>
  </si>
  <si>
    <t>VUT_27</t>
  </si>
  <si>
    <t>VUT_28</t>
  </si>
  <si>
    <t>VUT_29</t>
  </si>
  <si>
    <t>VUT_30</t>
  </si>
  <si>
    <t>VUT_31</t>
  </si>
  <si>
    <t>China provides Vt 3 billion grant for construction of sports complex in Vanuatu</t>
  </si>
  <si>
    <t>VUT_32</t>
  </si>
  <si>
    <t>VUT_33</t>
  </si>
  <si>
    <t xml:space="preserve">China offers 1st batch of emergency aid to cyclone-hit Vanuatu </t>
  </si>
  <si>
    <t>VEN_1</t>
  </si>
  <si>
    <t>VEN_2</t>
  </si>
  <si>
    <t>VEN_3</t>
  </si>
  <si>
    <t>VEN_4</t>
  </si>
  <si>
    <t>VEN_5</t>
  </si>
  <si>
    <t>VEN_6</t>
  </si>
  <si>
    <t>VEN_7</t>
  </si>
  <si>
    <t>VEN_8</t>
  </si>
  <si>
    <t>VEN_9</t>
  </si>
  <si>
    <t>VEN_10</t>
  </si>
  <si>
    <t>VEN_11</t>
  </si>
  <si>
    <t>VEN_12</t>
  </si>
  <si>
    <t>VEN_13</t>
  </si>
  <si>
    <t>VEN_14</t>
  </si>
  <si>
    <t>VEN_15</t>
  </si>
  <si>
    <t>VEN_16</t>
  </si>
  <si>
    <t>VEN_17</t>
  </si>
  <si>
    <t>VEN_18</t>
  </si>
  <si>
    <t>VEN_19</t>
  </si>
  <si>
    <t>VNM_1</t>
  </si>
  <si>
    <t>US$21.4 million in grant for expansion of Thai Nguyen Steel Company</t>
  </si>
  <si>
    <t>VNM_2</t>
  </si>
  <si>
    <t>VNM_3</t>
  </si>
  <si>
    <t>China grants Vietnam $10.7 million USD to upgrade fertilizer plant</t>
  </si>
  <si>
    <t>VNM_4</t>
  </si>
  <si>
    <t>China pledges to provide textbooks and teaching equipment to Vietnam</t>
  </si>
  <si>
    <t>VNM_5</t>
  </si>
  <si>
    <t>VNM_6</t>
  </si>
  <si>
    <t>VNM_7</t>
  </si>
  <si>
    <t>VNM_8</t>
  </si>
  <si>
    <t>VNM_9</t>
  </si>
  <si>
    <t>US$99.8 million in preferential loans for expansion of Dung Quat Shipyard</t>
  </si>
  <si>
    <t>VNM_10</t>
  </si>
  <si>
    <t>China donates US$100 000 in emergency aid to Vietnam for bird flu</t>
  </si>
  <si>
    <t>VNM_11</t>
  </si>
  <si>
    <t>China provides supplies to Vietnam to battle bird flu</t>
  </si>
  <si>
    <t>VNM_12</t>
  </si>
  <si>
    <t>VNM_13</t>
  </si>
  <si>
    <t>VNM_14</t>
  </si>
  <si>
    <t>VNM_15</t>
  </si>
  <si>
    <t>Hai Phong Thermal Power Plant Phase I</t>
  </si>
  <si>
    <t>VNM_16</t>
  </si>
  <si>
    <t>VNM_17</t>
  </si>
  <si>
    <t>VNM_18</t>
  </si>
  <si>
    <t>VNM_19</t>
  </si>
  <si>
    <t>VNM_20</t>
  </si>
  <si>
    <t>VNM_21</t>
  </si>
  <si>
    <t>VNM_22</t>
  </si>
  <si>
    <t>Hai Phong Thermal Power Plant Phase II</t>
  </si>
  <si>
    <t>VNM_23</t>
  </si>
  <si>
    <t>VNM_24</t>
  </si>
  <si>
    <t>VNM_25</t>
  </si>
  <si>
    <t>VNM_26</t>
  </si>
  <si>
    <t>VNM_27</t>
  </si>
  <si>
    <t>VNM_28</t>
  </si>
  <si>
    <t>VNM_29</t>
  </si>
  <si>
    <t>VNM_30</t>
  </si>
  <si>
    <t>VNM_31</t>
  </si>
  <si>
    <t>VNM_32</t>
  </si>
  <si>
    <t>VNM_33</t>
  </si>
  <si>
    <t>VNM_34</t>
  </si>
  <si>
    <t>VNM_35</t>
  </si>
  <si>
    <t>VNM_36</t>
  </si>
  <si>
    <t>YEM_1</t>
  </si>
  <si>
    <t>YEM_2</t>
  </si>
  <si>
    <t>YEM_3</t>
  </si>
  <si>
    <t>YEM_4</t>
  </si>
  <si>
    <t>YEM_5</t>
  </si>
  <si>
    <t>China grants 20m Chinese Yuan to Yemen as part of a treaty set in 2007</t>
  </si>
  <si>
    <t>YEM_6</t>
  </si>
  <si>
    <t>YEM_7</t>
  </si>
  <si>
    <t>China Exim Bank funds $31m US Dollar for al-Barh cement factory</t>
  </si>
  <si>
    <t>YEM_8</t>
  </si>
  <si>
    <t>YEM_9</t>
  </si>
  <si>
    <t>China provided $59 million USD loans for Bajal Cement factory</t>
  </si>
  <si>
    <t>YEM_10</t>
  </si>
  <si>
    <t>YEM_11</t>
  </si>
  <si>
    <t>China grants $8 million for Chinese Friendship Hospital in Yemen</t>
  </si>
  <si>
    <t>YEM_12</t>
  </si>
  <si>
    <t>YEM_13</t>
  </si>
  <si>
    <t>China Exim Bank loans USD90.4M Yemen for expanding cement factory</t>
  </si>
  <si>
    <t>YEM_14</t>
  </si>
  <si>
    <t>YEM_15</t>
  </si>
  <si>
    <t>China provides 5m Chinese Yuan for relief assistance to displaced Yemenis in Saada province</t>
  </si>
  <si>
    <t>YEM_16</t>
  </si>
  <si>
    <t>YEM_17</t>
  </si>
  <si>
    <t>YEM_18</t>
  </si>
  <si>
    <t>YEM_19</t>
  </si>
  <si>
    <t>China donates $5 million in medical equipment to Yemen</t>
  </si>
  <si>
    <t>YEM_20</t>
  </si>
  <si>
    <t>YEM_21</t>
  </si>
  <si>
    <t>YEM_22</t>
  </si>
  <si>
    <t>China provides $16m interest-free loan for developmental projects in Yemen</t>
  </si>
  <si>
    <t>ZMB_1</t>
  </si>
  <si>
    <t>ZMB_2</t>
  </si>
  <si>
    <t>ZMB_3</t>
  </si>
  <si>
    <t>ZMB_4</t>
  </si>
  <si>
    <t>ZMB_5</t>
  </si>
  <si>
    <t>ZMB_6</t>
  </si>
  <si>
    <t>ZMB_7</t>
  </si>
  <si>
    <t>ZMB_8</t>
  </si>
  <si>
    <t>ZMB_9</t>
  </si>
  <si>
    <t>ZMB_10</t>
  </si>
  <si>
    <t>ZMB_11</t>
  </si>
  <si>
    <t>ZMB_12</t>
  </si>
  <si>
    <t>ZMB_13</t>
  </si>
  <si>
    <t>ZMB_14</t>
  </si>
  <si>
    <t>ZMB_15</t>
  </si>
  <si>
    <t>ZMB_16</t>
  </si>
  <si>
    <t>ZMB_17</t>
  </si>
  <si>
    <t>ZMB_18</t>
  </si>
  <si>
    <t>ZMB_19</t>
  </si>
  <si>
    <t>ZMB_20</t>
  </si>
  <si>
    <t>ZMB_21</t>
  </si>
  <si>
    <t>ZMB_22</t>
  </si>
  <si>
    <t>ZMB_23</t>
  </si>
  <si>
    <t>ZMB_24</t>
  </si>
  <si>
    <t>ZMB_25</t>
  </si>
  <si>
    <t>ZMB_26</t>
  </si>
  <si>
    <t>ZMB_27</t>
  </si>
  <si>
    <t>ZMB_28</t>
  </si>
  <si>
    <t>ZMB_29</t>
  </si>
  <si>
    <t>ZMB_30</t>
  </si>
  <si>
    <t>ZMB_31</t>
  </si>
  <si>
    <t>ZMB_32</t>
  </si>
  <si>
    <t>ZMB_33</t>
  </si>
  <si>
    <t>ZMB_34</t>
  </si>
  <si>
    <t>ZMB_35</t>
  </si>
  <si>
    <t>ZMB_36</t>
  </si>
  <si>
    <t>ZMB_37</t>
  </si>
  <si>
    <t>ZMB_38</t>
  </si>
  <si>
    <t>ZMB_39</t>
  </si>
  <si>
    <t>ZMB_40</t>
  </si>
  <si>
    <t>ZMB_41</t>
  </si>
  <si>
    <t>ZMB_42</t>
  </si>
  <si>
    <t>China grants Zambia 10 million USD to Fund Construction of Levy Mwanawasa Stadium in Ndola</t>
  </si>
  <si>
    <t>ZMB_43</t>
  </si>
  <si>
    <t>ZMB_44</t>
  </si>
  <si>
    <t>ZMB_45</t>
  </si>
  <si>
    <t>ZMB_46</t>
  </si>
  <si>
    <t>Exim Bank funds Lake Kariba North Bank Power Plant Expansion</t>
  </si>
  <si>
    <t>ZMB_47</t>
  </si>
  <si>
    <t>ZMB_48</t>
  </si>
  <si>
    <t>ZMB_49</t>
  </si>
  <si>
    <t>ZMB_50</t>
  </si>
  <si>
    <t>ZMB_51</t>
  </si>
  <si>
    <t>ZMB_52</t>
  </si>
  <si>
    <t>ZMB_53</t>
  </si>
  <si>
    <t>ZMB_54</t>
  </si>
  <si>
    <t>ZMB_55</t>
  </si>
  <si>
    <t>ZMB_56</t>
  </si>
  <si>
    <t>ZMB_57</t>
  </si>
  <si>
    <t>ZMB_58</t>
  </si>
  <si>
    <t>ZMB_59</t>
  </si>
  <si>
    <t>ZMB_60</t>
  </si>
  <si>
    <t>ZMB_61</t>
  </si>
  <si>
    <t>ZMB_62</t>
  </si>
  <si>
    <t>ZMB_63</t>
  </si>
  <si>
    <t>ZMB_64</t>
  </si>
  <si>
    <t>ZMB_65</t>
  </si>
  <si>
    <t>China Exim Bank loans Zambia 86 million USD to construct Heroes National Stadium in Lusaka</t>
  </si>
  <si>
    <t>ZMB_66</t>
  </si>
  <si>
    <t>ZMB_67</t>
  </si>
  <si>
    <t>ZMB_68</t>
  </si>
  <si>
    <t>ZMB_69</t>
  </si>
  <si>
    <t>ZMB_70</t>
  </si>
  <si>
    <t>ZMB_71</t>
  </si>
  <si>
    <t>ZMB_72</t>
  </si>
  <si>
    <t>ZMB_73</t>
  </si>
  <si>
    <t>ZMB_74</t>
  </si>
  <si>
    <t>ZMB_75</t>
  </si>
  <si>
    <t>ZMB_76</t>
  </si>
  <si>
    <t>ZMB_77</t>
  </si>
  <si>
    <t>ZMB_78</t>
  </si>
  <si>
    <t>ZMB_79</t>
  </si>
  <si>
    <t>ZMB_80</t>
  </si>
  <si>
    <t>China funds Early Childhood Development Center</t>
  </si>
  <si>
    <t>ZMB_81</t>
  </si>
  <si>
    <t>ZMB_82</t>
  </si>
  <si>
    <t>ZMB_83</t>
  </si>
  <si>
    <t>ZMB_84</t>
  </si>
  <si>
    <t>ZMB_85</t>
  </si>
  <si>
    <t>ZMB_86</t>
  </si>
  <si>
    <t>ZMB_87</t>
  </si>
  <si>
    <t>ZMB_88</t>
  </si>
  <si>
    <t>ZMB_89</t>
  </si>
  <si>
    <t>ZMB_90</t>
  </si>
  <si>
    <t>ZMB_91</t>
  </si>
  <si>
    <t>ZMB_92</t>
  </si>
  <si>
    <t>ZMB_93</t>
  </si>
  <si>
    <t>ZMB_94</t>
  </si>
  <si>
    <t>ZMB_95</t>
  </si>
  <si>
    <t>ZMB_96</t>
  </si>
  <si>
    <t>ZMB_97</t>
  </si>
  <si>
    <t>ZMB_98</t>
  </si>
  <si>
    <t>ZMB_99</t>
  </si>
  <si>
    <t>ZMB_100</t>
  </si>
  <si>
    <t>ZMB_101</t>
  </si>
  <si>
    <t>ZMB_102</t>
  </si>
  <si>
    <t>ZMB_103</t>
  </si>
  <si>
    <t>ZMB_104</t>
  </si>
  <si>
    <t>ZMB_105</t>
  </si>
  <si>
    <t>ZMB_106</t>
  </si>
  <si>
    <t>ZMB_107</t>
  </si>
  <si>
    <t>ZMB_108</t>
  </si>
  <si>
    <t>ZMB_109</t>
  </si>
  <si>
    <t>ZMB_110</t>
  </si>
  <si>
    <t>ZMB_111</t>
  </si>
  <si>
    <t>ZMB_112</t>
  </si>
  <si>
    <t>ZMB_113</t>
  </si>
  <si>
    <t>ZMB_114</t>
  </si>
  <si>
    <t>ZWE_1</t>
  </si>
  <si>
    <t>ZWE_2</t>
  </si>
  <si>
    <t>ZWE_3</t>
  </si>
  <si>
    <t>ZWE_4</t>
  </si>
  <si>
    <t>Various projects</t>
  </si>
  <si>
    <t>ZWE_5</t>
  </si>
  <si>
    <t>Zero-interest loan of unknown amount and purpose</t>
  </si>
  <si>
    <t>ZWE_6</t>
  </si>
  <si>
    <t>ZWE_7</t>
  </si>
  <si>
    <t>ZWE_8</t>
  </si>
  <si>
    <t>ZWE_9</t>
  </si>
  <si>
    <t>ZWE_10</t>
  </si>
  <si>
    <t>ZWE_11</t>
  </si>
  <si>
    <t>ZWE_12</t>
  </si>
  <si>
    <t>ZWE_13</t>
  </si>
  <si>
    <t>ZWE_14</t>
  </si>
  <si>
    <t>ZWE_15</t>
  </si>
  <si>
    <t>ZWE_16</t>
  </si>
  <si>
    <t>ZWE_17</t>
  </si>
  <si>
    <t>ZWE_18</t>
  </si>
  <si>
    <t>ZWE_19</t>
  </si>
  <si>
    <t>ZWE_20</t>
  </si>
  <si>
    <t>ZWE_21</t>
  </si>
  <si>
    <t>ZWE_22</t>
  </si>
  <si>
    <t>ZWE_23</t>
  </si>
  <si>
    <t>ZWE_24</t>
  </si>
  <si>
    <t>ZWE_25</t>
  </si>
  <si>
    <t>ZWE_26</t>
  </si>
  <si>
    <t>ZWE_27</t>
  </si>
  <si>
    <t>ZWE_28</t>
  </si>
  <si>
    <t>ZWE_29</t>
  </si>
  <si>
    <t>ZWE_30</t>
  </si>
  <si>
    <t>ZWE_31</t>
  </si>
  <si>
    <t>ZWE_32</t>
  </si>
  <si>
    <t>ZWE_33</t>
  </si>
  <si>
    <t>ZWE_34</t>
  </si>
  <si>
    <t>ZWE_35</t>
  </si>
  <si>
    <t>ZWE_36</t>
  </si>
  <si>
    <t>ZWE_37</t>
  </si>
  <si>
    <t>ZWE_38</t>
  </si>
  <si>
    <t>ZWE_39</t>
  </si>
  <si>
    <t>ZWE_40</t>
  </si>
  <si>
    <t>ZWE_41</t>
  </si>
  <si>
    <t>ZWE_42</t>
  </si>
  <si>
    <t>ZWE_43</t>
  </si>
  <si>
    <t>ZWE_44</t>
  </si>
  <si>
    <t>ZWE_45</t>
  </si>
  <si>
    <t>ZWE_46</t>
  </si>
  <si>
    <t>ZWE_47</t>
  </si>
  <si>
    <t>ZWE_48</t>
  </si>
  <si>
    <t>ZWE_49</t>
  </si>
  <si>
    <t>ZWE_50</t>
  </si>
  <si>
    <t>ZWE_51</t>
  </si>
  <si>
    <t>ZWE_52</t>
  </si>
  <si>
    <t>ZWE_53</t>
  </si>
  <si>
    <t>ZWE_54</t>
  </si>
  <si>
    <t>ZWE_55</t>
  </si>
  <si>
    <t>ZWE_56</t>
  </si>
  <si>
    <t>ZWE_57</t>
  </si>
  <si>
    <t>China completes elementary school in Zimbabwe</t>
  </si>
  <si>
    <t>ZWE_58</t>
  </si>
  <si>
    <t>ZWE_59</t>
  </si>
  <si>
    <t>ZWE_60</t>
  </si>
  <si>
    <t>ZWE_61</t>
  </si>
  <si>
    <t>ZWE_62</t>
  </si>
  <si>
    <t>China completes middle school in Zimbabwe</t>
  </si>
  <si>
    <t>ZWE_63</t>
  </si>
  <si>
    <t>ZWE_64</t>
  </si>
  <si>
    <t>ZWE_65</t>
  </si>
  <si>
    <t>ZWE_66</t>
  </si>
  <si>
    <t>ZWE_67</t>
  </si>
  <si>
    <t>ZWE_68</t>
  </si>
  <si>
    <t>ZWE_69</t>
  </si>
  <si>
    <t>ZWE_70</t>
  </si>
  <si>
    <t>ZWE_71</t>
  </si>
  <si>
    <t>ZWE_72</t>
  </si>
  <si>
    <t>ZWE_73</t>
  </si>
  <si>
    <t>ZWE_74</t>
  </si>
  <si>
    <t>ZWE_75</t>
  </si>
  <si>
    <t>ZWE_76</t>
  </si>
  <si>
    <t>ZWE_77</t>
  </si>
  <si>
    <t>ZWE_78</t>
  </si>
  <si>
    <t>ZWE_79</t>
  </si>
  <si>
    <t>ZWE_80</t>
  </si>
  <si>
    <t>ZWE_81</t>
  </si>
  <si>
    <t>ZWE_82</t>
  </si>
  <si>
    <t>ZWE_83</t>
  </si>
  <si>
    <t>ZWE_84</t>
  </si>
  <si>
    <t>ZWE_85</t>
  </si>
  <si>
    <t>ZWE_86</t>
  </si>
  <si>
    <t>ZWE_87</t>
  </si>
  <si>
    <t>ZWE_88</t>
  </si>
  <si>
    <t>ZWE_89</t>
  </si>
  <si>
    <t>ZWE_90</t>
  </si>
  <si>
    <t>ZWE_91</t>
  </si>
  <si>
    <t>ZWE_92</t>
  </si>
  <si>
    <t>ZWE_93</t>
  </si>
  <si>
    <t>ZWE_94</t>
  </si>
  <si>
    <t>ZWE_95</t>
  </si>
  <si>
    <t>ZWE_96</t>
  </si>
  <si>
    <t>ZWE_97</t>
  </si>
  <si>
    <t>ZWE_98</t>
  </si>
  <si>
    <t>China Exim Bank provides loan to Zimbabwe for Kariba power plant expansion</t>
  </si>
  <si>
    <t>ZWE_99</t>
  </si>
  <si>
    <t>ZWE_100</t>
  </si>
  <si>
    <t>ZWE_101</t>
  </si>
  <si>
    <t>ZWE_102</t>
  </si>
  <si>
    <t>ZWE_103</t>
  </si>
  <si>
    <t>ZWE_104</t>
  </si>
  <si>
    <t>ZWE_105</t>
  </si>
  <si>
    <t>ZWE_106</t>
  </si>
  <si>
    <t>ZWE_107</t>
  </si>
  <si>
    <t>ZWE_108</t>
  </si>
  <si>
    <t>Hwange Coal Power Station Expansion 600MW Phase III - Units 7&amp;8</t>
  </si>
  <si>
    <t>ZWE_109</t>
  </si>
  <si>
    <t>ZWE_110</t>
  </si>
  <si>
    <t>Unique project identifier</t>
  </si>
  <si>
    <t>Short description of loan or grant taken from underlying source</t>
  </si>
  <si>
    <t>Recipient country of loan or grant</t>
  </si>
  <si>
    <t>Commitment year</t>
  </si>
  <si>
    <t>Name of the Chinese donor or creditor agency</t>
  </si>
  <si>
    <t xml:space="preserve">Classification of Chinese state-owned creditor agencies </t>
  </si>
  <si>
    <t>Gives the commited amount in the original currency of denomination, if available.</t>
  </si>
  <si>
    <t>Annual interest rate in percent</t>
  </si>
  <si>
    <t>Grace period of loan in years</t>
  </si>
  <si>
    <t>Time to maturity in years</t>
  </si>
  <si>
    <t>Figure 10</t>
  </si>
  <si>
    <t>Underlying source(s) for the transaction</t>
  </si>
  <si>
    <t>Figure A4</t>
  </si>
  <si>
    <t xml:space="preserve">This figure classifies China’s overseas lending by the type of creditor, i.e. by which state-owned agencies extended the loans. </t>
  </si>
  <si>
    <t>Provision of equipment to a machinery factory</t>
  </si>
  <si>
    <t>Completion of Road Bujumbura - Rutova; Completion of Hydroelectric Complex at Mugere River</t>
  </si>
  <si>
    <t>Textile mill in Battambang, Glass factory in Stung Meanchey</t>
  </si>
  <si>
    <t>Construction area 1,487 square meter and medical team member hotel</t>
  </si>
  <si>
    <t>Drought relief, food aid</t>
  </si>
  <si>
    <t>Hydroelectric dam and power station in Tinkasso</t>
  </si>
  <si>
    <t>Exim Bank provides Concessional Government Loan</t>
  </si>
  <si>
    <t>China Exim Bank loans to build six clinics in Morocco</t>
  </si>
  <si>
    <t>Financing for cost overruns of previous projects</t>
  </si>
  <si>
    <t>NVI_12</t>
  </si>
  <si>
    <t>Rehabilitation of a sports stadium</t>
  </si>
  <si>
    <t>Building of 200 Kitchens for low cost residence</t>
  </si>
  <si>
    <t>[Ebola] China donates 20 motorbikes to Sierra Leone</t>
  </si>
  <si>
    <t>[Ebola] China donates food items worth $2M to Sierra Leone</t>
  </si>
  <si>
    <t>Clothing factory and road construction</t>
  </si>
  <si>
    <t>PublicSector</t>
  </si>
  <si>
    <t>China Export-Import Bank (Ex-Im), Bank of China (BOC), Industrial and Commercial Bank of China (ICBC), China Construction Bank (CCB), China Minsheng Bank, Ping An Bank</t>
  </si>
  <si>
    <t>Industrial and Commercial Bank of China (ICBC), Bank of China (BOC)</t>
  </si>
  <si>
    <t>China Export-Import Bank (Ex-Im), Bank of China (BOC), Industrial and Commercial Bank of China (ICBC)</t>
  </si>
  <si>
    <t>CommercialBank</t>
  </si>
  <si>
    <t>Figure A5</t>
  </si>
  <si>
    <t>China grants Antigua and Barbuda a community center worth 2.8 Million EC Dollar</t>
  </si>
  <si>
    <t>China loans Belarus US 187.2M for telecommunications equipment</t>
  </si>
  <si>
    <t>China loans USD 260 million to Belarus to upgrade steam power plant</t>
  </si>
  <si>
    <t>Chinese government donates to Cambodia in order to help flood victims</t>
  </si>
  <si>
    <t>Wireless network in Chad</t>
  </si>
  <si>
    <t>Donation to the Congo</t>
  </si>
  <si>
    <t>China finances construction of a river port in Republic of Congo</t>
  </si>
  <si>
    <t>China funds construction of Erafaile Elementary School in Eritrea</t>
  </si>
  <si>
    <t>China donates Office Equipment to Fiji</t>
  </si>
  <si>
    <t>CDB gives Fiji loan for the construction of Nadarivatu Hydropower station</t>
  </si>
  <si>
    <t>Chinese government makes donation through Red Cross to Fiji after Cyclone Tomas</t>
  </si>
  <si>
    <t>China donates food to Guinea</t>
  </si>
  <si>
    <t>China provided Ebola relief</t>
  </si>
  <si>
    <t>China donates 400 thousand RMB worth of medical equipment to Guyana</t>
  </si>
  <si>
    <t>China sends medical supplies to Haiti for earthquake aid</t>
  </si>
  <si>
    <t>China donates office equipment to Indonesia</t>
  </si>
  <si>
    <t>China Donates computers to the Jordanian Ministry of Culture</t>
  </si>
  <si>
    <t>China commits 10 million RMB grant of communications equipment</t>
  </si>
  <si>
    <t>China grants RMB 150 million to Mali as part of a technological and economic cooperation agreement</t>
  </si>
  <si>
    <t>China donates books to schools in Nepal</t>
  </si>
  <si>
    <t>China provides loan to Pakistan for Karachi-Lahore highway</t>
  </si>
  <si>
    <t>China grants USD 1 million to boost economy</t>
  </si>
  <si>
    <t xml:space="preserve">China Exim Bank provides loan to Papua New Guinea for construction of marine industrial zone </t>
  </si>
  <si>
    <t>HRT (2020) - Coping with Disaster</t>
  </si>
  <si>
    <t>China Donates Aid to Somalia</t>
  </si>
  <si>
    <t>China grants Sudan 40 million RMB worth of supplies for humanitarian crisis in Darfur</t>
  </si>
  <si>
    <t>China's Eximbank loans $59m USD for Sudan's Sinnar Bridge</t>
  </si>
  <si>
    <t>Eswatini</t>
  </si>
  <si>
    <t>China signs RMB 6.7m Thailand medical center deal</t>
  </si>
  <si>
    <t>China provides grant for the maintenance of Ha'apai High School</t>
  </si>
  <si>
    <t>China grants vehicles to Tonga for coronation of King Tupou VI</t>
  </si>
  <si>
    <t>Chinese funds construction of 25 million TOP St George Palace in Tonga</t>
  </si>
  <si>
    <t>China provides cyclone relief to Vanuatu</t>
  </si>
  <si>
    <t>China provides grant to build the Ministry of Foreign Affairs buiding in Yemen</t>
  </si>
  <si>
    <t>China grants Zambia $30 million RMB in additional funding for government complex and stadium</t>
  </si>
  <si>
    <t>Original currency denomination of the transaction, if available.</t>
  </si>
  <si>
    <t>Classification of borrower entities. We distinguish between the central government, state-owned enterprises, special-purpose vehicles and the private sector.</t>
  </si>
  <si>
    <t xml:space="preserve">Preferential Buyer Credits and Government Concessional Loans of China Export-Import Bank. We classify as commercial all loans extended by China Development Bank, </t>
  </si>
  <si>
    <t>state-owned commercial banks, suppliers as well as China Ex-Im Bank's Buyer Credits.</t>
  </si>
  <si>
    <t>Dummy variable that marks public sector recipients, i.e. central government, SOEs and SPVs.</t>
  </si>
  <si>
    <t>Dummy variable that marks commercial creditor banks that are not considered bilateral creditors under the World Bank's debtor reporting system.</t>
  </si>
  <si>
    <t xml:space="preserve">This dummy indicates whether a loan was included in our debt stock estimates. Loans are excluded if there is evidence that they have been cancelled or suspended or if there is </t>
  </si>
  <si>
    <t>We classify as commercial all loans extended by China Development Bank, state-owned commercial banks, suppliers as well as China Ex-Im Bank's Buyer Credits.</t>
  </si>
  <si>
    <t>HRT - China's Overseas Lending: Consensus transaction - level database</t>
  </si>
  <si>
    <r>
      <t>This excel file contains the transaction-level “consensus” database of 4900 loans and grants from Chinese official creditors 1949 to 2017 (see "</t>
    </r>
    <r>
      <rPr>
        <i/>
        <sz val="11"/>
        <rFont val="Times New Roman"/>
        <family val="1"/>
      </rPr>
      <t>Data</t>
    </r>
    <r>
      <rPr>
        <sz val="11"/>
        <rFont val="Times New Roman"/>
        <family val="1"/>
      </rPr>
      <t xml:space="preserve">"). </t>
    </r>
  </si>
  <si>
    <t>The excel file also reproduces figure 10 and appendix figures A3, A4 and A5 from the paper.</t>
  </si>
  <si>
    <r>
      <t xml:space="preserve">List of Variables in </t>
    </r>
    <r>
      <rPr>
        <b/>
        <i/>
        <sz val="11"/>
        <rFont val="Times New Roman"/>
        <family val="1"/>
      </rPr>
      <t>Data</t>
    </r>
  </si>
  <si>
    <t>Distinguishes loans and grants</t>
  </si>
  <si>
    <t>Classification of loan types based on the terms of lending or the loan instrument. We classify as concessional all loans extended by the China Ministry of Commerce and all</t>
  </si>
  <si>
    <t>evidence that the underlying project has not (yet) been implemented.</t>
  </si>
  <si>
    <t>This figure shows key characteristics of Chinese official overseas lending according to our database. Sample shares are commitment-weighted and refer to transactions after 2000.</t>
  </si>
  <si>
    <t xml:space="preserve">This figure shows the currency denomination of Chinese overseas lending in our database over time. The data on currency denomination are largely from AidData’s Chinese Official </t>
  </si>
  <si>
    <t>all loans extended by the China Ministry of Commerce and all Preferential Buyer Credits and Government Concessional Loans of China Export-Import Bank.</t>
  </si>
  <si>
    <t>This figure shows the evolution of Chinese lending terms over time. Classification of loan types is based on the terms of lending or the loan instrument. We classify as concessional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</si>
</sst>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_);_(* \(#,##0\);_(* &quot;-&quot;??_);_(@_)"/>
    <numFmt numFmtId="165" formatCode="#,##0\ &quot;€&quot;"/>
  </numFmts>
  <fonts count="8" x14ac:knownFonts="1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3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2" fillId="0" borderId="0" xfId="0" applyFont="1"/>
    <xf numFmtId="3" fontId="2" fillId="0" borderId="0" xfId="0" applyNumberFormat="1" applyFont="1"/>
    <xf numFmtId="0" fontId="2" fillId="0" borderId="0" xfId="0" applyFont="1" applyFill="1"/>
    <xf numFmtId="164" fontId="2" fillId="0" borderId="0" xfId="1" applyNumberFormat="1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43" fontId="0" fillId="0" borderId="0" xfId="0" applyNumberFormat="1"/>
    <xf numFmtId="0" fontId="6" fillId="0" borderId="0" xfId="0" applyFont="1" applyAlignment="1">
      <alignment wrapText="1"/>
    </xf>
    <xf numFmtId="1" fontId="0" fillId="0" borderId="0" xfId="0" applyNumberFormat="1" applyBorder="1"/>
    <xf numFmtId="165" fontId="0" fillId="0" borderId="0" xfId="0" applyNumberFormat="1"/>
    <xf numFmtId="164" fontId="2" fillId="0" borderId="0" xfId="1" applyNumberFormat="1" applyFont="1" applyFill="1" applyAlignment="1">
      <alignment horizontal="right"/>
    </xf>
    <xf numFmtId="0" fontId="3" fillId="2" borderId="0" xfId="0" applyFont="1" applyFill="1"/>
    <xf numFmtId="0" fontId="2" fillId="0" borderId="0" xfId="0" applyFont="1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173695207838716"/>
          <c:y val="5.3751306529161734E-2"/>
          <c:w val="0.70889644217466308"/>
          <c:h val="0.84429844440479773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Figure10!$A$8:$A$11</c:f>
              <c:strCache>
                <c:ptCount val="4"/>
                <c:pt idx="0">
                  <c:v>Currency 
denomination</c:v>
                </c:pt>
                <c:pt idx="1">
                  <c:v>Terms of lending (interest rates, maturity)</c:v>
                </c:pt>
                <c:pt idx="2">
                  <c:v>Recipients      
   (who borrows?)</c:v>
                </c:pt>
                <c:pt idx="3">
                  <c:v>Creditor agency 
      (who lends?)</c:v>
                </c:pt>
              </c:strCache>
            </c:strRef>
          </c:cat>
          <c:val>
            <c:numRef>
              <c:f>Figure10!$B$8:$B$11</c:f>
              <c:numCache>
                <c:formatCode>_(* #,##0.00_);_(* \(#,##0.00\);_(* "-"??_);_(@_)</c:formatCode>
                <c:ptCount val="4"/>
                <c:pt idx="0">
                  <c:v>73.391701252125159</c:v>
                </c:pt>
                <c:pt idx="1">
                  <c:v>68.670712266298139</c:v>
                </c:pt>
                <c:pt idx="2">
                  <c:v>46.591033320045007</c:v>
                </c:pt>
                <c:pt idx="3">
                  <c:v>40.554759942051291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8-40B9-8ADF-6446971C5024}"/>
            </c:ext>
          </c:extLst>
        </c:ser>
        <c:ser>
          <c:idx val="1"/>
          <c:order val="1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Figure10!$A$8:$A$11</c:f>
              <c:strCache>
                <c:ptCount val="4"/>
                <c:pt idx="0">
                  <c:v>Currency 
denomination</c:v>
                </c:pt>
                <c:pt idx="1">
                  <c:v>Terms of lending (interest rates, maturity)</c:v>
                </c:pt>
                <c:pt idx="2">
                  <c:v>Recipients      
   (who borrows?)</c:v>
                </c:pt>
                <c:pt idx="3">
                  <c:v>Creditor agency 
      (who lends?)</c:v>
                </c:pt>
              </c:strCache>
            </c:strRef>
          </c:cat>
          <c:val>
            <c:numRef>
              <c:f>Figure10!$C$8:$C$11</c:f>
              <c:numCache>
                <c:formatCode>_(* #,##0.00_);_(* \(#,##0.00\);_(* "-"??_);_(@_)</c:formatCode>
                <c:ptCount val="4"/>
                <c:pt idx="0">
                  <c:v>5.849537061457962</c:v>
                </c:pt>
                <c:pt idx="1">
                  <c:v>17.229141077093065</c:v>
                </c:pt>
                <c:pt idx="2">
                  <c:v>37.992722383309101</c:v>
                </c:pt>
                <c:pt idx="3">
                  <c:v>34.748710443038547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8-40B9-8ADF-6446971C5024}"/>
            </c:ext>
          </c:extLst>
        </c:ser>
        <c:ser>
          <c:idx val="2"/>
          <c:order val="2"/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Figure10!$A$8:$A$11</c:f>
              <c:strCache>
                <c:ptCount val="4"/>
                <c:pt idx="0">
                  <c:v>Currency 
denomination</c:v>
                </c:pt>
                <c:pt idx="1">
                  <c:v>Terms of lending (interest rates, maturity)</c:v>
                </c:pt>
                <c:pt idx="2">
                  <c:v>Recipients      
   (who borrows?)</c:v>
                </c:pt>
                <c:pt idx="3">
                  <c:v>Creditor agency 
      (who lends?)</c:v>
                </c:pt>
              </c:strCache>
            </c:strRef>
          </c:cat>
          <c:val>
            <c:numRef>
              <c:f>Figure10!$D$8:$D$11</c:f>
              <c:numCache>
                <c:formatCode>_(* #,##0.00_);_(* \(#,##0.00\);_(* "-"??_);_(@_)</c:formatCode>
                <c:ptCount val="4"/>
                <c:pt idx="0">
                  <c:v>20.758761686416875</c:v>
                </c:pt>
                <c:pt idx="1">
                  <c:v>14.100146656608798</c:v>
                </c:pt>
                <c:pt idx="2">
                  <c:v>8.5736322678742756</c:v>
                </c:pt>
                <c:pt idx="3">
                  <c:v>0.40556654204788695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8-40B9-8ADF-6446971C5024}"/>
            </c:ext>
          </c:extLst>
        </c:ser>
        <c:ser>
          <c:idx val="3"/>
          <c:order val="3"/>
          <c:spPr>
            <a:solidFill>
              <a:schemeClr val="tx1"/>
            </a:solidFill>
          </c:spPr>
          <c:invertIfNegative val="0"/>
          <c:cat>
            <c:strRef>
              <c:f>Figure10!$A$8:$A$11</c:f>
              <c:strCache>
                <c:ptCount val="4"/>
                <c:pt idx="0">
                  <c:v>Currency 
denomination</c:v>
                </c:pt>
                <c:pt idx="1">
                  <c:v>Terms of lending (interest rates, maturity)</c:v>
                </c:pt>
                <c:pt idx="2">
                  <c:v>Recipients      
   (who borrows?)</c:v>
                </c:pt>
                <c:pt idx="3">
                  <c:v>Creditor agency 
      (who lends?)</c:v>
                </c:pt>
              </c:strCache>
            </c:strRef>
          </c:cat>
          <c:val>
            <c:numRef>
              <c:f>Figure10!$E$8:$E$11</c:f>
              <c:numCache>
                <c:formatCode>General</c:formatCode>
                <c:ptCount val="4"/>
                <c:pt idx="2" formatCode="_(* #,##0.00_);_(* \(#,##0.00\);_(* &quot;-&quot;??_);_(@_)">
                  <c:v>6.8426120287716081</c:v>
                </c:pt>
                <c:pt idx="3" formatCode="_(* #,##0.00_);_(* \(#,##0.00\);_(* &quot;-&quot;??_);_(@_)">
                  <c:v>24.290963072862283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8-40B9-8ADF-6446971C5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65391744"/>
        <c:axId val="165401728"/>
      </c:barChart>
      <c:catAx>
        <c:axId val="1653917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800" b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65401728"/>
        <c:crosses val="autoZero"/>
        <c:auto val="1"/>
        <c:lblAlgn val="ctr"/>
        <c:lblOffset val="100"/>
        <c:noMultiLvlLbl val="0"/>
      </c:catAx>
      <c:valAx>
        <c:axId val="16540172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653917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57381062661284"/>
          <c:y val="3.2170878417480668E-2"/>
          <c:w val="0.85469678880462807"/>
          <c:h val="0.7444627540114187"/>
        </c:manualLayout>
      </c:layout>
      <c:barChart>
        <c:barDir val="col"/>
        <c:grouping val="stacked"/>
        <c:varyColors val="0"/>
        <c:ser>
          <c:idx val="0"/>
          <c:order val="0"/>
          <c:tx>
            <c:v>USD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FigureA3!$A$2:$A$16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FigureA3!$B$2:$B$16</c:f>
              <c:numCache>
                <c:formatCode>_(* #,##0_);_(* \(#,##0\);_(* "-"??_);_(@_)</c:formatCode>
                <c:ptCount val="15"/>
                <c:pt idx="0">
                  <c:v>561540421</c:v>
                </c:pt>
                <c:pt idx="1">
                  <c:v>1469963746</c:v>
                </c:pt>
                <c:pt idx="2">
                  <c:v>961801151</c:v>
                </c:pt>
                <c:pt idx="3">
                  <c:v>2426245142.04</c:v>
                </c:pt>
                <c:pt idx="4">
                  <c:v>1650973622.5</c:v>
                </c:pt>
                <c:pt idx="5">
                  <c:v>2265995239</c:v>
                </c:pt>
                <c:pt idx="6">
                  <c:v>5823609207.5</c:v>
                </c:pt>
                <c:pt idx="7">
                  <c:v>8962990371</c:v>
                </c:pt>
                <c:pt idx="8">
                  <c:v>9238558039</c:v>
                </c:pt>
                <c:pt idx="9">
                  <c:v>42118339201</c:v>
                </c:pt>
                <c:pt idx="10">
                  <c:v>29750318352</c:v>
                </c:pt>
                <c:pt idx="11">
                  <c:v>32625013249</c:v>
                </c:pt>
                <c:pt idx="12">
                  <c:v>26545692130</c:v>
                </c:pt>
                <c:pt idx="13">
                  <c:v>31561933550</c:v>
                </c:pt>
                <c:pt idx="14">
                  <c:v>25958450967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4-4FBA-985A-5CBA9C0DC45A}"/>
            </c:ext>
          </c:extLst>
        </c:ser>
        <c:ser>
          <c:idx val="1"/>
          <c:order val="1"/>
          <c:tx>
            <c:v>RMB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FigureA3!$A$2:$A$16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FigureA3!$C$2:$C$16</c:f>
              <c:numCache>
                <c:formatCode>_(* #,##0_);_(* \(#,##0\);_(* "-"??_);_(@_)</c:formatCode>
                <c:ptCount val="15"/>
                <c:pt idx="0">
                  <c:v>422334862.671875</c:v>
                </c:pt>
                <c:pt idx="1">
                  <c:v>110089706.4375</c:v>
                </c:pt>
                <c:pt idx="2">
                  <c:v>74665116.796875</c:v>
                </c:pt>
                <c:pt idx="3">
                  <c:v>103014808.42773438</c:v>
                </c:pt>
                <c:pt idx="4">
                  <c:v>145698840.48828125</c:v>
                </c:pt>
                <c:pt idx="5">
                  <c:v>264493070.0234375</c:v>
                </c:pt>
                <c:pt idx="6">
                  <c:v>209420321.203125</c:v>
                </c:pt>
                <c:pt idx="7">
                  <c:v>315266379.05957031</c:v>
                </c:pt>
                <c:pt idx="8">
                  <c:v>898462204.328125</c:v>
                </c:pt>
                <c:pt idx="9">
                  <c:v>724260646.70898438</c:v>
                </c:pt>
                <c:pt idx="10">
                  <c:v>10767839610.986328</c:v>
                </c:pt>
                <c:pt idx="11">
                  <c:v>1074382877.1530762</c:v>
                </c:pt>
                <c:pt idx="12">
                  <c:v>643336956.21875</c:v>
                </c:pt>
                <c:pt idx="13">
                  <c:v>1152345392.9552612</c:v>
                </c:pt>
                <c:pt idx="14">
                  <c:v>729289270.2265625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4-4FBA-985A-5CBA9C0DC45A}"/>
            </c:ext>
          </c:extLst>
        </c:ser>
        <c:ser>
          <c:idx val="2"/>
          <c:order val="2"/>
          <c:tx>
            <c:v>Other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FigureA3!$A$2:$A$16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FigureA3!$D$2:$D$16</c:f>
              <c:numCache>
                <c:formatCode>_(* #,##0_);_(* \(#,##0\);_(* "-"??_);_(@_)</c:formatCode>
                <c:ptCount val="15"/>
                <c:pt idx="0">
                  <c:v>151302835.125</c:v>
                </c:pt>
                <c:pt idx="1">
                  <c:v>171464992.16650391</c:v>
                </c:pt>
                <c:pt idx="2">
                  <c:v>593544106.95996094</c:v>
                </c:pt>
                <c:pt idx="3">
                  <c:v>179634228.10107422</c:v>
                </c:pt>
                <c:pt idx="4">
                  <c:v>808561464.08056641</c:v>
                </c:pt>
                <c:pt idx="5">
                  <c:v>1097087907.9403381</c:v>
                </c:pt>
                <c:pt idx="6">
                  <c:v>1266643030.9981079</c:v>
                </c:pt>
                <c:pt idx="7">
                  <c:v>2452831263.3164063</c:v>
                </c:pt>
                <c:pt idx="8">
                  <c:v>1801893397.8632813</c:v>
                </c:pt>
                <c:pt idx="9">
                  <c:v>2320191608.7575684</c:v>
                </c:pt>
                <c:pt idx="10">
                  <c:v>1267039087.4359589</c:v>
                </c:pt>
                <c:pt idx="11">
                  <c:v>4930736790.5117188</c:v>
                </c:pt>
                <c:pt idx="12">
                  <c:v>2264074332.8193359</c:v>
                </c:pt>
                <c:pt idx="13">
                  <c:v>4680744003.5556641</c:v>
                </c:pt>
                <c:pt idx="14">
                  <c:v>13480132728.81665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64-4FBA-985A-5CBA9C0DC45A}"/>
            </c:ext>
          </c:extLst>
        </c:ser>
        <c:ser>
          <c:idx val="3"/>
          <c:order val="3"/>
          <c:tx>
            <c:v>Unknown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FigureA3!$A$2:$A$16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FigureA3!$E$2:$E$16</c:f>
              <c:numCache>
                <c:formatCode>_(* #,##0_);_(* \(#,##0\);_(* "-"??_);_(@_)</c:formatCode>
                <c:ptCount val="15"/>
                <c:pt idx="0">
                  <c:v>22000000</c:v>
                </c:pt>
                <c:pt idx="1">
                  <c:v>177000000</c:v>
                </c:pt>
                <c:pt idx="2">
                  <c:v>233000000</c:v>
                </c:pt>
                <c:pt idx="3">
                  <c:v>336000000</c:v>
                </c:pt>
                <c:pt idx="4">
                  <c:v>373000000</c:v>
                </c:pt>
                <c:pt idx="5">
                  <c:v>6503996000</c:v>
                </c:pt>
                <c:pt idx="6">
                  <c:v>2783000000</c:v>
                </c:pt>
                <c:pt idx="7">
                  <c:v>1793123869</c:v>
                </c:pt>
                <c:pt idx="8">
                  <c:v>4426000000</c:v>
                </c:pt>
                <c:pt idx="9">
                  <c:v>8592294608</c:v>
                </c:pt>
                <c:pt idx="10">
                  <c:v>6639235370.4299936</c:v>
                </c:pt>
                <c:pt idx="11">
                  <c:v>9381909088</c:v>
                </c:pt>
                <c:pt idx="12">
                  <c:v>5272733575.2817392</c:v>
                </c:pt>
                <c:pt idx="13">
                  <c:v>10722864523.379955</c:v>
                </c:pt>
                <c:pt idx="14">
                  <c:v>36791074655.603745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64-4FBA-985A-5CBA9C0D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31102976"/>
        <c:axId val="131104768"/>
      </c:barChart>
      <c:catAx>
        <c:axId val="13110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1104768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31104768"/>
        <c:scaling>
          <c:orientation val="minMax"/>
          <c:max val="10000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In billions of USD</a:t>
                </a:r>
              </a:p>
            </c:rich>
          </c:tx>
          <c:layout>
            <c:manualLayout>
              <c:xMode val="edge"/>
              <c:yMode val="edge"/>
              <c:x val="7.7831513190215846E-3"/>
              <c:y val="0.266975754536707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1102976"/>
        <c:crosses val="autoZero"/>
        <c:crossBetween val="between"/>
        <c:majorUnit val="20000000000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12543403745917"/>
          <c:y val="0.87859754397210454"/>
          <c:w val="0.6474863375789075"/>
          <c:h val="0.11196980808447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4170224874666"/>
          <c:y val="3.8109965635738832E-2"/>
          <c:w val="0.83769618589679851"/>
          <c:h val="0.7444627540114187"/>
        </c:manualLayout>
      </c:layout>
      <c:barChart>
        <c:barDir val="col"/>
        <c:grouping val="stacked"/>
        <c:varyColors val="0"/>
        <c:ser>
          <c:idx val="1"/>
          <c:order val="0"/>
          <c:tx>
            <c:v>Commercial terms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FigureA4!$A$2:$A$19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FigureA4!$B$2:$B$19</c:f>
              <c:numCache>
                <c:formatCode>#,##0</c:formatCode>
                <c:ptCount val="18"/>
                <c:pt idx="0">
                  <c:v>31110000</c:v>
                </c:pt>
                <c:pt idx="1">
                  <c:v>974600000</c:v>
                </c:pt>
                <c:pt idx="2">
                  <c:v>946900000</c:v>
                </c:pt>
                <c:pt idx="3">
                  <c:v>1169300000</c:v>
                </c:pt>
                <c:pt idx="4">
                  <c:v>534000000</c:v>
                </c:pt>
                <c:pt idx="5">
                  <c:v>8313400000</c:v>
                </c:pt>
                <c:pt idx="6">
                  <c:v>4015300000</c:v>
                </c:pt>
                <c:pt idx="7">
                  <c:v>8498600000</c:v>
                </c:pt>
                <c:pt idx="8">
                  <c:v>8863575650.9375</c:v>
                </c:pt>
                <c:pt idx="9">
                  <c:v>42115268472.75</c:v>
                </c:pt>
                <c:pt idx="10">
                  <c:v>39510253881</c:v>
                </c:pt>
                <c:pt idx="11">
                  <c:v>36316100148</c:v>
                </c:pt>
                <c:pt idx="12">
                  <c:v>20128533867</c:v>
                </c:pt>
                <c:pt idx="13">
                  <c:v>34582728550</c:v>
                </c:pt>
                <c:pt idx="14">
                  <c:v>52320065888</c:v>
                </c:pt>
                <c:pt idx="15">
                  <c:v>35265800512</c:v>
                </c:pt>
                <c:pt idx="16">
                  <c:v>55193888377</c:v>
                </c:pt>
                <c:pt idx="17">
                  <c:v>25540900064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1-43E3-A04B-94F63F7F7F12}"/>
            </c:ext>
          </c:extLst>
        </c:ser>
        <c:ser>
          <c:idx val="2"/>
          <c:order val="1"/>
          <c:tx>
            <c:v>Concessional terms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FigureA4!$A$2:$A$19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FigureA4!$C$2:$C$19</c:f>
              <c:numCache>
                <c:formatCode>#,##0</c:formatCode>
                <c:ptCount val="18"/>
                <c:pt idx="0">
                  <c:v>574506258.796875</c:v>
                </c:pt>
                <c:pt idx="1">
                  <c:v>591836871.60400391</c:v>
                </c:pt>
                <c:pt idx="2">
                  <c:v>440287222.75683594</c:v>
                </c:pt>
                <c:pt idx="3">
                  <c:v>754144178.56880856</c:v>
                </c:pt>
                <c:pt idx="4">
                  <c:v>1150366440.6938477</c:v>
                </c:pt>
                <c:pt idx="5">
                  <c:v>867172216.96377563</c:v>
                </c:pt>
                <c:pt idx="6">
                  <c:v>2993108151.7012329</c:v>
                </c:pt>
                <c:pt idx="7">
                  <c:v>3778372591.1259766</c:v>
                </c:pt>
                <c:pt idx="8">
                  <c:v>2893844830.2539063</c:v>
                </c:pt>
                <c:pt idx="9">
                  <c:v>5654656631.7165527</c:v>
                </c:pt>
                <c:pt idx="10">
                  <c:v>6265033377.8522806</c:v>
                </c:pt>
                <c:pt idx="11">
                  <c:v>6679950484.6647949</c:v>
                </c:pt>
                <c:pt idx="12">
                  <c:v>11018308597.319824</c:v>
                </c:pt>
                <c:pt idx="13">
                  <c:v>9265203607.8908806</c:v>
                </c:pt>
                <c:pt idx="14">
                  <c:v>16507547685.646954</c:v>
                </c:pt>
                <c:pt idx="15">
                  <c:v>5052402413.7602539</c:v>
                </c:pt>
                <c:pt idx="16">
                  <c:v>14983113934.117188</c:v>
                </c:pt>
                <c:pt idx="17">
                  <c:v>4445257391.6247559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1-43E3-A04B-94F63F7F7F12}"/>
            </c:ext>
          </c:extLst>
        </c:ser>
        <c:ser>
          <c:idx val="3"/>
          <c:order val="2"/>
          <c:tx>
            <c:v>Unknown terms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FigureA4!$A$2:$A$19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FigureA4!$D$2:$D$19</c:f>
              <c:numCache>
                <c:formatCode>#,##0</c:formatCode>
                <c:ptCount val="18"/>
                <c:pt idx="0">
                  <c:v>551561860</c:v>
                </c:pt>
                <c:pt idx="1">
                  <c:v>362081573</c:v>
                </c:pt>
                <c:pt idx="2">
                  <c:v>475823152</c:v>
                </c:pt>
                <c:pt idx="3">
                  <c:v>1121450000</c:v>
                </c:pt>
                <c:pt idx="4">
                  <c:v>1293867486.375</c:v>
                </c:pt>
                <c:pt idx="5">
                  <c:v>951000000</c:v>
                </c:pt>
                <c:pt idx="6">
                  <c:v>3074264408</c:v>
                </c:pt>
                <c:pt idx="7">
                  <c:v>1247239291.25</c:v>
                </c:pt>
                <c:pt idx="8">
                  <c:v>4607493160</c:v>
                </c:pt>
                <c:pt idx="9">
                  <c:v>5985160960</c:v>
                </c:pt>
                <c:pt idx="10">
                  <c:v>2649145162</c:v>
                </c:pt>
                <c:pt idx="11">
                  <c:v>5015991372</c:v>
                </c:pt>
                <c:pt idx="12">
                  <c:v>3578994530</c:v>
                </c:pt>
                <c:pt idx="13">
                  <c:v>4269955312</c:v>
                </c:pt>
                <c:pt idx="14">
                  <c:v>8131334048</c:v>
                </c:pt>
                <c:pt idx="15">
                  <c:v>10413019226.824219</c:v>
                </c:pt>
                <c:pt idx="16">
                  <c:v>14702701504</c:v>
                </c:pt>
                <c:pt idx="17">
                  <c:v>8428051084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11-43E3-A04B-94F63F7F7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31197184"/>
        <c:axId val="158924800"/>
      </c:barChart>
      <c:catAx>
        <c:axId val="13119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24800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58924800"/>
        <c:scaling>
          <c:orientation val="minMax"/>
          <c:max val="10000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In Billions of USD</a:t>
                </a:r>
              </a:p>
            </c:rich>
          </c:tx>
          <c:layout>
            <c:manualLayout>
              <c:xMode val="edge"/>
              <c:yMode val="edge"/>
              <c:x val="9.7947611347305053E-3"/>
              <c:y val="0.242944503071136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1197184"/>
        <c:crosses val="autoZero"/>
        <c:crossBetween val="between"/>
        <c:majorUnit val="20000000000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79844300560975"/>
          <c:y val="0.88296182049408778"/>
          <c:w val="0.79601287318891278"/>
          <c:h val="8.1157943492357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1642176505029"/>
          <c:y val="3.8109965635738832E-2"/>
          <c:w val="0.84866272358218409"/>
          <c:h val="0.71237835655158488"/>
        </c:manualLayout>
      </c:layout>
      <c:barChart>
        <c:barDir val="col"/>
        <c:grouping val="stacked"/>
        <c:varyColors val="0"/>
        <c:ser>
          <c:idx val="1"/>
          <c:order val="0"/>
          <c:tx>
            <c:v>China Development Bank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FigureA5!$B$2:$B$19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366000000</c:v>
                </c:pt>
                <c:pt idx="6">
                  <c:v>237000000</c:v>
                </c:pt>
                <c:pt idx="7">
                  <c:v>4497000000</c:v>
                </c:pt>
                <c:pt idx="8">
                  <c:v>5906000000</c:v>
                </c:pt>
                <c:pt idx="9">
                  <c:v>35456000000</c:v>
                </c:pt>
                <c:pt idx="10">
                  <c:v>27895620000</c:v>
                </c:pt>
                <c:pt idx="11">
                  <c:v>21940046816</c:v>
                </c:pt>
                <c:pt idx="12">
                  <c:v>14888120048</c:v>
                </c:pt>
                <c:pt idx="13">
                  <c:v>19894000000</c:v>
                </c:pt>
                <c:pt idx="14">
                  <c:v>14957120064</c:v>
                </c:pt>
                <c:pt idx="15">
                  <c:v>14923000000</c:v>
                </c:pt>
                <c:pt idx="16">
                  <c:v>46672888377</c:v>
                </c:pt>
                <c:pt idx="17">
                  <c:v>13429000000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4-4B95-9349-C801B78F4247}"/>
            </c:ext>
          </c:extLst>
        </c:ser>
        <c:ser>
          <c:idx val="2"/>
          <c:order val="1"/>
          <c:tx>
            <c:v>China Export-Import Bank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FigureA5!$C$2:$C$19</c:f>
              <c:numCache>
                <c:formatCode>#,##0</c:formatCode>
                <c:ptCount val="18"/>
                <c:pt idx="0">
                  <c:v>438169346.5</c:v>
                </c:pt>
                <c:pt idx="1">
                  <c:v>608037730.25</c:v>
                </c:pt>
                <c:pt idx="2">
                  <c:v>917404886</c:v>
                </c:pt>
                <c:pt idx="3">
                  <c:v>1858913238</c:v>
                </c:pt>
                <c:pt idx="4">
                  <c:v>1706957798</c:v>
                </c:pt>
                <c:pt idx="5">
                  <c:v>2667004950</c:v>
                </c:pt>
                <c:pt idx="6">
                  <c:v>6911655009</c:v>
                </c:pt>
                <c:pt idx="7">
                  <c:v>7841076534</c:v>
                </c:pt>
                <c:pt idx="8">
                  <c:v>7926242027</c:v>
                </c:pt>
                <c:pt idx="9">
                  <c:v>10929788373</c:v>
                </c:pt>
                <c:pt idx="10">
                  <c:v>10848336404.429995</c:v>
                </c:pt>
                <c:pt idx="11">
                  <c:v>14513943405</c:v>
                </c:pt>
                <c:pt idx="12">
                  <c:v>16080624247.281738</c:v>
                </c:pt>
                <c:pt idx="13">
                  <c:v>16819930619.379955</c:v>
                </c:pt>
                <c:pt idx="14">
                  <c:v>30345259654.978741</c:v>
                </c:pt>
                <c:pt idx="15">
                  <c:v>16041152055</c:v>
                </c:pt>
                <c:pt idx="16">
                  <c:v>29862054860</c:v>
                </c:pt>
                <c:pt idx="17">
                  <c:v>13096783475.624756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4-4B95-9349-C801B78F4247}"/>
            </c:ext>
          </c:extLst>
        </c:ser>
        <c:ser>
          <c:idx val="5"/>
          <c:order val="2"/>
          <c:tx>
            <c:v>State-owned commercial creditors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FigureA5!$E$2:$E$19</c:f>
              <c:numCache>
                <c:formatCode>#,##0</c:formatCode>
                <c:ptCount val="18"/>
                <c:pt idx="0">
                  <c:v>0</c:v>
                </c:pt>
                <c:pt idx="1">
                  <c:v>887100000</c:v>
                </c:pt>
                <c:pt idx="2">
                  <c:v>345985000</c:v>
                </c:pt>
                <c:pt idx="3">
                  <c:v>539300000</c:v>
                </c:pt>
                <c:pt idx="4">
                  <c:v>534000000</c:v>
                </c:pt>
                <c:pt idx="5">
                  <c:v>194500000</c:v>
                </c:pt>
                <c:pt idx="6">
                  <c:v>2139000000</c:v>
                </c:pt>
                <c:pt idx="7">
                  <c:v>0</c:v>
                </c:pt>
                <c:pt idx="8">
                  <c:v>1225000000</c:v>
                </c:pt>
                <c:pt idx="9">
                  <c:v>3546500000</c:v>
                </c:pt>
                <c:pt idx="10">
                  <c:v>5631152000</c:v>
                </c:pt>
                <c:pt idx="11">
                  <c:v>7982000000</c:v>
                </c:pt>
                <c:pt idx="12">
                  <c:v>2020000000</c:v>
                </c:pt>
                <c:pt idx="13">
                  <c:v>5488000000</c:v>
                </c:pt>
                <c:pt idx="14">
                  <c:v>23595000000</c:v>
                </c:pt>
                <c:pt idx="15">
                  <c:v>17575000512</c:v>
                </c:pt>
                <c:pt idx="16">
                  <c:v>2193000000</c:v>
                </c:pt>
                <c:pt idx="17">
                  <c:v>3739900064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F4-4B95-9349-C801B78F4247}"/>
            </c:ext>
          </c:extLst>
        </c:ser>
        <c:ser>
          <c:idx val="3"/>
          <c:order val="3"/>
          <c:tx>
            <c:v>Central government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FigureA5!$D$2:$D$19</c:f>
              <c:numCache>
                <c:formatCode>#,##0</c:formatCode>
                <c:ptCount val="18"/>
                <c:pt idx="0">
                  <c:v>59341415.75</c:v>
                </c:pt>
                <c:pt idx="1">
                  <c:v>112581779</c:v>
                </c:pt>
                <c:pt idx="2">
                  <c:v>80855870.4375</c:v>
                </c:pt>
                <c:pt idx="3">
                  <c:v>114332868.875</c:v>
                </c:pt>
                <c:pt idx="4">
                  <c:v>104615457.921875</c:v>
                </c:pt>
                <c:pt idx="5">
                  <c:v>67478340.9453125</c:v>
                </c:pt>
                <c:pt idx="6">
                  <c:v>145799889.25</c:v>
                </c:pt>
                <c:pt idx="7">
                  <c:v>108522975.25</c:v>
                </c:pt>
                <c:pt idx="8">
                  <c:v>109763000</c:v>
                </c:pt>
                <c:pt idx="9">
                  <c:v>189319055.54589844</c:v>
                </c:pt>
                <c:pt idx="10">
                  <c:v>113393454.15429688</c:v>
                </c:pt>
                <c:pt idx="11">
                  <c:v>198042881.59423828</c:v>
                </c:pt>
                <c:pt idx="12">
                  <c:v>200877881.62988281</c:v>
                </c:pt>
                <c:pt idx="13">
                  <c:v>286051984.89599609</c:v>
                </c:pt>
                <c:pt idx="14">
                  <c:v>113739232.05078125</c:v>
                </c:pt>
                <c:pt idx="15">
                  <c:v>122005120.98291016</c:v>
                </c:pt>
                <c:pt idx="16">
                  <c:v>69000000</c:v>
                </c:pt>
                <c:pt idx="17">
                  <c:v>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F4-4B95-9349-C801B78F4247}"/>
            </c:ext>
          </c:extLst>
        </c:ser>
        <c:ser>
          <c:idx val="0"/>
          <c:order val="4"/>
          <c:tx>
            <c:v>Multiple agencies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FigureA5!$F$2:$F$19</c:f>
              <c:numCache>
                <c:formatCode>#,##0</c:formatCode>
                <c:ptCount val="18"/>
                <c:pt idx="0">
                  <c:v>29110000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81500000</c:v>
                </c:pt>
                <c:pt idx="7">
                  <c:v>0</c:v>
                </c:pt>
                <c:pt idx="8">
                  <c:v>0</c:v>
                </c:pt>
                <c:pt idx="9">
                  <c:v>1000000000</c:v>
                </c:pt>
                <c:pt idx="10">
                  <c:v>1230000000</c:v>
                </c:pt>
                <c:pt idx="11">
                  <c:v>200687552</c:v>
                </c:pt>
                <c:pt idx="12">
                  <c:v>0</c:v>
                </c:pt>
                <c:pt idx="13">
                  <c:v>707685550</c:v>
                </c:pt>
                <c:pt idx="14">
                  <c:v>5987999744</c:v>
                </c:pt>
                <c:pt idx="15">
                  <c:v>0</c:v>
                </c:pt>
                <c:pt idx="16">
                  <c:v>4375000000</c:v>
                </c:pt>
                <c:pt idx="17">
                  <c:v>6600000000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F4-4B95-9349-C801B78F4247}"/>
            </c:ext>
          </c:extLst>
        </c:ser>
        <c:ser>
          <c:idx val="4"/>
          <c:order val="5"/>
          <c:tx>
            <c:v>Unknown agency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FigureA5!$A$2:$A$19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FigureA5!$G$2:$G$19</c:f>
              <c:numCache>
                <c:formatCode>#,##0</c:formatCode>
                <c:ptCount val="18"/>
                <c:pt idx="0">
                  <c:v>630557356.546875</c:v>
                </c:pt>
                <c:pt idx="1">
                  <c:v>320798935.35400391</c:v>
                </c:pt>
                <c:pt idx="2">
                  <c:v>218764618.31933594</c:v>
                </c:pt>
                <c:pt idx="3">
                  <c:v>532348071.69380856</c:v>
                </c:pt>
                <c:pt idx="4">
                  <c:v>632660671.14697266</c:v>
                </c:pt>
                <c:pt idx="5">
                  <c:v>836588926.01846313</c:v>
                </c:pt>
                <c:pt idx="6">
                  <c:v>567717661.45123291</c:v>
                </c:pt>
                <c:pt idx="7">
                  <c:v>1077612373.1259766</c:v>
                </c:pt>
                <c:pt idx="8">
                  <c:v>1197908614.1914063</c:v>
                </c:pt>
                <c:pt idx="9">
                  <c:v>2133478635.9206543</c:v>
                </c:pt>
                <c:pt idx="10">
                  <c:v>1217930562.2679901</c:v>
                </c:pt>
                <c:pt idx="11">
                  <c:v>3177321350.0705566</c:v>
                </c:pt>
                <c:pt idx="12">
                  <c:v>1536214817.4082031</c:v>
                </c:pt>
                <c:pt idx="13">
                  <c:v>1922219315.6149292</c:v>
                </c:pt>
                <c:pt idx="14">
                  <c:v>559828926.61743164</c:v>
                </c:pt>
                <c:pt idx="15">
                  <c:v>570064464.6015625</c:v>
                </c:pt>
                <c:pt idx="16">
                  <c:v>177760578.1171875</c:v>
                </c:pt>
                <c:pt idx="17">
                  <c:v>33525000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F4-4B95-9349-C801B78F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59003392"/>
        <c:axId val="159004928"/>
      </c:barChart>
      <c:catAx>
        <c:axId val="15900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04928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5900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In billions</a:t>
                </a:r>
                <a:r>
                  <a:rPr lang="en-US" sz="1600" baseline="0"/>
                  <a:t> </a:t>
                </a:r>
                <a:r>
                  <a:rPr lang="en-US" sz="1600"/>
                  <a:t>of  USD</a:t>
                </a:r>
              </a:p>
            </c:rich>
          </c:tx>
          <c:layout>
            <c:manualLayout>
              <c:xMode val="edge"/>
              <c:yMode val="edge"/>
              <c:x val="5.2162062810607607E-3"/>
              <c:y val="0.229034450953934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03392"/>
        <c:crosses val="autoZero"/>
        <c:crossBetween val="between"/>
        <c:majorUnit val="20000000000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216223118252751E-2"/>
          <c:y val="0.84116625503194642"/>
          <c:w val="0.8531919496340522"/>
          <c:h val="0.129165705729421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39" y="330925"/>
    <xdr:ext cx="9575075" cy="58957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659728-E18D-4648-ACC3-2F8532FD54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4</xdr:col>
      <xdr:colOff>174171</xdr:colOff>
      <xdr:row>5</xdr:row>
      <xdr:rowOff>33474</xdr:rowOff>
    </xdr:from>
    <xdr:to>
      <xdr:col>6</xdr:col>
      <xdr:colOff>685800</xdr:colOff>
      <xdr:row>7</xdr:row>
      <xdr:rowOff>326572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4C760547-A1B5-4265-9B6C-E24C23D56E59}"/>
            </a:ext>
          </a:extLst>
        </xdr:cNvPr>
        <xdr:cNvSpPr txBox="1"/>
      </xdr:nvSpPr>
      <xdr:spPr>
        <a:xfrm>
          <a:off x="5018314" y="958760"/>
          <a:ext cx="2460172" cy="6632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China Ex-Im</a:t>
          </a:r>
          <a:r>
            <a:rPr lang="en-US" sz="18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Bank</a:t>
          </a:r>
          <a:endParaRPr lang="en-US" sz="18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1175659</xdr:colOff>
      <xdr:row>5</xdr:row>
      <xdr:rowOff>54430</xdr:rowOff>
    </xdr:from>
    <xdr:to>
      <xdr:col>4</xdr:col>
      <xdr:colOff>119746</xdr:colOff>
      <xdr:row>7</xdr:row>
      <xdr:rowOff>298270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66A0C649-4EC9-4527-B214-F9FF9D3105C4}"/>
            </a:ext>
          </a:extLst>
        </xdr:cNvPr>
        <xdr:cNvSpPr txBox="1"/>
      </xdr:nvSpPr>
      <xdr:spPr>
        <a:xfrm>
          <a:off x="2405745" y="979716"/>
          <a:ext cx="2558144" cy="61395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China Development Bank</a:t>
          </a:r>
        </a:p>
      </xdr:txBody>
    </xdr:sp>
    <xdr:clientData/>
  </xdr:twoCellAnchor>
  <xdr:twoCellAnchor>
    <xdr:from>
      <xdr:col>6</xdr:col>
      <xdr:colOff>598716</xdr:colOff>
      <xdr:row>5</xdr:row>
      <xdr:rowOff>32657</xdr:rowOff>
    </xdr:from>
    <xdr:to>
      <xdr:col>8</xdr:col>
      <xdr:colOff>587830</xdr:colOff>
      <xdr:row>7</xdr:row>
      <xdr:rowOff>315686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54FB4E8-5FE1-4C3B-AB50-07DCFF71D686}"/>
            </a:ext>
          </a:extLst>
        </xdr:cNvPr>
        <xdr:cNvSpPr txBox="1"/>
      </xdr:nvSpPr>
      <xdr:spPr>
        <a:xfrm>
          <a:off x="7391402" y="957943"/>
          <a:ext cx="1578428" cy="65314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Other</a:t>
          </a:r>
        </a:p>
      </xdr:txBody>
    </xdr:sp>
    <xdr:clientData/>
  </xdr:twoCellAnchor>
  <xdr:twoCellAnchor>
    <xdr:from>
      <xdr:col>5</xdr:col>
      <xdr:colOff>452846</xdr:colOff>
      <xdr:row>2</xdr:row>
      <xdr:rowOff>13335</xdr:rowOff>
    </xdr:from>
    <xdr:to>
      <xdr:col>8</xdr:col>
      <xdr:colOff>180431</xdr:colOff>
      <xdr:row>4</xdr:row>
      <xdr:rowOff>104775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FF77ACDE-6B8B-45C5-92E4-5A474A67DFF2}"/>
            </a:ext>
          </a:extLst>
        </xdr:cNvPr>
        <xdr:cNvSpPr txBox="1"/>
      </xdr:nvSpPr>
      <xdr:spPr>
        <a:xfrm>
          <a:off x="6450875" y="383449"/>
          <a:ext cx="2111556" cy="46155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Chinese government</a:t>
          </a:r>
        </a:p>
      </xdr:txBody>
    </xdr:sp>
    <xdr:clientData/>
  </xdr:twoCellAnchor>
  <xdr:twoCellAnchor>
    <xdr:from>
      <xdr:col>6</xdr:col>
      <xdr:colOff>648246</xdr:colOff>
      <xdr:row>3</xdr:row>
      <xdr:rowOff>176076</xdr:rowOff>
    </xdr:from>
    <xdr:to>
      <xdr:col>6</xdr:col>
      <xdr:colOff>648247</xdr:colOff>
      <xdr:row>4</xdr:row>
      <xdr:rowOff>117020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28A9AB73-BF9E-48C2-946B-C701E9DF0D97}"/>
            </a:ext>
          </a:extLst>
        </xdr:cNvPr>
        <xdr:cNvCxnSpPr/>
      </xdr:nvCxnSpPr>
      <xdr:spPr>
        <a:xfrm flipH="1">
          <a:off x="7440932" y="731247"/>
          <a:ext cx="1" cy="1260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1121229</xdr:colOff>
      <xdr:row>9</xdr:row>
      <xdr:rowOff>1</xdr:rowOff>
    </xdr:from>
    <xdr:to>
      <xdr:col>4</xdr:col>
      <xdr:colOff>762000</xdr:colOff>
      <xdr:row>10</xdr:row>
      <xdr:rowOff>315686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3E95066C-8785-4385-8BBF-AD0A0A34CE93}"/>
            </a:ext>
          </a:extLst>
        </xdr:cNvPr>
        <xdr:cNvSpPr txBox="1"/>
      </xdr:nvSpPr>
      <xdr:spPr>
        <a:xfrm>
          <a:off x="2351315" y="2188030"/>
          <a:ext cx="3254828" cy="67491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Central government</a:t>
          </a:r>
        </a:p>
      </xdr:txBody>
    </xdr:sp>
    <xdr:clientData/>
  </xdr:twoCellAnchor>
  <xdr:twoCellAnchor>
    <xdr:from>
      <xdr:col>4</xdr:col>
      <xdr:colOff>892628</xdr:colOff>
      <xdr:row>9</xdr:row>
      <xdr:rowOff>32656</xdr:rowOff>
    </xdr:from>
    <xdr:to>
      <xdr:col>7</xdr:col>
      <xdr:colOff>217713</xdr:colOff>
      <xdr:row>10</xdr:row>
      <xdr:rowOff>326571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CAF8075F-842A-4FCD-82BA-1AE2A9A6C5F0}"/>
            </a:ext>
          </a:extLst>
        </xdr:cNvPr>
        <xdr:cNvSpPr txBox="1"/>
      </xdr:nvSpPr>
      <xdr:spPr>
        <a:xfrm>
          <a:off x="5736771" y="2220685"/>
          <a:ext cx="2068285" cy="65314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SOEs</a:t>
          </a:r>
        </a:p>
      </xdr:txBody>
    </xdr:sp>
    <xdr:clientData/>
  </xdr:twoCellAnchor>
  <xdr:twoCellAnchor>
    <xdr:from>
      <xdr:col>7</xdr:col>
      <xdr:colOff>424543</xdr:colOff>
      <xdr:row>9</xdr:row>
      <xdr:rowOff>10886</xdr:rowOff>
    </xdr:from>
    <xdr:to>
      <xdr:col>8</xdr:col>
      <xdr:colOff>326572</xdr:colOff>
      <xdr:row>10</xdr:row>
      <xdr:rowOff>315685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17DF289-79A4-4175-84C6-7B6B46E72464}"/>
            </a:ext>
          </a:extLst>
        </xdr:cNvPr>
        <xdr:cNvSpPr txBox="1"/>
      </xdr:nvSpPr>
      <xdr:spPr>
        <a:xfrm>
          <a:off x="8011886" y="2198915"/>
          <a:ext cx="696686" cy="66402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SPVs</a:t>
          </a:r>
        </a:p>
      </xdr:txBody>
    </xdr:sp>
    <xdr:clientData/>
  </xdr:twoCellAnchor>
  <xdr:twoCellAnchor>
    <xdr:from>
      <xdr:col>8</xdr:col>
      <xdr:colOff>112940</xdr:colOff>
      <xdr:row>8</xdr:row>
      <xdr:rowOff>59871</xdr:rowOff>
    </xdr:from>
    <xdr:to>
      <xdr:col>9</xdr:col>
      <xdr:colOff>779962</xdr:colOff>
      <xdr:row>11</xdr:row>
      <xdr:rowOff>75111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162BDC8E-0372-4101-B8FF-9C56162A693D}"/>
            </a:ext>
          </a:extLst>
        </xdr:cNvPr>
        <xdr:cNvSpPr txBox="1"/>
      </xdr:nvSpPr>
      <xdr:spPr>
        <a:xfrm>
          <a:off x="8494940" y="1714500"/>
          <a:ext cx="1461679" cy="126709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Private</a:t>
          </a:r>
        </a:p>
      </xdr:txBody>
    </xdr:sp>
    <xdr:clientData/>
  </xdr:twoCellAnchor>
  <xdr:twoCellAnchor>
    <xdr:from>
      <xdr:col>1</xdr:col>
      <xdr:colOff>1197428</xdr:colOff>
      <xdr:row>13</xdr:row>
      <xdr:rowOff>141515</xdr:rowOff>
    </xdr:from>
    <xdr:to>
      <xdr:col>6</xdr:col>
      <xdr:colOff>228600</xdr:colOff>
      <xdr:row>17</xdr:row>
      <xdr:rowOff>41366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A1D38A06-8E0A-43A8-ADC7-306989FB60A4}"/>
            </a:ext>
          </a:extLst>
        </xdr:cNvPr>
        <xdr:cNvSpPr txBox="1"/>
      </xdr:nvSpPr>
      <xdr:spPr>
        <a:xfrm>
          <a:off x="2427514" y="3418115"/>
          <a:ext cx="4593772" cy="6400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Commercial</a:t>
          </a:r>
        </a:p>
      </xdr:txBody>
    </xdr:sp>
    <xdr:clientData/>
  </xdr:twoCellAnchor>
  <xdr:twoCellAnchor>
    <xdr:from>
      <xdr:col>6</xdr:col>
      <xdr:colOff>141516</xdr:colOff>
      <xdr:row>13</xdr:row>
      <xdr:rowOff>152398</xdr:rowOff>
    </xdr:from>
    <xdr:to>
      <xdr:col>7</xdr:col>
      <xdr:colOff>620487</xdr:colOff>
      <xdr:row>17</xdr:row>
      <xdr:rowOff>152398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5A791D69-B9D4-4EB6-ACAE-820451A6FA12}"/>
            </a:ext>
          </a:extLst>
        </xdr:cNvPr>
        <xdr:cNvSpPr txBox="1"/>
      </xdr:nvSpPr>
      <xdr:spPr>
        <a:xfrm>
          <a:off x="6934202" y="3428998"/>
          <a:ext cx="1273628" cy="74022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Concess-ional</a:t>
          </a:r>
        </a:p>
      </xdr:txBody>
    </xdr:sp>
    <xdr:clientData/>
  </xdr:twoCellAnchor>
  <xdr:twoCellAnchor>
    <xdr:from>
      <xdr:col>7</xdr:col>
      <xdr:colOff>446315</xdr:colOff>
      <xdr:row>13</xdr:row>
      <xdr:rowOff>163286</xdr:rowOff>
    </xdr:from>
    <xdr:to>
      <xdr:col>9</xdr:col>
      <xdr:colOff>87085</xdr:colOff>
      <xdr:row>17</xdr:row>
      <xdr:rowOff>72661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38A87093-7E75-4136-95D0-5DD23429614C}"/>
            </a:ext>
          </a:extLst>
        </xdr:cNvPr>
        <xdr:cNvSpPr txBox="1"/>
      </xdr:nvSpPr>
      <xdr:spPr>
        <a:xfrm>
          <a:off x="8033658" y="3439886"/>
          <a:ext cx="1230084" cy="64960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Unknown</a:t>
          </a:r>
        </a:p>
      </xdr:txBody>
    </xdr:sp>
    <xdr:clientData/>
  </xdr:twoCellAnchor>
  <xdr:twoCellAnchor>
    <xdr:from>
      <xdr:col>1</xdr:col>
      <xdr:colOff>1110344</xdr:colOff>
      <xdr:row>20</xdr:row>
      <xdr:rowOff>108857</xdr:rowOff>
    </xdr:from>
    <xdr:to>
      <xdr:col>7</xdr:col>
      <xdr:colOff>174173</xdr:colOff>
      <xdr:row>23</xdr:row>
      <xdr:rowOff>184241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C12D5E98-BE5A-4BA0-82EA-44632BB0D86E}"/>
            </a:ext>
          </a:extLst>
        </xdr:cNvPr>
        <xdr:cNvSpPr txBox="1"/>
      </xdr:nvSpPr>
      <xdr:spPr>
        <a:xfrm>
          <a:off x="2340430" y="4680857"/>
          <a:ext cx="5421086" cy="63055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 Dollar</a:t>
          </a:r>
        </a:p>
      </xdr:txBody>
    </xdr:sp>
    <xdr:clientData/>
  </xdr:twoCellAnchor>
  <xdr:twoCellAnchor>
    <xdr:from>
      <xdr:col>6</xdr:col>
      <xdr:colOff>571503</xdr:colOff>
      <xdr:row>20</xdr:row>
      <xdr:rowOff>43543</xdr:rowOff>
    </xdr:from>
    <xdr:to>
      <xdr:col>7</xdr:col>
      <xdr:colOff>138796</xdr:colOff>
      <xdr:row>24</xdr:row>
      <xdr:rowOff>108857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61391A35-522A-47B1-AE3B-C3DEC2DEEB03}"/>
            </a:ext>
          </a:extLst>
        </xdr:cNvPr>
        <xdr:cNvSpPr txBox="1"/>
      </xdr:nvSpPr>
      <xdr:spPr>
        <a:xfrm>
          <a:off x="7364189" y="4615543"/>
          <a:ext cx="361950" cy="80554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/>
        <a:lstStyle/>
        <a:p>
          <a:r>
            <a:rPr lang="en-US" sz="1400" spc="-3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RMB</a:t>
          </a:r>
        </a:p>
      </xdr:txBody>
    </xdr:sp>
    <xdr:clientData/>
  </xdr:twoCellAnchor>
  <xdr:twoCellAnchor>
    <xdr:from>
      <xdr:col>7</xdr:col>
      <xdr:colOff>449035</xdr:colOff>
      <xdr:row>21</xdr:row>
      <xdr:rowOff>61505</xdr:rowOff>
    </xdr:from>
    <xdr:to>
      <xdr:col>8</xdr:col>
      <xdr:colOff>782682</xdr:colOff>
      <xdr:row>23</xdr:row>
      <xdr:rowOff>152945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2B8174CB-35D3-44AA-98C5-D9F998DE67F3}"/>
            </a:ext>
          </a:extLst>
        </xdr:cNvPr>
        <xdr:cNvSpPr txBox="1"/>
      </xdr:nvSpPr>
      <xdr:spPr>
        <a:xfrm>
          <a:off x="8036378" y="4818562"/>
          <a:ext cx="1128304" cy="46155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Other</a:t>
          </a:r>
        </a:p>
      </xdr:txBody>
    </xdr:sp>
    <xdr:clientData/>
  </xdr:twoCellAnchor>
  <xdr:twoCellAnchor>
    <xdr:from>
      <xdr:col>8</xdr:col>
      <xdr:colOff>485231</xdr:colOff>
      <xdr:row>8</xdr:row>
      <xdr:rowOff>371475</xdr:rowOff>
    </xdr:from>
    <xdr:to>
      <xdr:col>8</xdr:col>
      <xdr:colOff>485232</xdr:colOff>
      <xdr:row>8</xdr:row>
      <xdr:rowOff>495300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17A29884-9821-46F5-850B-213D2AF394EE}"/>
            </a:ext>
          </a:extLst>
        </xdr:cNvPr>
        <xdr:cNvCxnSpPr/>
      </xdr:nvCxnSpPr>
      <xdr:spPr>
        <a:xfrm flipH="1">
          <a:off x="8867231" y="2026104"/>
          <a:ext cx="1" cy="123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3</xdr:row>
      <xdr:rowOff>19049</xdr:rowOff>
    </xdr:from>
    <xdr:to>
      <xdr:col>15</xdr:col>
      <xdr:colOff>171449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2</xdr:row>
      <xdr:rowOff>142875</xdr:rowOff>
    </xdr:from>
    <xdr:to>
      <xdr:col>13</xdr:col>
      <xdr:colOff>209549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697007</xdr:colOff>
      <xdr:row>2</xdr:row>
      <xdr:rowOff>44823</xdr:rowOff>
    </xdr:from>
    <xdr:to>
      <xdr:col>17</xdr:col>
      <xdr:colOff>273423</xdr:colOff>
      <xdr:row>26</xdr:row>
      <xdr:rowOff>125505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T64"/>
  <sheetViews>
    <sheetView tabSelected="1" zoomScale="85" zoomScaleNormal="85" workbookViewId="0"/>
  </sheetViews>
  <sheetFormatPr baseColWidth="10" defaultColWidth="8.6640625" defaultRowHeight="13.8" x14ac:dyDescent="0.25"/>
  <cols>
    <col min="1" max="2" width="8.6640625" style="6"/>
    <col min="3" max="3" width="14.33203125" style="6" customWidth="1"/>
    <col min="4" max="16384" width="8.6640625" style="6"/>
  </cols>
  <sheetData>
    <row r="2" spans="2:20" x14ac:dyDescent="0.25">
      <c r="B2" s="17" t="s">
        <v>10047</v>
      </c>
    </row>
    <row r="3" spans="2:20" x14ac:dyDescent="0.25">
      <c r="B3" s="8"/>
    </row>
    <row r="4" spans="2:20" x14ac:dyDescent="0.25">
      <c r="B4" s="18" t="s">
        <v>10048</v>
      </c>
    </row>
    <row r="5" spans="2:20" x14ac:dyDescent="0.25">
      <c r="B5" s="6" t="s">
        <v>10049</v>
      </c>
    </row>
    <row r="8" spans="2:20" ht="14.4" x14ac:dyDescent="0.3">
      <c r="B8" s="9" t="s">
        <v>10050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10" spans="2:20" x14ac:dyDescent="0.25">
      <c r="B10" s="6" t="s">
        <v>211</v>
      </c>
      <c r="D10" s="6" t="s">
        <v>9969</v>
      </c>
    </row>
    <row r="12" spans="2:20" x14ac:dyDescent="0.25">
      <c r="B12" s="6" t="s">
        <v>212</v>
      </c>
      <c r="D12" s="6" t="s">
        <v>9971</v>
      </c>
    </row>
    <row r="14" spans="2:20" x14ac:dyDescent="0.25">
      <c r="B14" s="6" t="s">
        <v>213</v>
      </c>
      <c r="D14" s="6" t="s">
        <v>9972</v>
      </c>
    </row>
    <row r="16" spans="2:20" x14ac:dyDescent="0.25">
      <c r="B16" s="6" t="s">
        <v>214</v>
      </c>
      <c r="D16" s="6" t="s">
        <v>9980</v>
      </c>
    </row>
    <row r="18" spans="2:4" x14ac:dyDescent="0.25">
      <c r="B18" s="6" t="s">
        <v>215</v>
      </c>
      <c r="D18" s="6" t="s">
        <v>9970</v>
      </c>
    </row>
    <row r="20" spans="2:4" x14ac:dyDescent="0.25">
      <c r="B20" s="6" t="s">
        <v>216</v>
      </c>
      <c r="D20" s="6" t="s">
        <v>9973</v>
      </c>
    </row>
    <row r="22" spans="2:4" x14ac:dyDescent="0.25">
      <c r="B22" s="6" t="s">
        <v>296</v>
      </c>
      <c r="D22" s="6" t="s">
        <v>9974</v>
      </c>
    </row>
    <row r="24" spans="2:4" x14ac:dyDescent="0.25">
      <c r="B24" s="6" t="s">
        <v>298</v>
      </c>
      <c r="D24" s="6" t="s">
        <v>10040</v>
      </c>
    </row>
    <row r="26" spans="2:4" x14ac:dyDescent="0.25">
      <c r="B26" s="6" t="s">
        <v>200</v>
      </c>
      <c r="D26" s="6" t="s">
        <v>10051</v>
      </c>
    </row>
    <row r="28" spans="2:4" x14ac:dyDescent="0.25">
      <c r="B28" s="6" t="s">
        <v>217</v>
      </c>
      <c r="D28" s="6" t="s">
        <v>9975</v>
      </c>
    </row>
    <row r="30" spans="2:4" x14ac:dyDescent="0.25">
      <c r="B30" s="6" t="s">
        <v>218</v>
      </c>
      <c r="D30" s="6" t="s">
        <v>10039</v>
      </c>
    </row>
    <row r="32" spans="2:4" x14ac:dyDescent="0.25">
      <c r="B32" s="6" t="s">
        <v>201</v>
      </c>
      <c r="D32" s="6" t="s">
        <v>295</v>
      </c>
    </row>
    <row r="34" spans="2:4" x14ac:dyDescent="0.25">
      <c r="B34" s="6" t="s">
        <v>219</v>
      </c>
      <c r="D34" s="6" t="s">
        <v>9976</v>
      </c>
    </row>
    <row r="36" spans="2:4" x14ac:dyDescent="0.25">
      <c r="B36" s="6" t="s">
        <v>220</v>
      </c>
      <c r="D36" s="6" t="s">
        <v>9977</v>
      </c>
    </row>
    <row r="38" spans="2:4" x14ac:dyDescent="0.25">
      <c r="B38" s="6" t="s">
        <v>221</v>
      </c>
      <c r="D38" s="6" t="s">
        <v>9978</v>
      </c>
    </row>
    <row r="40" spans="2:4" x14ac:dyDescent="0.25">
      <c r="B40" s="6" t="s">
        <v>297</v>
      </c>
      <c r="D40" s="6" t="s">
        <v>10052</v>
      </c>
    </row>
    <row r="41" spans="2:4" x14ac:dyDescent="0.25">
      <c r="D41" s="6" t="s">
        <v>10041</v>
      </c>
    </row>
    <row r="42" spans="2:4" x14ac:dyDescent="0.25">
      <c r="D42" s="6" t="s">
        <v>10042</v>
      </c>
    </row>
    <row r="44" spans="2:4" x14ac:dyDescent="0.25">
      <c r="B44" s="6" t="s">
        <v>10002</v>
      </c>
      <c r="D44" s="6" t="s">
        <v>10044</v>
      </c>
    </row>
    <row r="46" spans="2:4" x14ac:dyDescent="0.25">
      <c r="B46" s="6" t="s">
        <v>9998</v>
      </c>
      <c r="D46" s="6" t="s">
        <v>10043</v>
      </c>
    </row>
    <row r="48" spans="2:4" x14ac:dyDescent="0.25">
      <c r="B48" s="6" t="s">
        <v>222</v>
      </c>
      <c r="D48" s="6" t="s">
        <v>10045</v>
      </c>
    </row>
    <row r="49" spans="2:20" x14ac:dyDescent="0.25">
      <c r="D49" s="6" t="s">
        <v>10053</v>
      </c>
    </row>
    <row r="52" spans="2:20" x14ac:dyDescent="0.25">
      <c r="B52" s="9" t="s">
        <v>249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5" spans="2:20" x14ac:dyDescent="0.25">
      <c r="B55" s="7" t="s">
        <v>9979</v>
      </c>
      <c r="D55" s="6" t="s">
        <v>10054</v>
      </c>
    </row>
    <row r="57" spans="2:20" x14ac:dyDescent="0.25">
      <c r="B57" s="7" t="s">
        <v>251</v>
      </c>
      <c r="D57" s="6" t="s">
        <v>10055</v>
      </c>
    </row>
    <row r="58" spans="2:20" x14ac:dyDescent="0.25">
      <c r="B58" s="7"/>
      <c r="D58" s="6" t="s">
        <v>250</v>
      </c>
    </row>
    <row r="59" spans="2:20" x14ac:dyDescent="0.25">
      <c r="B59" s="7"/>
    </row>
    <row r="60" spans="2:20" x14ac:dyDescent="0.25">
      <c r="B60" s="7" t="s">
        <v>9981</v>
      </c>
      <c r="D60" s="6" t="s">
        <v>10057</v>
      </c>
    </row>
    <row r="61" spans="2:20" x14ac:dyDescent="0.25">
      <c r="B61" s="7"/>
      <c r="D61" s="6" t="s">
        <v>10056</v>
      </c>
    </row>
    <row r="62" spans="2:20" x14ac:dyDescent="0.25">
      <c r="B62" s="7"/>
      <c r="D62" s="6" t="s">
        <v>10046</v>
      </c>
    </row>
    <row r="63" spans="2:20" x14ac:dyDescent="0.25">
      <c r="B63" s="7"/>
    </row>
    <row r="64" spans="2:20" x14ac:dyDescent="0.25">
      <c r="B64" s="7" t="s">
        <v>10003</v>
      </c>
      <c r="D64" s="6" t="s">
        <v>9982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S4976"/>
  <sheetViews>
    <sheetView zoomScale="85" zoomScaleNormal="85" workbookViewId="0">
      <pane ySplit="1" topLeftCell="A2" activePane="bottomLeft" state="frozen"/>
      <selection pane="bottomLeft" activeCell="E7" sqref="E7"/>
    </sheetView>
  </sheetViews>
  <sheetFormatPr baseColWidth="10" defaultColWidth="8.88671875" defaultRowHeight="14.4" x14ac:dyDescent="0.3"/>
  <cols>
    <col min="9" max="9" width="10.5546875" customWidth="1"/>
    <col min="11" max="11" width="10.21875" customWidth="1"/>
  </cols>
  <sheetData>
    <row r="1" spans="1:19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296</v>
      </c>
      <c r="H1" t="s">
        <v>298</v>
      </c>
      <c r="I1" t="s">
        <v>217</v>
      </c>
      <c r="J1" t="s">
        <v>218</v>
      </c>
      <c r="K1" t="s">
        <v>201</v>
      </c>
      <c r="L1" t="s">
        <v>200</v>
      </c>
      <c r="M1" t="s">
        <v>297</v>
      </c>
      <c r="N1" t="s">
        <v>219</v>
      </c>
      <c r="O1" t="s">
        <v>220</v>
      </c>
      <c r="P1" t="s">
        <v>221</v>
      </c>
      <c r="Q1" t="s">
        <v>10002</v>
      </c>
      <c r="R1" t="s">
        <v>9998</v>
      </c>
      <c r="S1" t="s">
        <v>222</v>
      </c>
    </row>
    <row r="2" spans="1:19" x14ac:dyDescent="0.3">
      <c r="A2" t="s">
        <v>4452</v>
      </c>
      <c r="B2" t="s">
        <v>35</v>
      </c>
      <c r="C2" s="14">
        <v>1965</v>
      </c>
      <c r="D2" t="s">
        <v>255</v>
      </c>
      <c r="E2" t="s">
        <v>4358</v>
      </c>
      <c r="F2" t="s">
        <v>299</v>
      </c>
      <c r="G2" t="s">
        <v>299</v>
      </c>
      <c r="H2" t="s">
        <v>4353</v>
      </c>
      <c r="I2" s="14"/>
      <c r="J2" t="s">
        <v>4353</v>
      </c>
      <c r="K2" s="14">
        <v>28000000</v>
      </c>
      <c r="L2" t="s">
        <v>198</v>
      </c>
      <c r="M2" t="s">
        <v>4353</v>
      </c>
      <c r="N2" s="14">
        <v>0</v>
      </c>
      <c r="O2" s="14">
        <v>10</v>
      </c>
      <c r="P2" s="14">
        <v>20</v>
      </c>
      <c r="Q2" s="14"/>
      <c r="R2" s="14"/>
      <c r="S2" s="14">
        <v>0</v>
      </c>
    </row>
    <row r="3" spans="1:19" x14ac:dyDescent="0.3">
      <c r="A3" t="s">
        <v>4453</v>
      </c>
      <c r="B3" t="s">
        <v>35</v>
      </c>
      <c r="C3" s="14">
        <v>1970</v>
      </c>
      <c r="D3" t="s">
        <v>255</v>
      </c>
      <c r="E3" t="s">
        <v>256</v>
      </c>
      <c r="F3" t="s">
        <v>299</v>
      </c>
      <c r="G3" t="s">
        <v>299</v>
      </c>
      <c r="H3" t="s">
        <v>4353</v>
      </c>
      <c r="I3" s="14"/>
      <c r="J3" t="s">
        <v>4353</v>
      </c>
      <c r="K3" s="14">
        <v>1000000</v>
      </c>
      <c r="L3" t="s">
        <v>197</v>
      </c>
      <c r="M3" t="s">
        <v>4353</v>
      </c>
      <c r="N3" s="14"/>
      <c r="O3" s="14"/>
      <c r="P3" s="14"/>
      <c r="Q3" s="14"/>
      <c r="R3" s="14"/>
      <c r="S3" s="14">
        <v>0</v>
      </c>
    </row>
    <row r="4" spans="1:19" x14ac:dyDescent="0.3">
      <c r="A4" t="s">
        <v>4454</v>
      </c>
      <c r="B4" t="s">
        <v>35</v>
      </c>
      <c r="C4" s="14">
        <v>1972</v>
      </c>
      <c r="D4" t="s">
        <v>255</v>
      </c>
      <c r="E4" t="s">
        <v>300</v>
      </c>
      <c r="F4" t="s">
        <v>299</v>
      </c>
      <c r="G4" t="s">
        <v>299</v>
      </c>
      <c r="H4" t="s">
        <v>4353</v>
      </c>
      <c r="I4" s="14"/>
      <c r="J4" t="s">
        <v>4353</v>
      </c>
      <c r="K4" s="14">
        <v>7000000</v>
      </c>
      <c r="L4" t="s">
        <v>197</v>
      </c>
      <c r="M4" t="s">
        <v>4353</v>
      </c>
      <c r="N4" s="14"/>
      <c r="O4" s="14"/>
      <c r="P4" s="14"/>
      <c r="Q4" s="14"/>
      <c r="R4" s="14"/>
      <c r="S4" s="14">
        <v>0</v>
      </c>
    </row>
    <row r="5" spans="1:19" x14ac:dyDescent="0.3">
      <c r="A5" t="s">
        <v>4455</v>
      </c>
      <c r="B5" t="s">
        <v>35</v>
      </c>
      <c r="C5" s="14">
        <v>1974</v>
      </c>
      <c r="D5" t="s">
        <v>255</v>
      </c>
      <c r="E5" t="s">
        <v>612</v>
      </c>
      <c r="F5" t="s">
        <v>299</v>
      </c>
      <c r="G5" t="s">
        <v>299</v>
      </c>
      <c r="H5" t="s">
        <v>4353</v>
      </c>
      <c r="I5" s="14"/>
      <c r="J5" t="s">
        <v>4353</v>
      </c>
      <c r="K5" s="14"/>
      <c r="L5" t="s">
        <v>198</v>
      </c>
      <c r="M5" t="s">
        <v>4353</v>
      </c>
      <c r="N5" s="14"/>
      <c r="O5" s="14"/>
      <c r="P5" s="14"/>
      <c r="Q5" s="14"/>
      <c r="R5" s="14"/>
      <c r="S5" s="14">
        <v>0</v>
      </c>
    </row>
    <row r="6" spans="1:19" x14ac:dyDescent="0.3">
      <c r="A6" t="s">
        <v>4456</v>
      </c>
      <c r="B6" t="s">
        <v>35</v>
      </c>
      <c r="C6" s="14">
        <v>2000</v>
      </c>
      <c r="D6" t="s">
        <v>302</v>
      </c>
      <c r="E6" t="s">
        <v>301</v>
      </c>
      <c r="F6" t="s">
        <v>299</v>
      </c>
      <c r="G6" t="s">
        <v>299</v>
      </c>
      <c r="H6" t="s">
        <v>4353</v>
      </c>
      <c r="I6" s="14">
        <v>500000</v>
      </c>
      <c r="J6" t="s">
        <v>146</v>
      </c>
      <c r="K6" s="14">
        <v>500000</v>
      </c>
      <c r="L6" t="s">
        <v>197</v>
      </c>
      <c r="M6" t="s">
        <v>202</v>
      </c>
      <c r="N6" s="14"/>
      <c r="O6" s="14"/>
      <c r="P6" s="14"/>
      <c r="Q6" s="14"/>
      <c r="R6" s="14"/>
      <c r="S6" s="14">
        <v>0</v>
      </c>
    </row>
    <row r="7" spans="1:19" x14ac:dyDescent="0.3">
      <c r="A7" t="s">
        <v>4457</v>
      </c>
      <c r="B7" t="s">
        <v>35</v>
      </c>
      <c r="C7" s="14">
        <v>2001</v>
      </c>
      <c r="D7" t="s">
        <v>302</v>
      </c>
      <c r="E7" t="s">
        <v>303</v>
      </c>
      <c r="F7" t="s">
        <v>299</v>
      </c>
      <c r="G7" t="s">
        <v>299</v>
      </c>
      <c r="H7" t="s">
        <v>4353</v>
      </c>
      <c r="I7" s="14">
        <v>30000000</v>
      </c>
      <c r="J7" t="s">
        <v>147</v>
      </c>
      <c r="K7" s="14">
        <v>3624471.75</v>
      </c>
      <c r="L7" t="s">
        <v>197</v>
      </c>
      <c r="M7" t="s">
        <v>202</v>
      </c>
      <c r="N7" s="14"/>
      <c r="O7" s="14"/>
      <c r="P7" s="14"/>
      <c r="Q7" s="14"/>
      <c r="R7" s="14"/>
      <c r="S7" s="14">
        <v>0</v>
      </c>
    </row>
    <row r="8" spans="1:19" x14ac:dyDescent="0.3">
      <c r="A8" t="s">
        <v>4458</v>
      </c>
      <c r="B8" t="s">
        <v>35</v>
      </c>
      <c r="C8" s="14">
        <v>2001</v>
      </c>
      <c r="D8" t="s">
        <v>302</v>
      </c>
      <c r="E8" t="s">
        <v>304</v>
      </c>
      <c r="F8" t="s">
        <v>299</v>
      </c>
      <c r="G8" t="s">
        <v>299</v>
      </c>
      <c r="H8" t="s">
        <v>4353</v>
      </c>
      <c r="I8" s="14">
        <v>1000000</v>
      </c>
      <c r="J8" t="s">
        <v>146</v>
      </c>
      <c r="K8" s="14">
        <v>1000000</v>
      </c>
      <c r="L8" t="s">
        <v>197</v>
      </c>
      <c r="M8" t="s">
        <v>202</v>
      </c>
      <c r="N8" s="14"/>
      <c r="O8" s="14"/>
      <c r="P8" s="14"/>
      <c r="Q8" s="14"/>
      <c r="R8" s="14"/>
      <c r="S8" s="14">
        <v>0</v>
      </c>
    </row>
    <row r="9" spans="1:19" x14ac:dyDescent="0.3">
      <c r="A9" t="s">
        <v>4459</v>
      </c>
      <c r="B9" t="s">
        <v>35</v>
      </c>
      <c r="C9" s="14">
        <v>2002</v>
      </c>
      <c r="D9" t="s">
        <v>302</v>
      </c>
      <c r="E9" t="s">
        <v>305</v>
      </c>
      <c r="F9" t="s">
        <v>299</v>
      </c>
      <c r="G9" t="s">
        <v>299</v>
      </c>
      <c r="H9" t="s">
        <v>4353</v>
      </c>
      <c r="I9" s="14">
        <v>120000</v>
      </c>
      <c r="J9" t="s">
        <v>146</v>
      </c>
      <c r="K9" s="14">
        <v>120000</v>
      </c>
      <c r="L9" t="s">
        <v>197</v>
      </c>
      <c r="M9" t="s">
        <v>202</v>
      </c>
      <c r="N9" s="14"/>
      <c r="O9" s="14"/>
      <c r="P9" s="14"/>
      <c r="Q9" s="14"/>
      <c r="R9" s="14"/>
      <c r="S9" s="14">
        <v>0</v>
      </c>
    </row>
    <row r="10" spans="1:19" x14ac:dyDescent="0.3">
      <c r="A10" t="s">
        <v>4460</v>
      </c>
      <c r="B10" t="s">
        <v>35</v>
      </c>
      <c r="C10" s="14">
        <v>2002</v>
      </c>
      <c r="D10" t="s">
        <v>302</v>
      </c>
      <c r="E10" t="s">
        <v>4461</v>
      </c>
      <c r="F10" t="s">
        <v>299</v>
      </c>
      <c r="G10" t="s">
        <v>299</v>
      </c>
      <c r="H10" t="s">
        <v>4353</v>
      </c>
      <c r="I10" s="14">
        <v>3600000</v>
      </c>
      <c r="J10" t="s">
        <v>146</v>
      </c>
      <c r="K10" s="14">
        <v>3600000</v>
      </c>
      <c r="L10" t="s">
        <v>197</v>
      </c>
      <c r="M10" t="s">
        <v>202</v>
      </c>
      <c r="N10" s="14"/>
      <c r="O10" s="14"/>
      <c r="P10" s="14"/>
      <c r="Q10" s="14"/>
      <c r="R10" s="14"/>
      <c r="S10" s="14">
        <v>0</v>
      </c>
    </row>
    <row r="11" spans="1:19" x14ac:dyDescent="0.3">
      <c r="A11" t="s">
        <v>4462</v>
      </c>
      <c r="B11" t="s">
        <v>35</v>
      </c>
      <c r="C11" s="14">
        <v>2003</v>
      </c>
      <c r="D11" t="s">
        <v>302</v>
      </c>
      <c r="E11" t="s">
        <v>309</v>
      </c>
      <c r="F11" t="s">
        <v>299</v>
      </c>
      <c r="G11" t="s">
        <v>299</v>
      </c>
      <c r="H11" t="s">
        <v>4353</v>
      </c>
      <c r="I11" s="14">
        <v>2000000</v>
      </c>
      <c r="J11" t="s">
        <v>147</v>
      </c>
      <c r="K11" s="14">
        <v>241632.375</v>
      </c>
      <c r="L11" t="s">
        <v>197</v>
      </c>
      <c r="M11" t="s">
        <v>202</v>
      </c>
      <c r="N11" s="14"/>
      <c r="O11" s="14"/>
      <c r="P11" s="14"/>
      <c r="Q11" s="14"/>
      <c r="R11" s="14"/>
      <c r="S11" s="14">
        <v>0</v>
      </c>
    </row>
    <row r="12" spans="1:19" x14ac:dyDescent="0.3">
      <c r="A12" t="s">
        <v>4463</v>
      </c>
      <c r="B12" t="s">
        <v>35</v>
      </c>
      <c r="C12" s="14">
        <v>2003</v>
      </c>
      <c r="D12" t="s">
        <v>302</v>
      </c>
      <c r="E12" t="s">
        <v>307</v>
      </c>
      <c r="F12" t="s">
        <v>299</v>
      </c>
      <c r="G12" t="s">
        <v>299</v>
      </c>
      <c r="H12" t="s">
        <v>4353</v>
      </c>
      <c r="I12" s="14"/>
      <c r="J12" t="s">
        <v>4353</v>
      </c>
      <c r="K12" s="14"/>
      <c r="L12" t="s">
        <v>197</v>
      </c>
      <c r="M12" t="s">
        <v>202</v>
      </c>
      <c r="N12" s="14"/>
      <c r="O12" s="14"/>
      <c r="P12" s="14"/>
      <c r="Q12" s="14"/>
      <c r="R12" s="14"/>
      <c r="S12" s="14">
        <v>0</v>
      </c>
    </row>
    <row r="13" spans="1:19" x14ac:dyDescent="0.3">
      <c r="A13" t="s">
        <v>4464</v>
      </c>
      <c r="B13" t="s">
        <v>35</v>
      </c>
      <c r="C13" s="14">
        <v>2003</v>
      </c>
      <c r="D13" t="s">
        <v>302</v>
      </c>
      <c r="E13" t="s">
        <v>308</v>
      </c>
      <c r="F13" t="s">
        <v>299</v>
      </c>
      <c r="G13" t="s">
        <v>299</v>
      </c>
      <c r="H13" t="s">
        <v>4353</v>
      </c>
      <c r="I13" s="14"/>
      <c r="J13" t="s">
        <v>4353</v>
      </c>
      <c r="K13" s="14"/>
      <c r="L13" t="s">
        <v>197</v>
      </c>
      <c r="M13" t="s">
        <v>202</v>
      </c>
      <c r="N13" s="14"/>
      <c r="O13" s="14"/>
      <c r="P13" s="14"/>
      <c r="Q13" s="14"/>
      <c r="R13" s="14"/>
      <c r="S13" s="14">
        <v>0</v>
      </c>
    </row>
    <row r="14" spans="1:19" x14ac:dyDescent="0.3">
      <c r="A14" t="s">
        <v>4465</v>
      </c>
      <c r="B14" t="s">
        <v>35</v>
      </c>
      <c r="C14" s="14">
        <v>2003</v>
      </c>
      <c r="D14" t="s">
        <v>302</v>
      </c>
      <c r="E14" t="s">
        <v>306</v>
      </c>
      <c r="F14" t="s">
        <v>299</v>
      </c>
      <c r="G14" t="s">
        <v>299</v>
      </c>
      <c r="H14" t="s">
        <v>4353</v>
      </c>
      <c r="I14" s="14">
        <v>1100000</v>
      </c>
      <c r="J14" t="s">
        <v>146</v>
      </c>
      <c r="K14" s="14">
        <v>1100000</v>
      </c>
      <c r="L14" t="s">
        <v>197</v>
      </c>
      <c r="M14" t="s">
        <v>202</v>
      </c>
      <c r="N14" s="14"/>
      <c r="O14" s="14"/>
      <c r="P14" s="14"/>
      <c r="Q14" s="14"/>
      <c r="R14" s="14"/>
      <c r="S14" s="14">
        <v>0</v>
      </c>
    </row>
    <row r="15" spans="1:19" x14ac:dyDescent="0.3">
      <c r="A15" t="s">
        <v>4466</v>
      </c>
      <c r="B15" t="s">
        <v>35</v>
      </c>
      <c r="C15" s="14">
        <v>2004</v>
      </c>
      <c r="D15" t="s">
        <v>302</v>
      </c>
      <c r="E15" t="s">
        <v>4469</v>
      </c>
      <c r="F15" t="s">
        <v>299</v>
      </c>
      <c r="G15" t="s">
        <v>299</v>
      </c>
      <c r="H15" t="s">
        <v>4353</v>
      </c>
      <c r="I15" s="14">
        <v>1000000</v>
      </c>
      <c r="J15" t="s">
        <v>146</v>
      </c>
      <c r="K15" s="14">
        <v>1000000</v>
      </c>
      <c r="L15" t="s">
        <v>197</v>
      </c>
      <c r="M15" t="s">
        <v>202</v>
      </c>
      <c r="N15" s="14"/>
      <c r="O15" s="14"/>
      <c r="P15" s="14"/>
      <c r="Q15" s="14"/>
      <c r="R15" s="14"/>
      <c r="S15" s="14">
        <v>0</v>
      </c>
    </row>
    <row r="16" spans="1:19" x14ac:dyDescent="0.3">
      <c r="A16" t="s">
        <v>4468</v>
      </c>
      <c r="B16" t="s">
        <v>35</v>
      </c>
      <c r="C16" s="14">
        <v>2004</v>
      </c>
      <c r="D16" t="s">
        <v>302</v>
      </c>
      <c r="E16" t="s">
        <v>4467</v>
      </c>
      <c r="F16" t="s">
        <v>299</v>
      </c>
      <c r="G16" t="s">
        <v>299</v>
      </c>
      <c r="H16" t="s">
        <v>4353</v>
      </c>
      <c r="I16" s="14">
        <v>1400000</v>
      </c>
      <c r="J16" t="s">
        <v>146</v>
      </c>
      <c r="K16" s="14">
        <v>1400000</v>
      </c>
      <c r="L16" t="s">
        <v>197</v>
      </c>
      <c r="M16" t="s">
        <v>202</v>
      </c>
      <c r="N16" s="14"/>
      <c r="O16" s="14"/>
      <c r="P16" s="14"/>
      <c r="Q16" s="14"/>
      <c r="R16" s="14"/>
      <c r="S16" s="14">
        <v>0</v>
      </c>
    </row>
    <row r="17" spans="1:19" x14ac:dyDescent="0.3">
      <c r="A17" t="s">
        <v>4470</v>
      </c>
      <c r="B17" t="s">
        <v>35</v>
      </c>
      <c r="C17" s="14">
        <v>2006</v>
      </c>
      <c r="D17" t="s">
        <v>302</v>
      </c>
      <c r="E17" t="s">
        <v>310</v>
      </c>
      <c r="F17" t="s">
        <v>299</v>
      </c>
      <c r="G17" t="s">
        <v>299</v>
      </c>
      <c r="H17" t="s">
        <v>4353</v>
      </c>
      <c r="I17" s="14">
        <v>1000000</v>
      </c>
      <c r="J17" t="s">
        <v>146</v>
      </c>
      <c r="K17" s="14">
        <v>1000000</v>
      </c>
      <c r="L17" t="s">
        <v>197</v>
      </c>
      <c r="M17" t="s">
        <v>202</v>
      </c>
      <c r="N17" s="14"/>
      <c r="O17" s="14"/>
      <c r="P17" s="14"/>
      <c r="Q17" s="14"/>
      <c r="R17" s="14"/>
      <c r="S17" s="14">
        <v>0</v>
      </c>
    </row>
    <row r="18" spans="1:19" x14ac:dyDescent="0.3">
      <c r="A18" t="s">
        <v>4471</v>
      </c>
      <c r="B18" t="s">
        <v>35</v>
      </c>
      <c r="C18" s="14">
        <v>2007</v>
      </c>
      <c r="D18" t="s">
        <v>302</v>
      </c>
      <c r="E18" t="s">
        <v>311</v>
      </c>
      <c r="F18" t="s">
        <v>299</v>
      </c>
      <c r="G18" t="s">
        <v>299</v>
      </c>
      <c r="H18" t="s">
        <v>4353</v>
      </c>
      <c r="I18" s="14">
        <v>80000000</v>
      </c>
      <c r="J18" t="s">
        <v>147</v>
      </c>
      <c r="K18" s="14">
        <v>10515893</v>
      </c>
      <c r="L18" t="s">
        <v>197</v>
      </c>
      <c r="M18" t="s">
        <v>202</v>
      </c>
      <c r="N18" s="14"/>
      <c r="O18" s="14"/>
      <c r="P18" s="14"/>
      <c r="Q18" s="14"/>
      <c r="R18" s="14"/>
      <c r="S18" s="14">
        <v>0</v>
      </c>
    </row>
    <row r="19" spans="1:19" x14ac:dyDescent="0.3">
      <c r="A19" t="s">
        <v>4472</v>
      </c>
      <c r="B19" t="s">
        <v>35</v>
      </c>
      <c r="C19" s="14">
        <v>2007</v>
      </c>
      <c r="D19" t="s">
        <v>302</v>
      </c>
      <c r="E19" t="s">
        <v>4475</v>
      </c>
      <c r="F19" t="s">
        <v>299</v>
      </c>
      <c r="G19" t="s">
        <v>299</v>
      </c>
      <c r="H19" t="s">
        <v>4353</v>
      </c>
      <c r="I19" s="14">
        <v>1300000</v>
      </c>
      <c r="J19" t="s">
        <v>146</v>
      </c>
      <c r="K19" s="14">
        <v>1300000</v>
      </c>
      <c r="L19" t="s">
        <v>197</v>
      </c>
      <c r="M19" t="s">
        <v>202</v>
      </c>
      <c r="N19" s="14"/>
      <c r="O19" s="14"/>
      <c r="P19" s="14"/>
      <c r="Q19" s="14"/>
      <c r="R19" s="14"/>
      <c r="S19" s="14">
        <v>0</v>
      </c>
    </row>
    <row r="20" spans="1:19" x14ac:dyDescent="0.3">
      <c r="A20" t="s">
        <v>4474</v>
      </c>
      <c r="B20" t="s">
        <v>35</v>
      </c>
      <c r="C20" s="14">
        <v>2007</v>
      </c>
      <c r="D20" t="s">
        <v>302</v>
      </c>
      <c r="E20" t="s">
        <v>4473</v>
      </c>
      <c r="F20" t="s">
        <v>299</v>
      </c>
      <c r="G20" t="s">
        <v>299</v>
      </c>
      <c r="H20" t="s">
        <v>4353</v>
      </c>
      <c r="I20" s="14">
        <v>200000</v>
      </c>
      <c r="J20" t="s">
        <v>146</v>
      </c>
      <c r="K20" s="14">
        <v>200000</v>
      </c>
      <c r="L20" t="s">
        <v>197</v>
      </c>
      <c r="M20" t="s">
        <v>202</v>
      </c>
      <c r="N20" s="14"/>
      <c r="O20" s="14"/>
      <c r="P20" s="14"/>
      <c r="Q20" s="14"/>
      <c r="R20" s="14"/>
      <c r="S20" s="14">
        <v>0</v>
      </c>
    </row>
    <row r="21" spans="1:19" x14ac:dyDescent="0.3">
      <c r="A21" t="s">
        <v>4476</v>
      </c>
      <c r="B21" t="s">
        <v>35</v>
      </c>
      <c r="C21" s="14">
        <v>2008</v>
      </c>
      <c r="D21" t="s">
        <v>302</v>
      </c>
      <c r="E21" t="s">
        <v>314</v>
      </c>
      <c r="F21" t="s">
        <v>299</v>
      </c>
      <c r="G21" t="s">
        <v>299</v>
      </c>
      <c r="H21" t="s">
        <v>4353</v>
      </c>
      <c r="I21" s="14">
        <v>50000000</v>
      </c>
      <c r="J21" t="s">
        <v>147</v>
      </c>
      <c r="K21" s="14">
        <v>7195637</v>
      </c>
      <c r="L21" t="s">
        <v>197</v>
      </c>
      <c r="M21" t="s">
        <v>202</v>
      </c>
      <c r="N21" s="14"/>
      <c r="O21" s="14"/>
      <c r="P21" s="14"/>
      <c r="Q21" s="14"/>
      <c r="R21" s="14"/>
      <c r="S21" s="14">
        <v>0</v>
      </c>
    </row>
    <row r="22" spans="1:19" x14ac:dyDescent="0.3">
      <c r="A22" t="s">
        <v>4477</v>
      </c>
      <c r="B22" t="s">
        <v>35</v>
      </c>
      <c r="C22" s="14">
        <v>2008</v>
      </c>
      <c r="D22" t="s">
        <v>302</v>
      </c>
      <c r="E22" t="s">
        <v>312</v>
      </c>
      <c r="F22" t="s">
        <v>299</v>
      </c>
      <c r="G22" t="s">
        <v>299</v>
      </c>
      <c r="H22" t="s">
        <v>4353</v>
      </c>
      <c r="I22" s="14"/>
      <c r="J22" t="s">
        <v>4353</v>
      </c>
      <c r="K22" s="14"/>
      <c r="L22" t="s">
        <v>197</v>
      </c>
      <c r="M22" t="s">
        <v>202</v>
      </c>
      <c r="N22" s="14"/>
      <c r="O22" s="14"/>
      <c r="P22" s="14"/>
      <c r="Q22" s="14"/>
      <c r="R22" s="14"/>
      <c r="S22" s="14">
        <v>0</v>
      </c>
    </row>
    <row r="23" spans="1:19" x14ac:dyDescent="0.3">
      <c r="A23" t="s">
        <v>4478</v>
      </c>
      <c r="B23" t="s">
        <v>35</v>
      </c>
      <c r="C23" s="14">
        <v>2008</v>
      </c>
      <c r="D23" t="s">
        <v>302</v>
      </c>
      <c r="E23" t="s">
        <v>313</v>
      </c>
      <c r="F23" t="s">
        <v>299</v>
      </c>
      <c r="G23" t="s">
        <v>299</v>
      </c>
      <c r="H23" t="s">
        <v>4353</v>
      </c>
      <c r="I23" s="14">
        <v>30000000</v>
      </c>
      <c r="J23" t="s">
        <v>147</v>
      </c>
      <c r="K23" s="14">
        <v>4317382</v>
      </c>
      <c r="L23" t="s">
        <v>197</v>
      </c>
      <c r="M23" t="s">
        <v>202</v>
      </c>
      <c r="N23" s="14"/>
      <c r="O23" s="14"/>
      <c r="P23" s="14"/>
      <c r="Q23" s="14"/>
      <c r="R23" s="14"/>
      <c r="S23" s="14">
        <v>0</v>
      </c>
    </row>
    <row r="24" spans="1:19" x14ac:dyDescent="0.3">
      <c r="A24" t="s">
        <v>4479</v>
      </c>
      <c r="B24" t="s">
        <v>35</v>
      </c>
      <c r="C24" s="14">
        <v>2008</v>
      </c>
      <c r="D24" t="s">
        <v>302</v>
      </c>
      <c r="E24" t="s">
        <v>315</v>
      </c>
      <c r="F24" t="s">
        <v>299</v>
      </c>
      <c r="G24" t="s">
        <v>299</v>
      </c>
      <c r="H24" t="s">
        <v>4353</v>
      </c>
      <c r="I24" s="14">
        <v>32700000</v>
      </c>
      <c r="J24" t="s">
        <v>147</v>
      </c>
      <c r="K24" s="14">
        <v>4705946.5</v>
      </c>
      <c r="L24" t="s">
        <v>197</v>
      </c>
      <c r="M24" t="s">
        <v>202</v>
      </c>
      <c r="N24" s="14"/>
      <c r="O24" s="14"/>
      <c r="P24" s="14"/>
      <c r="Q24" s="14"/>
      <c r="R24" s="14"/>
      <c r="S24" s="14">
        <v>0</v>
      </c>
    </row>
    <row r="25" spans="1:19" x14ac:dyDescent="0.3">
      <c r="A25" t="s">
        <v>4480</v>
      </c>
      <c r="B25" t="s">
        <v>35</v>
      </c>
      <c r="C25" s="14">
        <v>2009</v>
      </c>
      <c r="D25" t="s">
        <v>302</v>
      </c>
      <c r="E25" t="s">
        <v>316</v>
      </c>
      <c r="F25" t="s">
        <v>299</v>
      </c>
      <c r="G25" t="s">
        <v>299</v>
      </c>
      <c r="H25" t="s">
        <v>4353</v>
      </c>
      <c r="I25" s="14">
        <v>500000</v>
      </c>
      <c r="J25" t="s">
        <v>146</v>
      </c>
      <c r="K25" s="14">
        <v>500000</v>
      </c>
      <c r="L25" t="s">
        <v>197</v>
      </c>
      <c r="M25" t="s">
        <v>202</v>
      </c>
      <c r="N25" s="14"/>
      <c r="O25" s="14"/>
      <c r="P25" s="14"/>
      <c r="Q25" s="14"/>
      <c r="R25" s="14"/>
      <c r="S25" s="14">
        <v>0</v>
      </c>
    </row>
    <row r="26" spans="1:19" x14ac:dyDescent="0.3">
      <c r="A26" t="s">
        <v>4481</v>
      </c>
      <c r="B26" t="s">
        <v>35</v>
      </c>
      <c r="C26" s="14">
        <v>2009</v>
      </c>
      <c r="D26" t="s">
        <v>302</v>
      </c>
      <c r="E26" t="s">
        <v>4482</v>
      </c>
      <c r="F26" t="s">
        <v>299</v>
      </c>
      <c r="G26" t="s">
        <v>299</v>
      </c>
      <c r="H26" t="s">
        <v>4353</v>
      </c>
      <c r="I26" s="14"/>
      <c r="J26" t="s">
        <v>4353</v>
      </c>
      <c r="K26" s="14"/>
      <c r="L26" t="s">
        <v>197</v>
      </c>
      <c r="M26" t="s">
        <v>202</v>
      </c>
      <c r="N26" s="14"/>
      <c r="O26" s="14"/>
      <c r="P26" s="14"/>
      <c r="Q26" s="14"/>
      <c r="R26" s="14"/>
      <c r="S26" s="14">
        <v>0</v>
      </c>
    </row>
    <row r="27" spans="1:19" x14ac:dyDescent="0.3">
      <c r="A27" t="s">
        <v>4483</v>
      </c>
      <c r="B27" t="s">
        <v>35</v>
      </c>
      <c r="C27" s="14">
        <v>2009</v>
      </c>
      <c r="D27" t="s">
        <v>302</v>
      </c>
      <c r="E27" t="s">
        <v>317</v>
      </c>
      <c r="F27" t="s">
        <v>299</v>
      </c>
      <c r="G27" t="s">
        <v>299</v>
      </c>
      <c r="H27" t="s">
        <v>4353</v>
      </c>
      <c r="I27" s="14">
        <v>1787500</v>
      </c>
      <c r="J27" t="s">
        <v>146</v>
      </c>
      <c r="K27" s="14">
        <v>1787500</v>
      </c>
      <c r="L27" t="s">
        <v>197</v>
      </c>
      <c r="M27" t="s">
        <v>202</v>
      </c>
      <c r="N27" s="14"/>
      <c r="O27" s="14"/>
      <c r="P27" s="14"/>
      <c r="Q27" s="14"/>
      <c r="R27" s="14"/>
      <c r="S27" s="14">
        <v>0</v>
      </c>
    </row>
    <row r="28" spans="1:19" x14ac:dyDescent="0.3">
      <c r="A28" t="s">
        <v>4484</v>
      </c>
      <c r="B28" t="s">
        <v>35</v>
      </c>
      <c r="C28" s="14">
        <v>2010</v>
      </c>
      <c r="D28" t="s">
        <v>302</v>
      </c>
      <c r="E28" t="s">
        <v>320</v>
      </c>
      <c r="F28" t="s">
        <v>299</v>
      </c>
      <c r="G28" t="s">
        <v>299</v>
      </c>
      <c r="H28" t="s">
        <v>4353</v>
      </c>
      <c r="I28" s="14">
        <v>1000000</v>
      </c>
      <c r="J28" t="s">
        <v>146</v>
      </c>
      <c r="K28" s="14">
        <v>1000000</v>
      </c>
      <c r="L28" t="s">
        <v>197</v>
      </c>
      <c r="M28" t="s">
        <v>202</v>
      </c>
      <c r="N28" s="14"/>
      <c r="O28" s="14"/>
      <c r="P28" s="14"/>
      <c r="Q28" s="14"/>
      <c r="R28" s="14"/>
      <c r="S28" s="14">
        <v>0</v>
      </c>
    </row>
    <row r="29" spans="1:19" x14ac:dyDescent="0.3">
      <c r="A29" t="s">
        <v>4485</v>
      </c>
      <c r="B29" t="s">
        <v>35</v>
      </c>
      <c r="C29" s="14">
        <v>2010</v>
      </c>
      <c r="D29" t="s">
        <v>302</v>
      </c>
      <c r="E29" t="s">
        <v>318</v>
      </c>
      <c r="F29" t="s">
        <v>299</v>
      </c>
      <c r="G29" t="s">
        <v>299</v>
      </c>
      <c r="H29" t="s">
        <v>4353</v>
      </c>
      <c r="I29" s="14">
        <v>250000</v>
      </c>
      <c r="J29" t="s">
        <v>146</v>
      </c>
      <c r="K29" s="14">
        <v>250000</v>
      </c>
      <c r="L29" t="s">
        <v>197</v>
      </c>
      <c r="M29" t="s">
        <v>202</v>
      </c>
      <c r="N29" s="14"/>
      <c r="O29" s="14"/>
      <c r="P29" s="14"/>
      <c r="Q29" s="14"/>
      <c r="R29" s="14"/>
      <c r="S29" s="14">
        <v>0</v>
      </c>
    </row>
    <row r="30" spans="1:19" x14ac:dyDescent="0.3">
      <c r="A30" t="s">
        <v>4486</v>
      </c>
      <c r="B30" t="s">
        <v>35</v>
      </c>
      <c r="C30" s="14">
        <v>2010</v>
      </c>
      <c r="D30" t="s">
        <v>302</v>
      </c>
      <c r="E30" t="s">
        <v>319</v>
      </c>
      <c r="F30" t="s">
        <v>299</v>
      </c>
      <c r="G30" t="s">
        <v>299</v>
      </c>
      <c r="H30" t="s">
        <v>4353</v>
      </c>
      <c r="I30" s="14">
        <v>15000000</v>
      </c>
      <c r="J30" t="s">
        <v>146</v>
      </c>
      <c r="K30" s="14">
        <v>15000000</v>
      </c>
      <c r="L30" t="s">
        <v>197</v>
      </c>
      <c r="M30" t="s">
        <v>202</v>
      </c>
      <c r="N30" s="14"/>
      <c r="O30" s="14"/>
      <c r="P30" s="14"/>
      <c r="Q30" s="14"/>
      <c r="R30" s="14"/>
      <c r="S30" s="14">
        <v>0</v>
      </c>
    </row>
    <row r="31" spans="1:19" x14ac:dyDescent="0.3">
      <c r="A31" t="s">
        <v>4487</v>
      </c>
      <c r="B31" t="s">
        <v>35</v>
      </c>
      <c r="C31" s="14">
        <v>2011</v>
      </c>
      <c r="D31" t="s">
        <v>302</v>
      </c>
      <c r="E31" t="s">
        <v>322</v>
      </c>
      <c r="F31" t="s">
        <v>299</v>
      </c>
      <c r="G31" t="s">
        <v>299</v>
      </c>
      <c r="H31" t="s">
        <v>4353</v>
      </c>
      <c r="I31" s="14"/>
      <c r="J31" t="s">
        <v>4353</v>
      </c>
      <c r="K31" s="14"/>
      <c r="L31" t="s">
        <v>197</v>
      </c>
      <c r="M31" t="s">
        <v>202</v>
      </c>
      <c r="N31" s="14"/>
      <c r="O31" s="14"/>
      <c r="P31" s="14"/>
      <c r="Q31" s="14"/>
      <c r="R31" s="14"/>
      <c r="S31" s="14">
        <v>0</v>
      </c>
    </row>
    <row r="32" spans="1:19" x14ac:dyDescent="0.3">
      <c r="A32" t="s">
        <v>4488</v>
      </c>
      <c r="B32" t="s">
        <v>35</v>
      </c>
      <c r="C32" s="14">
        <v>2011</v>
      </c>
      <c r="D32" t="s">
        <v>302</v>
      </c>
      <c r="E32" t="s">
        <v>323</v>
      </c>
      <c r="F32" t="s">
        <v>299</v>
      </c>
      <c r="G32" t="s">
        <v>299</v>
      </c>
      <c r="H32" t="s">
        <v>4353</v>
      </c>
      <c r="I32" s="14"/>
      <c r="J32" t="s">
        <v>4353</v>
      </c>
      <c r="K32" s="14"/>
      <c r="L32" t="s">
        <v>197</v>
      </c>
      <c r="M32" t="s">
        <v>202</v>
      </c>
      <c r="N32" s="14"/>
      <c r="O32" s="14"/>
      <c r="P32" s="14"/>
      <c r="Q32" s="14"/>
      <c r="R32" s="14"/>
      <c r="S32" s="14">
        <v>0</v>
      </c>
    </row>
    <row r="33" spans="1:19" x14ac:dyDescent="0.3">
      <c r="A33" t="s">
        <v>4489</v>
      </c>
      <c r="B33" t="s">
        <v>35</v>
      </c>
      <c r="C33" s="14">
        <v>2011</v>
      </c>
      <c r="D33" t="s">
        <v>302</v>
      </c>
      <c r="E33" t="s">
        <v>321</v>
      </c>
      <c r="F33" t="s">
        <v>299</v>
      </c>
      <c r="G33" t="s">
        <v>299</v>
      </c>
      <c r="H33" t="s">
        <v>4353</v>
      </c>
      <c r="I33" s="14">
        <v>4000000</v>
      </c>
      <c r="J33" t="s">
        <v>146</v>
      </c>
      <c r="K33" s="14">
        <v>4000000</v>
      </c>
      <c r="L33" t="s">
        <v>197</v>
      </c>
      <c r="M33" t="s">
        <v>202</v>
      </c>
      <c r="N33" s="14"/>
      <c r="O33" s="14"/>
      <c r="P33" s="14"/>
      <c r="Q33" s="14"/>
      <c r="R33" s="14"/>
      <c r="S33" s="14">
        <v>0</v>
      </c>
    </row>
    <row r="34" spans="1:19" x14ac:dyDescent="0.3">
      <c r="A34" t="s">
        <v>4490</v>
      </c>
      <c r="B34" t="s">
        <v>35</v>
      </c>
      <c r="C34" s="14">
        <v>2012</v>
      </c>
      <c r="D34" t="s">
        <v>302</v>
      </c>
      <c r="E34" t="s">
        <v>324</v>
      </c>
      <c r="F34" t="s">
        <v>299</v>
      </c>
      <c r="G34" t="s">
        <v>299</v>
      </c>
      <c r="H34" t="s">
        <v>4353</v>
      </c>
      <c r="I34" s="14">
        <v>4300000</v>
      </c>
      <c r="J34" t="s">
        <v>147</v>
      </c>
      <c r="K34" s="14">
        <v>681206.1875</v>
      </c>
      <c r="L34" t="s">
        <v>197</v>
      </c>
      <c r="M34" t="s">
        <v>202</v>
      </c>
      <c r="N34" s="14"/>
      <c r="O34" s="14"/>
      <c r="P34" s="14"/>
      <c r="Q34" s="14"/>
      <c r="R34" s="14"/>
      <c r="S34" s="14">
        <v>0</v>
      </c>
    </row>
    <row r="35" spans="1:19" x14ac:dyDescent="0.3">
      <c r="A35" t="s">
        <v>4491</v>
      </c>
      <c r="B35" t="s">
        <v>35</v>
      </c>
      <c r="C35" s="14">
        <v>2013</v>
      </c>
      <c r="D35" t="s">
        <v>302</v>
      </c>
      <c r="E35" t="s">
        <v>325</v>
      </c>
      <c r="F35" t="s">
        <v>299</v>
      </c>
      <c r="G35" t="s">
        <v>299</v>
      </c>
      <c r="H35" t="s">
        <v>4353</v>
      </c>
      <c r="I35" s="14">
        <v>200000000</v>
      </c>
      <c r="J35" t="s">
        <v>147</v>
      </c>
      <c r="K35" s="14">
        <v>32280148</v>
      </c>
      <c r="L35" t="s">
        <v>197</v>
      </c>
      <c r="M35" t="s">
        <v>202</v>
      </c>
      <c r="N35" s="14"/>
      <c r="O35" s="14"/>
      <c r="P35" s="14"/>
      <c r="Q35" s="14"/>
      <c r="R35" s="14"/>
      <c r="S35" s="14">
        <v>0</v>
      </c>
    </row>
    <row r="36" spans="1:19" x14ac:dyDescent="0.3">
      <c r="A36" t="s">
        <v>4492</v>
      </c>
      <c r="B36" t="s">
        <v>35</v>
      </c>
      <c r="C36" s="14">
        <v>2013</v>
      </c>
      <c r="D36" t="s">
        <v>302</v>
      </c>
      <c r="E36" t="s">
        <v>326</v>
      </c>
      <c r="F36" t="s">
        <v>327</v>
      </c>
      <c r="G36" t="s">
        <v>328</v>
      </c>
      <c r="H36" t="s">
        <v>4353</v>
      </c>
      <c r="I36" s="14"/>
      <c r="J36" t="s">
        <v>4353</v>
      </c>
      <c r="K36" s="14"/>
      <c r="L36" t="s">
        <v>197</v>
      </c>
      <c r="M36" t="s">
        <v>202</v>
      </c>
      <c r="N36" s="14"/>
      <c r="O36" s="14"/>
      <c r="P36" s="14"/>
      <c r="Q36" s="14"/>
      <c r="R36" s="14"/>
      <c r="S36" s="14">
        <v>0</v>
      </c>
    </row>
    <row r="37" spans="1:19" x14ac:dyDescent="0.3">
      <c r="A37" t="s">
        <v>4493</v>
      </c>
      <c r="B37" t="s">
        <v>35</v>
      </c>
      <c r="C37" s="14">
        <v>2014</v>
      </c>
      <c r="D37" t="s">
        <v>302</v>
      </c>
      <c r="E37" t="s">
        <v>329</v>
      </c>
      <c r="F37" t="s">
        <v>299</v>
      </c>
      <c r="G37" t="s">
        <v>299</v>
      </c>
      <c r="H37" t="s">
        <v>4353</v>
      </c>
      <c r="I37" s="14"/>
      <c r="J37" t="s">
        <v>4353</v>
      </c>
      <c r="K37" s="14"/>
      <c r="L37" t="s">
        <v>197</v>
      </c>
      <c r="M37" t="s">
        <v>202</v>
      </c>
      <c r="N37" s="14"/>
      <c r="O37" s="14"/>
      <c r="P37" s="14"/>
      <c r="Q37" s="14"/>
      <c r="R37" s="14"/>
      <c r="S37" s="14">
        <v>0</v>
      </c>
    </row>
    <row r="38" spans="1:19" x14ac:dyDescent="0.3">
      <c r="A38" t="s">
        <v>4494</v>
      </c>
      <c r="B38" t="s">
        <v>24</v>
      </c>
      <c r="C38" s="14">
        <v>1954</v>
      </c>
      <c r="D38" t="s">
        <v>255</v>
      </c>
      <c r="E38" t="s">
        <v>4359</v>
      </c>
      <c r="F38" t="s">
        <v>299</v>
      </c>
      <c r="G38" t="s">
        <v>299</v>
      </c>
      <c r="H38" t="s">
        <v>4353</v>
      </c>
      <c r="I38" s="14"/>
      <c r="J38" t="s">
        <v>4353</v>
      </c>
      <c r="K38" s="14">
        <v>2500000</v>
      </c>
      <c r="L38" t="s">
        <v>197</v>
      </c>
      <c r="M38" t="s">
        <v>4353</v>
      </c>
      <c r="N38" s="14"/>
      <c r="O38" s="14"/>
      <c r="P38" s="14"/>
      <c r="Q38" s="14"/>
      <c r="R38" s="14"/>
      <c r="S38" s="14">
        <v>0</v>
      </c>
    </row>
    <row r="39" spans="1:19" x14ac:dyDescent="0.3">
      <c r="A39" t="s">
        <v>4495</v>
      </c>
      <c r="B39" t="s">
        <v>24</v>
      </c>
      <c r="C39" s="14">
        <v>1954</v>
      </c>
      <c r="D39" t="s">
        <v>255</v>
      </c>
      <c r="E39" t="s">
        <v>330</v>
      </c>
      <c r="F39" t="s">
        <v>299</v>
      </c>
      <c r="G39" t="s">
        <v>299</v>
      </c>
      <c r="H39" t="s">
        <v>4353</v>
      </c>
      <c r="I39" s="14"/>
      <c r="J39" t="s">
        <v>4353</v>
      </c>
      <c r="K39" s="14">
        <v>15000000</v>
      </c>
      <c r="L39" t="s">
        <v>198</v>
      </c>
      <c r="M39" t="s">
        <v>4353</v>
      </c>
      <c r="N39" s="14"/>
      <c r="O39" s="14"/>
      <c r="P39" s="14"/>
      <c r="Q39" s="14"/>
      <c r="R39" s="14"/>
      <c r="S39" s="14">
        <v>0</v>
      </c>
    </row>
    <row r="40" spans="1:19" x14ac:dyDescent="0.3">
      <c r="A40" t="s">
        <v>4496</v>
      </c>
      <c r="B40" t="s">
        <v>24</v>
      </c>
      <c r="C40" s="14">
        <v>1959</v>
      </c>
      <c r="D40" t="s">
        <v>255</v>
      </c>
      <c r="E40" t="s">
        <v>330</v>
      </c>
      <c r="F40" t="s">
        <v>299</v>
      </c>
      <c r="G40" t="s">
        <v>299</v>
      </c>
      <c r="H40" t="s">
        <v>4353</v>
      </c>
      <c r="I40" s="14"/>
      <c r="J40" t="s">
        <v>4353</v>
      </c>
      <c r="K40" s="14">
        <v>13750000</v>
      </c>
      <c r="L40" t="s">
        <v>198</v>
      </c>
      <c r="M40" t="s">
        <v>4353</v>
      </c>
      <c r="N40" s="14"/>
      <c r="O40" s="14"/>
      <c r="P40" s="14"/>
      <c r="Q40" s="14"/>
      <c r="R40" s="14"/>
      <c r="S40" s="14">
        <v>0</v>
      </c>
    </row>
    <row r="41" spans="1:19" x14ac:dyDescent="0.3">
      <c r="A41" t="s">
        <v>4497</v>
      </c>
      <c r="B41" t="s">
        <v>24</v>
      </c>
      <c r="C41" s="14">
        <v>1961</v>
      </c>
      <c r="D41" t="s">
        <v>255</v>
      </c>
      <c r="E41" t="s">
        <v>4360</v>
      </c>
      <c r="F41" t="s">
        <v>299</v>
      </c>
      <c r="G41" t="s">
        <v>299</v>
      </c>
      <c r="H41" t="s">
        <v>4353</v>
      </c>
      <c r="I41" s="14"/>
      <c r="J41" t="s">
        <v>4353</v>
      </c>
      <c r="K41" s="14">
        <v>125000000</v>
      </c>
      <c r="L41" t="s">
        <v>198</v>
      </c>
      <c r="M41" t="s">
        <v>4353</v>
      </c>
      <c r="N41" s="14"/>
      <c r="O41" s="14"/>
      <c r="P41" s="14"/>
      <c r="Q41" s="14"/>
      <c r="R41" s="14"/>
      <c r="S41" s="14">
        <v>0</v>
      </c>
    </row>
    <row r="42" spans="1:19" x14ac:dyDescent="0.3">
      <c r="A42" t="s">
        <v>4498</v>
      </c>
      <c r="B42" t="s">
        <v>24</v>
      </c>
      <c r="C42" s="14">
        <v>1962</v>
      </c>
      <c r="D42" t="s">
        <v>255</v>
      </c>
      <c r="E42" t="s">
        <v>331</v>
      </c>
      <c r="F42" t="s">
        <v>299</v>
      </c>
      <c r="G42" t="s">
        <v>299</v>
      </c>
      <c r="H42" t="s">
        <v>4353</v>
      </c>
      <c r="I42" s="14"/>
      <c r="J42" t="s">
        <v>4353</v>
      </c>
      <c r="K42" s="14"/>
      <c r="L42" t="s">
        <v>198</v>
      </c>
      <c r="M42" t="s">
        <v>4353</v>
      </c>
      <c r="N42" s="14"/>
      <c r="O42" s="14"/>
      <c r="P42" s="14"/>
      <c r="Q42" s="14"/>
      <c r="R42" s="14"/>
      <c r="S42" s="14">
        <v>0</v>
      </c>
    </row>
    <row r="43" spans="1:19" x14ac:dyDescent="0.3">
      <c r="A43" t="s">
        <v>4499</v>
      </c>
      <c r="B43" t="s">
        <v>24</v>
      </c>
      <c r="C43" s="14">
        <v>1965</v>
      </c>
      <c r="D43" t="s">
        <v>255</v>
      </c>
      <c r="E43" t="s">
        <v>332</v>
      </c>
      <c r="F43" t="s">
        <v>299</v>
      </c>
      <c r="G43" t="s">
        <v>299</v>
      </c>
      <c r="H43" t="s">
        <v>4353</v>
      </c>
      <c r="I43" s="14"/>
      <c r="J43" t="s">
        <v>4353</v>
      </c>
      <c r="K43" s="14"/>
      <c r="L43" t="s">
        <v>198</v>
      </c>
      <c r="M43" t="s">
        <v>4353</v>
      </c>
      <c r="N43" s="14"/>
      <c r="O43" s="14"/>
      <c r="P43" s="14"/>
      <c r="Q43" s="14"/>
      <c r="R43" s="14"/>
      <c r="S43" s="14">
        <v>0</v>
      </c>
    </row>
    <row r="44" spans="1:19" x14ac:dyDescent="0.3">
      <c r="A44" t="s">
        <v>4500</v>
      </c>
      <c r="B44" t="s">
        <v>24</v>
      </c>
      <c r="C44" s="14">
        <v>1966</v>
      </c>
      <c r="D44" t="s">
        <v>255</v>
      </c>
      <c r="E44" t="s">
        <v>4361</v>
      </c>
      <c r="F44" t="s">
        <v>299</v>
      </c>
      <c r="G44" t="s">
        <v>299</v>
      </c>
      <c r="H44" t="s">
        <v>4353</v>
      </c>
      <c r="I44" s="14"/>
      <c r="J44" t="s">
        <v>4353</v>
      </c>
      <c r="K44" s="14"/>
      <c r="L44" t="s">
        <v>198</v>
      </c>
      <c r="M44" t="s">
        <v>4353</v>
      </c>
      <c r="N44" s="14"/>
      <c r="O44" s="14"/>
      <c r="P44" s="14"/>
      <c r="Q44" s="14"/>
      <c r="R44" s="14"/>
      <c r="S44" s="14">
        <v>0</v>
      </c>
    </row>
    <row r="45" spans="1:19" x14ac:dyDescent="0.3">
      <c r="A45" t="s">
        <v>4501</v>
      </c>
      <c r="B45" t="s">
        <v>24</v>
      </c>
      <c r="C45" s="14">
        <v>1968</v>
      </c>
      <c r="D45" t="s">
        <v>255</v>
      </c>
      <c r="E45" t="s">
        <v>261</v>
      </c>
      <c r="F45" t="s">
        <v>299</v>
      </c>
      <c r="G45" t="s">
        <v>299</v>
      </c>
      <c r="H45" t="s">
        <v>4353</v>
      </c>
      <c r="I45" s="14"/>
      <c r="J45" t="s">
        <v>4353</v>
      </c>
      <c r="K45" s="14">
        <v>200000000</v>
      </c>
      <c r="L45" t="s">
        <v>198</v>
      </c>
      <c r="M45" t="s">
        <v>4353</v>
      </c>
      <c r="N45" s="14"/>
      <c r="O45" s="14"/>
      <c r="P45" s="14"/>
      <c r="Q45" s="14"/>
      <c r="R45" s="14"/>
      <c r="S45" s="14">
        <v>0</v>
      </c>
    </row>
    <row r="46" spans="1:19" x14ac:dyDescent="0.3">
      <c r="A46" t="s">
        <v>4502</v>
      </c>
      <c r="B46" t="s">
        <v>24</v>
      </c>
      <c r="C46" s="14">
        <v>1969</v>
      </c>
      <c r="D46" t="s">
        <v>255</v>
      </c>
      <c r="E46" t="s">
        <v>333</v>
      </c>
      <c r="F46" t="s">
        <v>299</v>
      </c>
      <c r="G46" t="s">
        <v>299</v>
      </c>
      <c r="H46" t="s">
        <v>4353</v>
      </c>
      <c r="I46" s="14"/>
      <c r="J46" t="s">
        <v>4353</v>
      </c>
      <c r="K46" s="14">
        <v>200000</v>
      </c>
      <c r="L46" t="s">
        <v>197</v>
      </c>
      <c r="M46" t="s">
        <v>4353</v>
      </c>
      <c r="N46" s="14"/>
      <c r="O46" s="14"/>
      <c r="P46" s="14"/>
      <c r="Q46" s="14"/>
      <c r="R46" s="14"/>
      <c r="S46" s="14">
        <v>0</v>
      </c>
    </row>
    <row r="47" spans="1:19" x14ac:dyDescent="0.3">
      <c r="A47" t="s">
        <v>4503</v>
      </c>
      <c r="B47" t="s">
        <v>24</v>
      </c>
      <c r="C47" s="14">
        <v>1970</v>
      </c>
      <c r="D47" t="s">
        <v>255</v>
      </c>
      <c r="E47" t="s">
        <v>334</v>
      </c>
      <c r="F47" t="s">
        <v>299</v>
      </c>
      <c r="G47" t="s">
        <v>299</v>
      </c>
      <c r="H47" t="s">
        <v>4353</v>
      </c>
      <c r="I47" s="14"/>
      <c r="J47" t="s">
        <v>4353</v>
      </c>
      <c r="K47" s="14">
        <v>400000000</v>
      </c>
      <c r="L47" t="s">
        <v>198</v>
      </c>
      <c r="M47" t="s">
        <v>4353</v>
      </c>
      <c r="N47" s="14">
        <v>0</v>
      </c>
      <c r="O47" s="14"/>
      <c r="P47" s="14"/>
      <c r="Q47" s="14"/>
      <c r="R47" s="14"/>
      <c r="S47" s="14">
        <v>0</v>
      </c>
    </row>
    <row r="48" spans="1:19" x14ac:dyDescent="0.3">
      <c r="A48" t="s">
        <v>4504</v>
      </c>
      <c r="B48" t="s">
        <v>24</v>
      </c>
      <c r="C48" s="14">
        <v>1972</v>
      </c>
      <c r="D48" t="s">
        <v>255</v>
      </c>
      <c r="E48" t="s">
        <v>4362</v>
      </c>
      <c r="F48" t="s">
        <v>299</v>
      </c>
      <c r="G48" t="s">
        <v>299</v>
      </c>
      <c r="H48" t="s">
        <v>4353</v>
      </c>
      <c r="I48" s="14"/>
      <c r="J48" t="s">
        <v>4353</v>
      </c>
      <c r="K48" s="14"/>
      <c r="L48" t="s">
        <v>198</v>
      </c>
      <c r="M48" t="s">
        <v>4353</v>
      </c>
      <c r="N48" s="14"/>
      <c r="O48" s="14"/>
      <c r="P48" s="14"/>
      <c r="Q48" s="14"/>
      <c r="R48" s="14"/>
      <c r="S48" s="14">
        <v>0</v>
      </c>
    </row>
    <row r="49" spans="1:19" x14ac:dyDescent="0.3">
      <c r="A49" t="s">
        <v>4505</v>
      </c>
      <c r="B49" t="s">
        <v>24</v>
      </c>
      <c r="C49" s="14">
        <v>1975</v>
      </c>
      <c r="D49" t="s">
        <v>255</v>
      </c>
      <c r="E49" t="s">
        <v>262</v>
      </c>
      <c r="F49" t="s">
        <v>299</v>
      </c>
      <c r="G49" t="s">
        <v>299</v>
      </c>
      <c r="H49" t="s">
        <v>4353</v>
      </c>
      <c r="I49" s="14"/>
      <c r="J49" t="s">
        <v>4353</v>
      </c>
      <c r="K49" s="14">
        <v>253800000</v>
      </c>
      <c r="L49" t="s">
        <v>198</v>
      </c>
      <c r="M49" t="s">
        <v>4353</v>
      </c>
      <c r="N49" s="14">
        <v>0</v>
      </c>
      <c r="O49" s="14"/>
      <c r="P49" s="14"/>
      <c r="Q49" s="14"/>
      <c r="R49" s="14"/>
      <c r="S49" s="14">
        <v>0</v>
      </c>
    </row>
    <row r="50" spans="1:19" x14ac:dyDescent="0.3">
      <c r="A50" t="s">
        <v>4506</v>
      </c>
      <c r="B50" t="s">
        <v>24</v>
      </c>
      <c r="C50" s="14">
        <v>2001</v>
      </c>
      <c r="D50" t="s">
        <v>5025</v>
      </c>
      <c r="E50" t="s">
        <v>335</v>
      </c>
      <c r="F50" t="s">
        <v>336</v>
      </c>
      <c r="G50" t="s">
        <v>337</v>
      </c>
      <c r="H50" t="s">
        <v>207</v>
      </c>
      <c r="I50" s="14">
        <v>126000000</v>
      </c>
      <c r="J50" t="s">
        <v>146</v>
      </c>
      <c r="K50" s="14">
        <v>126000000</v>
      </c>
      <c r="L50" t="s">
        <v>198</v>
      </c>
      <c r="M50" t="s">
        <v>202</v>
      </c>
      <c r="N50" s="14">
        <v>3.5</v>
      </c>
      <c r="O50" s="14"/>
      <c r="P50" s="14">
        <v>12</v>
      </c>
      <c r="Q50" s="14">
        <v>0</v>
      </c>
      <c r="R50" s="14">
        <v>1</v>
      </c>
      <c r="S50" s="14">
        <v>1</v>
      </c>
    </row>
    <row r="51" spans="1:19" x14ac:dyDescent="0.3">
      <c r="A51" t="s">
        <v>4507</v>
      </c>
      <c r="B51" t="s">
        <v>24</v>
      </c>
      <c r="C51" s="14">
        <v>2004</v>
      </c>
      <c r="D51" t="s">
        <v>302</v>
      </c>
      <c r="E51" t="s">
        <v>338</v>
      </c>
      <c r="F51" t="s">
        <v>299</v>
      </c>
      <c r="G51" t="s">
        <v>299</v>
      </c>
      <c r="H51" t="s">
        <v>4353</v>
      </c>
      <c r="I51" s="14">
        <v>1200000</v>
      </c>
      <c r="J51" t="s">
        <v>146</v>
      </c>
      <c r="K51" s="14">
        <v>1200000</v>
      </c>
      <c r="L51" t="s">
        <v>197</v>
      </c>
      <c r="M51" t="s">
        <v>202</v>
      </c>
      <c r="N51" s="14"/>
      <c r="O51" s="14"/>
      <c r="P51" s="14"/>
      <c r="Q51" s="14"/>
      <c r="R51" s="14"/>
      <c r="S51" s="14">
        <v>0</v>
      </c>
    </row>
    <row r="52" spans="1:19" x14ac:dyDescent="0.3">
      <c r="A52" t="s">
        <v>4508</v>
      </c>
      <c r="B52" t="s">
        <v>24</v>
      </c>
      <c r="C52" s="14">
        <v>2005</v>
      </c>
      <c r="D52" t="s">
        <v>302</v>
      </c>
      <c r="E52" t="s">
        <v>339</v>
      </c>
      <c r="F52" t="s">
        <v>299</v>
      </c>
      <c r="G52" t="s">
        <v>299</v>
      </c>
      <c r="H52" t="s">
        <v>4353</v>
      </c>
      <c r="I52" s="14">
        <v>13800</v>
      </c>
      <c r="J52" t="s">
        <v>146</v>
      </c>
      <c r="K52" s="14">
        <v>13800</v>
      </c>
      <c r="L52" t="s">
        <v>197</v>
      </c>
      <c r="M52" t="s">
        <v>202</v>
      </c>
      <c r="N52" s="14"/>
      <c r="O52" s="14"/>
      <c r="P52" s="14"/>
      <c r="Q52" s="14"/>
      <c r="R52" s="14"/>
      <c r="S52" s="14">
        <v>0</v>
      </c>
    </row>
    <row r="53" spans="1:19" x14ac:dyDescent="0.3">
      <c r="A53" t="s">
        <v>4509</v>
      </c>
      <c r="B53" t="s">
        <v>24</v>
      </c>
      <c r="C53" s="14">
        <v>2007</v>
      </c>
      <c r="D53" t="s">
        <v>302</v>
      </c>
      <c r="E53" t="s">
        <v>340</v>
      </c>
      <c r="F53" t="s">
        <v>299</v>
      </c>
      <c r="G53" t="s">
        <v>299</v>
      </c>
      <c r="H53" t="s">
        <v>4353</v>
      </c>
      <c r="I53" s="14">
        <v>1230000</v>
      </c>
      <c r="J53" t="s">
        <v>146</v>
      </c>
      <c r="K53" s="14">
        <v>1230000</v>
      </c>
      <c r="L53" t="s">
        <v>197</v>
      </c>
      <c r="M53" t="s">
        <v>202</v>
      </c>
      <c r="N53" s="14"/>
      <c r="O53" s="14"/>
      <c r="P53" s="14"/>
      <c r="Q53" s="14"/>
      <c r="R53" s="14"/>
      <c r="S53" s="14">
        <v>0</v>
      </c>
    </row>
    <row r="54" spans="1:19" x14ac:dyDescent="0.3">
      <c r="A54" t="s">
        <v>4510</v>
      </c>
      <c r="B54" t="s">
        <v>24</v>
      </c>
      <c r="C54" s="14">
        <v>2008</v>
      </c>
      <c r="D54" t="s">
        <v>302</v>
      </c>
      <c r="E54" t="s">
        <v>341</v>
      </c>
      <c r="F54" t="s">
        <v>299</v>
      </c>
      <c r="G54" t="s">
        <v>299</v>
      </c>
      <c r="H54" t="s">
        <v>4353</v>
      </c>
      <c r="I54" s="14"/>
      <c r="J54" t="s">
        <v>4353</v>
      </c>
      <c r="K54" s="14"/>
      <c r="L54" t="s">
        <v>197</v>
      </c>
      <c r="M54" t="s">
        <v>202</v>
      </c>
      <c r="N54" s="14"/>
      <c r="O54" s="14"/>
      <c r="P54" s="14"/>
      <c r="Q54" s="14"/>
      <c r="R54" s="14"/>
      <c r="S54" s="14">
        <v>0</v>
      </c>
    </row>
    <row r="55" spans="1:19" x14ac:dyDescent="0.3">
      <c r="A55" t="s">
        <v>4511</v>
      </c>
      <c r="B55" t="s">
        <v>24</v>
      </c>
      <c r="C55" s="14">
        <v>2009</v>
      </c>
      <c r="D55" t="s">
        <v>302</v>
      </c>
      <c r="E55" t="s">
        <v>343</v>
      </c>
      <c r="F55" t="s">
        <v>299</v>
      </c>
      <c r="G55" t="s">
        <v>299</v>
      </c>
      <c r="H55" t="s">
        <v>4353</v>
      </c>
      <c r="I55" s="14">
        <v>10000000</v>
      </c>
      <c r="J55" t="s">
        <v>147</v>
      </c>
      <c r="K55" s="14">
        <v>1463825.375</v>
      </c>
      <c r="L55" t="s">
        <v>197</v>
      </c>
      <c r="M55" t="s">
        <v>202</v>
      </c>
      <c r="N55" s="14"/>
      <c r="O55" s="14"/>
      <c r="P55" s="14"/>
      <c r="Q55" s="14"/>
      <c r="R55" s="14"/>
      <c r="S55" s="14">
        <v>0</v>
      </c>
    </row>
    <row r="56" spans="1:19" x14ac:dyDescent="0.3">
      <c r="A56" t="s">
        <v>4512</v>
      </c>
      <c r="B56" t="s">
        <v>24</v>
      </c>
      <c r="C56" s="14">
        <v>2009</v>
      </c>
      <c r="D56" t="s">
        <v>302</v>
      </c>
      <c r="E56" t="s">
        <v>342</v>
      </c>
      <c r="F56" t="s">
        <v>299</v>
      </c>
      <c r="G56" t="s">
        <v>299</v>
      </c>
      <c r="H56" t="s">
        <v>4353</v>
      </c>
      <c r="I56" s="14"/>
      <c r="J56" t="s">
        <v>4353</v>
      </c>
      <c r="K56" s="14"/>
      <c r="L56" t="s">
        <v>197</v>
      </c>
      <c r="M56" t="s">
        <v>202</v>
      </c>
      <c r="N56" s="14"/>
      <c r="O56" s="14"/>
      <c r="P56" s="14"/>
      <c r="Q56" s="14"/>
      <c r="R56" s="14"/>
      <c r="S56" s="14">
        <v>0</v>
      </c>
    </row>
    <row r="57" spans="1:19" x14ac:dyDescent="0.3">
      <c r="A57" t="s">
        <v>4513</v>
      </c>
      <c r="B57" t="s">
        <v>24</v>
      </c>
      <c r="C57" s="14">
        <v>2010</v>
      </c>
      <c r="D57" t="s">
        <v>302</v>
      </c>
      <c r="E57" t="s">
        <v>346</v>
      </c>
      <c r="F57" t="s">
        <v>299</v>
      </c>
      <c r="G57" t="s">
        <v>299</v>
      </c>
      <c r="H57" t="s">
        <v>4353</v>
      </c>
      <c r="I57" s="14">
        <v>20000</v>
      </c>
      <c r="J57" t="s">
        <v>146</v>
      </c>
      <c r="K57" s="14">
        <v>20000</v>
      </c>
      <c r="L57" t="s">
        <v>197</v>
      </c>
      <c r="M57" t="s">
        <v>202</v>
      </c>
      <c r="N57" s="14"/>
      <c r="O57" s="14"/>
      <c r="P57" s="14"/>
      <c r="Q57" s="14"/>
      <c r="R57" s="14"/>
      <c r="S57" s="14">
        <v>0</v>
      </c>
    </row>
    <row r="58" spans="1:19" x14ac:dyDescent="0.3">
      <c r="A58" t="s">
        <v>4514</v>
      </c>
      <c r="B58" t="s">
        <v>24</v>
      </c>
      <c r="C58" s="14">
        <v>2010</v>
      </c>
      <c r="D58" t="s">
        <v>302</v>
      </c>
      <c r="E58" t="s">
        <v>347</v>
      </c>
      <c r="F58" t="s">
        <v>299</v>
      </c>
      <c r="G58" t="s">
        <v>299</v>
      </c>
      <c r="H58" t="s">
        <v>4353</v>
      </c>
      <c r="I58" s="14"/>
      <c r="J58" t="s">
        <v>4353</v>
      </c>
      <c r="K58" s="14"/>
      <c r="L58" t="s">
        <v>197</v>
      </c>
      <c r="M58" t="s">
        <v>202</v>
      </c>
      <c r="N58" s="14"/>
      <c r="O58" s="14"/>
      <c r="P58" s="14"/>
      <c r="Q58" s="14"/>
      <c r="R58" s="14"/>
      <c r="S58" s="14">
        <v>0</v>
      </c>
    </row>
    <row r="59" spans="1:19" x14ac:dyDescent="0.3">
      <c r="A59" t="s">
        <v>4515</v>
      </c>
      <c r="B59" t="s">
        <v>24</v>
      </c>
      <c r="C59" s="14">
        <v>2010</v>
      </c>
      <c r="D59" t="s">
        <v>302</v>
      </c>
      <c r="E59" t="s">
        <v>345</v>
      </c>
      <c r="F59" t="s">
        <v>299</v>
      </c>
      <c r="G59" t="s">
        <v>299</v>
      </c>
      <c r="H59" t="s">
        <v>4353</v>
      </c>
      <c r="I59" s="14"/>
      <c r="J59" t="s">
        <v>4353</v>
      </c>
      <c r="K59" s="14"/>
      <c r="L59" t="s">
        <v>197</v>
      </c>
      <c r="M59" t="s">
        <v>202</v>
      </c>
      <c r="N59" s="14"/>
      <c r="O59" s="14"/>
      <c r="P59" s="14"/>
      <c r="Q59" s="14"/>
      <c r="R59" s="14"/>
      <c r="S59" s="14">
        <v>0</v>
      </c>
    </row>
    <row r="60" spans="1:19" x14ac:dyDescent="0.3">
      <c r="A60" t="s">
        <v>4516</v>
      </c>
      <c r="B60" t="s">
        <v>24</v>
      </c>
      <c r="C60" s="14">
        <v>2010</v>
      </c>
      <c r="D60" t="s">
        <v>302</v>
      </c>
      <c r="E60" t="s">
        <v>344</v>
      </c>
      <c r="F60" t="s">
        <v>299</v>
      </c>
      <c r="G60" t="s">
        <v>299</v>
      </c>
      <c r="H60" t="s">
        <v>4353</v>
      </c>
      <c r="I60" s="14"/>
      <c r="J60" t="s">
        <v>4353</v>
      </c>
      <c r="K60" s="14"/>
      <c r="L60" t="s">
        <v>197</v>
      </c>
      <c r="M60" t="s">
        <v>202</v>
      </c>
      <c r="N60" s="14"/>
      <c r="O60" s="14"/>
      <c r="P60" s="14"/>
      <c r="Q60" s="14"/>
      <c r="R60" s="14"/>
      <c r="S60" s="14">
        <v>0</v>
      </c>
    </row>
    <row r="61" spans="1:19" x14ac:dyDescent="0.3">
      <c r="A61" t="s">
        <v>4517</v>
      </c>
      <c r="B61" t="s">
        <v>24</v>
      </c>
      <c r="C61" s="14">
        <v>2010</v>
      </c>
      <c r="D61" t="s">
        <v>302</v>
      </c>
      <c r="E61" t="s">
        <v>348</v>
      </c>
      <c r="F61" t="s">
        <v>299</v>
      </c>
      <c r="G61" t="s">
        <v>299</v>
      </c>
      <c r="H61" t="s">
        <v>4353</v>
      </c>
      <c r="I61" s="14"/>
      <c r="J61" t="s">
        <v>4353</v>
      </c>
      <c r="K61" s="14"/>
      <c r="L61" t="s">
        <v>197</v>
      </c>
      <c r="M61" t="s">
        <v>202</v>
      </c>
      <c r="N61" s="14"/>
      <c r="O61" s="14"/>
      <c r="P61" s="14"/>
      <c r="Q61" s="14"/>
      <c r="R61" s="14"/>
      <c r="S61" s="14">
        <v>0</v>
      </c>
    </row>
    <row r="62" spans="1:19" x14ac:dyDescent="0.3">
      <c r="A62" t="s">
        <v>4518</v>
      </c>
      <c r="B62" t="s">
        <v>24</v>
      </c>
      <c r="C62" s="14">
        <v>2011</v>
      </c>
      <c r="D62" t="s">
        <v>302</v>
      </c>
      <c r="E62" t="s">
        <v>351</v>
      </c>
      <c r="F62" t="s">
        <v>299</v>
      </c>
      <c r="G62" t="s">
        <v>299</v>
      </c>
      <c r="H62" t="s">
        <v>4353</v>
      </c>
      <c r="I62" s="14"/>
      <c r="J62" t="s">
        <v>4353</v>
      </c>
      <c r="K62" s="14"/>
      <c r="L62" t="s">
        <v>197</v>
      </c>
      <c r="M62" t="s">
        <v>202</v>
      </c>
      <c r="N62" s="14"/>
      <c r="O62" s="14"/>
      <c r="P62" s="14"/>
      <c r="Q62" s="14"/>
      <c r="R62" s="14"/>
      <c r="S62" s="14">
        <v>0</v>
      </c>
    </row>
    <row r="63" spans="1:19" x14ac:dyDescent="0.3">
      <c r="A63" t="s">
        <v>4519</v>
      </c>
      <c r="B63" t="s">
        <v>24</v>
      </c>
      <c r="C63" s="14">
        <v>2011</v>
      </c>
      <c r="D63" t="s">
        <v>302</v>
      </c>
      <c r="E63" t="s">
        <v>349</v>
      </c>
      <c r="F63" t="s">
        <v>299</v>
      </c>
      <c r="G63" t="s">
        <v>299</v>
      </c>
      <c r="H63" t="s">
        <v>4353</v>
      </c>
      <c r="I63" s="14"/>
      <c r="J63" t="s">
        <v>4353</v>
      </c>
      <c r="K63" s="14"/>
      <c r="L63" t="s">
        <v>197</v>
      </c>
      <c r="M63" t="s">
        <v>202</v>
      </c>
      <c r="N63" s="14"/>
      <c r="O63" s="14"/>
      <c r="P63" s="14"/>
      <c r="Q63" s="14"/>
      <c r="R63" s="14"/>
      <c r="S63" s="14">
        <v>0</v>
      </c>
    </row>
    <row r="64" spans="1:19" x14ac:dyDescent="0.3">
      <c r="A64" t="s">
        <v>4520</v>
      </c>
      <c r="B64" t="s">
        <v>24</v>
      </c>
      <c r="C64" s="14">
        <v>2011</v>
      </c>
      <c r="D64" t="s">
        <v>302</v>
      </c>
      <c r="E64" t="s">
        <v>350</v>
      </c>
      <c r="F64" t="s">
        <v>299</v>
      </c>
      <c r="G64" t="s">
        <v>299</v>
      </c>
      <c r="H64" t="s">
        <v>4353</v>
      </c>
      <c r="I64" s="14"/>
      <c r="J64" t="s">
        <v>4353</v>
      </c>
      <c r="K64" s="14"/>
      <c r="L64" t="s">
        <v>197</v>
      </c>
      <c r="M64" t="s">
        <v>202</v>
      </c>
      <c r="N64" s="14"/>
      <c r="O64" s="14"/>
      <c r="P64" s="14"/>
      <c r="Q64" s="14"/>
      <c r="R64" s="14"/>
      <c r="S64" s="14">
        <v>0</v>
      </c>
    </row>
    <row r="65" spans="1:19" x14ac:dyDescent="0.3">
      <c r="A65" t="s">
        <v>4521</v>
      </c>
      <c r="B65" t="s">
        <v>24</v>
      </c>
      <c r="C65" s="14">
        <v>2012</v>
      </c>
      <c r="D65" t="s">
        <v>302</v>
      </c>
      <c r="E65" t="s">
        <v>352</v>
      </c>
      <c r="F65" t="s">
        <v>299</v>
      </c>
      <c r="G65" t="s">
        <v>299</v>
      </c>
      <c r="H65" t="s">
        <v>4353</v>
      </c>
      <c r="I65" s="14">
        <v>500000</v>
      </c>
      <c r="J65" t="s">
        <v>147</v>
      </c>
      <c r="K65" s="14">
        <v>79210.0234375</v>
      </c>
      <c r="L65" t="s">
        <v>197</v>
      </c>
      <c r="M65" t="s">
        <v>202</v>
      </c>
      <c r="N65" s="14"/>
      <c r="O65" s="14"/>
      <c r="P65" s="14"/>
      <c r="Q65" s="14"/>
      <c r="R65" s="14"/>
      <c r="S65" s="14">
        <v>0</v>
      </c>
    </row>
    <row r="66" spans="1:19" x14ac:dyDescent="0.3">
      <c r="A66" t="s">
        <v>4522</v>
      </c>
      <c r="B66" t="s">
        <v>24</v>
      </c>
      <c r="C66" s="14">
        <v>2012</v>
      </c>
      <c r="D66" t="s">
        <v>302</v>
      </c>
      <c r="E66" t="s">
        <v>353</v>
      </c>
      <c r="F66" t="s">
        <v>299</v>
      </c>
      <c r="G66" t="s">
        <v>299</v>
      </c>
      <c r="H66" t="s">
        <v>4353</v>
      </c>
      <c r="I66" s="14"/>
      <c r="J66" t="s">
        <v>4353</v>
      </c>
      <c r="K66" s="14"/>
      <c r="L66" t="s">
        <v>197</v>
      </c>
      <c r="M66" t="s">
        <v>202</v>
      </c>
      <c r="N66" s="14"/>
      <c r="O66" s="14"/>
      <c r="P66" s="14"/>
      <c r="Q66" s="14"/>
      <c r="R66" s="14"/>
      <c r="S66" s="14">
        <v>0</v>
      </c>
    </row>
    <row r="67" spans="1:19" x14ac:dyDescent="0.3">
      <c r="A67" t="s">
        <v>4523</v>
      </c>
      <c r="B67" t="s">
        <v>24</v>
      </c>
      <c r="C67" s="14">
        <v>2013</v>
      </c>
      <c r="D67" t="s">
        <v>302</v>
      </c>
      <c r="E67" t="s">
        <v>354</v>
      </c>
      <c r="F67" t="s">
        <v>299</v>
      </c>
      <c r="G67" t="s">
        <v>299</v>
      </c>
      <c r="H67" t="s">
        <v>4353</v>
      </c>
      <c r="I67" s="14"/>
      <c r="J67" t="s">
        <v>4353</v>
      </c>
      <c r="K67" s="14"/>
      <c r="L67" t="s">
        <v>197</v>
      </c>
      <c r="M67" t="s">
        <v>202</v>
      </c>
      <c r="N67" s="14"/>
      <c r="O67" s="14"/>
      <c r="P67" s="14"/>
      <c r="Q67" s="14"/>
      <c r="R67" s="14"/>
      <c r="S67" s="14">
        <v>0</v>
      </c>
    </row>
    <row r="68" spans="1:19" x14ac:dyDescent="0.3">
      <c r="A68" t="s">
        <v>4524</v>
      </c>
      <c r="B68" t="s">
        <v>24</v>
      </c>
      <c r="C68" s="14">
        <v>2013</v>
      </c>
      <c r="D68" t="s">
        <v>302</v>
      </c>
      <c r="E68" t="s">
        <v>355</v>
      </c>
      <c r="F68" t="s">
        <v>299</v>
      </c>
      <c r="G68" t="s">
        <v>299</v>
      </c>
      <c r="H68" t="s">
        <v>4353</v>
      </c>
      <c r="I68" s="14"/>
      <c r="J68" t="s">
        <v>4353</v>
      </c>
      <c r="K68" s="14"/>
      <c r="L68" t="s">
        <v>197</v>
      </c>
      <c r="M68" t="s">
        <v>202</v>
      </c>
      <c r="N68" s="14"/>
      <c r="O68" s="14"/>
      <c r="P68" s="14"/>
      <c r="Q68" s="14"/>
      <c r="R68" s="14"/>
      <c r="S68" s="14">
        <v>0</v>
      </c>
    </row>
    <row r="69" spans="1:19" x14ac:dyDescent="0.3">
      <c r="A69" t="s">
        <v>4525</v>
      </c>
      <c r="B69" t="s">
        <v>24</v>
      </c>
      <c r="C69" s="14">
        <v>2014</v>
      </c>
      <c r="D69" t="s">
        <v>143</v>
      </c>
      <c r="E69" t="s">
        <v>223</v>
      </c>
      <c r="F69" t="s">
        <v>299</v>
      </c>
      <c r="G69" t="s">
        <v>299</v>
      </c>
      <c r="H69" t="s">
        <v>4353</v>
      </c>
      <c r="I69" s="14"/>
      <c r="J69" t="s">
        <v>4353</v>
      </c>
      <c r="K69" s="14">
        <v>1627754.125</v>
      </c>
      <c r="L69" t="s">
        <v>197</v>
      </c>
      <c r="M69" t="s">
        <v>202</v>
      </c>
      <c r="N69" s="14"/>
      <c r="O69" s="14"/>
      <c r="P69" s="14"/>
      <c r="Q69" s="14"/>
      <c r="R69" s="14"/>
      <c r="S69" s="14">
        <v>0</v>
      </c>
    </row>
    <row r="70" spans="1:19" x14ac:dyDescent="0.3">
      <c r="A70" t="s">
        <v>4526</v>
      </c>
      <c r="B70" t="s">
        <v>24</v>
      </c>
      <c r="C70" s="14">
        <v>2014</v>
      </c>
      <c r="D70" t="s">
        <v>302</v>
      </c>
      <c r="E70" t="s">
        <v>356</v>
      </c>
      <c r="F70" t="s">
        <v>299</v>
      </c>
      <c r="G70" t="s">
        <v>299</v>
      </c>
      <c r="H70" t="s">
        <v>4353</v>
      </c>
      <c r="I70" s="14"/>
      <c r="J70" t="s">
        <v>4353</v>
      </c>
      <c r="K70" s="14"/>
      <c r="L70" t="s">
        <v>197</v>
      </c>
      <c r="M70" t="s">
        <v>202</v>
      </c>
      <c r="N70" s="14"/>
      <c r="O70" s="14"/>
      <c r="P70" s="14"/>
      <c r="Q70" s="14"/>
      <c r="R70" s="14"/>
      <c r="S70" s="14">
        <v>0</v>
      </c>
    </row>
    <row r="71" spans="1:19" x14ac:dyDescent="0.3">
      <c r="A71" t="s">
        <v>4527</v>
      </c>
      <c r="B71" t="s">
        <v>33</v>
      </c>
      <c r="C71" s="14">
        <v>1962</v>
      </c>
      <c r="D71" t="s">
        <v>252</v>
      </c>
      <c r="E71" t="s">
        <v>263</v>
      </c>
      <c r="F71" t="s">
        <v>299</v>
      </c>
      <c r="G71" t="s">
        <v>299</v>
      </c>
      <c r="H71" t="s">
        <v>4353</v>
      </c>
      <c r="I71" s="14"/>
      <c r="J71" t="s">
        <v>4353</v>
      </c>
      <c r="K71" s="14">
        <v>500000</v>
      </c>
      <c r="L71" t="s">
        <v>197</v>
      </c>
      <c r="M71" t="s">
        <v>4353</v>
      </c>
      <c r="N71" s="14"/>
      <c r="O71" s="14"/>
      <c r="P71" s="14"/>
      <c r="Q71" s="14"/>
      <c r="R71" s="14"/>
      <c r="S71" s="14">
        <v>0</v>
      </c>
    </row>
    <row r="72" spans="1:19" x14ac:dyDescent="0.3">
      <c r="A72" t="s">
        <v>4528</v>
      </c>
      <c r="B72" t="s">
        <v>33</v>
      </c>
      <c r="C72" s="14">
        <v>1962</v>
      </c>
      <c r="D72" t="s">
        <v>252</v>
      </c>
      <c r="E72" t="s">
        <v>264</v>
      </c>
      <c r="F72" t="s">
        <v>299</v>
      </c>
      <c r="G72" t="s">
        <v>299</v>
      </c>
      <c r="H72" t="s">
        <v>4353</v>
      </c>
      <c r="I72" s="14"/>
      <c r="J72" t="s">
        <v>4353</v>
      </c>
      <c r="K72" s="14">
        <v>1300000</v>
      </c>
      <c r="L72" t="s">
        <v>197</v>
      </c>
      <c r="M72" t="s">
        <v>4353</v>
      </c>
      <c r="N72" s="14"/>
      <c r="O72" s="14"/>
      <c r="P72" s="14"/>
      <c r="Q72" s="14"/>
      <c r="R72" s="14"/>
      <c r="S72" s="14">
        <v>0</v>
      </c>
    </row>
    <row r="73" spans="1:19" x14ac:dyDescent="0.3">
      <c r="A73" t="s">
        <v>4529</v>
      </c>
      <c r="B73" t="s">
        <v>33</v>
      </c>
      <c r="C73" s="14">
        <v>1963</v>
      </c>
      <c r="D73" t="s">
        <v>252</v>
      </c>
      <c r="E73" t="s">
        <v>359</v>
      </c>
      <c r="F73" t="s">
        <v>299</v>
      </c>
      <c r="G73" t="s">
        <v>299</v>
      </c>
      <c r="H73" t="s">
        <v>4353</v>
      </c>
      <c r="I73" s="14"/>
      <c r="J73" t="s">
        <v>4353</v>
      </c>
      <c r="K73" s="14">
        <v>8000000</v>
      </c>
      <c r="L73" t="s">
        <v>198</v>
      </c>
      <c r="M73" t="s">
        <v>4353</v>
      </c>
      <c r="N73" s="14">
        <v>0</v>
      </c>
      <c r="O73" s="14">
        <v>10</v>
      </c>
      <c r="P73" s="14">
        <v>20</v>
      </c>
      <c r="Q73" s="14"/>
      <c r="R73" s="14"/>
      <c r="S73" s="14">
        <v>0</v>
      </c>
    </row>
    <row r="74" spans="1:19" x14ac:dyDescent="0.3">
      <c r="A74" t="s">
        <v>4530</v>
      </c>
      <c r="B74" t="s">
        <v>33</v>
      </c>
      <c r="C74" s="14">
        <v>1963</v>
      </c>
      <c r="D74" t="s">
        <v>252</v>
      </c>
      <c r="E74" t="s">
        <v>360</v>
      </c>
      <c r="F74" t="s">
        <v>299</v>
      </c>
      <c r="G74" t="s">
        <v>299</v>
      </c>
      <c r="H74" t="s">
        <v>4353</v>
      </c>
      <c r="I74" s="14"/>
      <c r="J74" t="s">
        <v>4353</v>
      </c>
      <c r="K74" s="14">
        <v>22000000</v>
      </c>
      <c r="L74" t="s">
        <v>198</v>
      </c>
      <c r="M74" t="s">
        <v>4353</v>
      </c>
      <c r="N74" s="14">
        <v>0</v>
      </c>
      <c r="O74" s="14">
        <v>10</v>
      </c>
      <c r="P74" s="14">
        <v>20</v>
      </c>
      <c r="Q74" s="14"/>
      <c r="R74" s="14"/>
      <c r="S74" s="14">
        <v>0</v>
      </c>
    </row>
    <row r="75" spans="1:19" x14ac:dyDescent="0.3">
      <c r="A75" t="s">
        <v>4531</v>
      </c>
      <c r="B75" t="s">
        <v>33</v>
      </c>
      <c r="C75" s="14">
        <v>1963</v>
      </c>
      <c r="D75" t="s">
        <v>252</v>
      </c>
      <c r="E75" t="s">
        <v>357</v>
      </c>
      <c r="F75" t="s">
        <v>299</v>
      </c>
      <c r="G75" t="s">
        <v>299</v>
      </c>
      <c r="H75" t="s">
        <v>4353</v>
      </c>
      <c r="I75" s="14"/>
      <c r="J75" t="s">
        <v>4353</v>
      </c>
      <c r="K75" s="14">
        <v>12500000</v>
      </c>
      <c r="L75" t="s">
        <v>198</v>
      </c>
      <c r="M75" t="s">
        <v>4353</v>
      </c>
      <c r="N75" s="14">
        <v>0</v>
      </c>
      <c r="O75" s="14">
        <v>10</v>
      </c>
      <c r="P75" s="14">
        <v>20</v>
      </c>
      <c r="Q75" s="14"/>
      <c r="R75" s="14"/>
      <c r="S75" s="14">
        <v>0</v>
      </c>
    </row>
    <row r="76" spans="1:19" x14ac:dyDescent="0.3">
      <c r="A76" t="s">
        <v>4532</v>
      </c>
      <c r="B76" t="s">
        <v>33</v>
      </c>
      <c r="C76" s="14">
        <v>1963</v>
      </c>
      <c r="D76" t="s">
        <v>252</v>
      </c>
      <c r="E76" t="s">
        <v>358</v>
      </c>
      <c r="F76" t="s">
        <v>299</v>
      </c>
      <c r="G76" t="s">
        <v>299</v>
      </c>
      <c r="H76" t="s">
        <v>4353</v>
      </c>
      <c r="I76" s="14"/>
      <c r="J76" t="s">
        <v>4353</v>
      </c>
      <c r="K76" s="14">
        <v>7500000</v>
      </c>
      <c r="L76" t="s">
        <v>198</v>
      </c>
      <c r="M76" t="s">
        <v>4353</v>
      </c>
      <c r="N76" s="14">
        <v>0</v>
      </c>
      <c r="O76" s="14">
        <v>10</v>
      </c>
      <c r="P76" s="14">
        <v>20</v>
      </c>
      <c r="Q76" s="14"/>
      <c r="R76" s="14"/>
      <c r="S76" s="14">
        <v>0</v>
      </c>
    </row>
    <row r="77" spans="1:19" x14ac:dyDescent="0.3">
      <c r="A77" t="s">
        <v>4533</v>
      </c>
      <c r="B77" t="s">
        <v>33</v>
      </c>
      <c r="C77" s="14">
        <v>1965</v>
      </c>
      <c r="D77" t="s">
        <v>252</v>
      </c>
      <c r="E77" t="s">
        <v>267</v>
      </c>
      <c r="F77" t="s">
        <v>299</v>
      </c>
      <c r="G77" t="s">
        <v>299</v>
      </c>
      <c r="H77" t="s">
        <v>4353</v>
      </c>
      <c r="I77" s="14"/>
      <c r="J77" t="s">
        <v>4353</v>
      </c>
      <c r="K77" s="14">
        <v>200000</v>
      </c>
      <c r="L77" t="s">
        <v>197</v>
      </c>
      <c r="M77" t="s">
        <v>4353</v>
      </c>
      <c r="N77" s="14"/>
      <c r="O77" s="14"/>
      <c r="P77" s="14"/>
      <c r="Q77" s="14"/>
      <c r="R77" s="14"/>
      <c r="S77" s="14">
        <v>0</v>
      </c>
    </row>
    <row r="78" spans="1:19" x14ac:dyDescent="0.3">
      <c r="A78" t="s">
        <v>4534</v>
      </c>
      <c r="B78" t="s">
        <v>33</v>
      </c>
      <c r="C78" s="14">
        <v>1971</v>
      </c>
      <c r="D78" t="s">
        <v>252</v>
      </c>
      <c r="E78" t="s">
        <v>266</v>
      </c>
      <c r="F78" t="s">
        <v>299</v>
      </c>
      <c r="G78" t="s">
        <v>299</v>
      </c>
      <c r="H78" t="s">
        <v>4353</v>
      </c>
      <c r="I78" s="14"/>
      <c r="J78" t="s">
        <v>4353</v>
      </c>
      <c r="K78" s="14">
        <v>40000000</v>
      </c>
      <c r="L78" t="s">
        <v>198</v>
      </c>
      <c r="M78" t="s">
        <v>4353</v>
      </c>
      <c r="N78" s="14">
        <v>0</v>
      </c>
      <c r="O78" s="14">
        <v>10</v>
      </c>
      <c r="P78" s="14">
        <v>30</v>
      </c>
      <c r="Q78" s="14"/>
      <c r="R78" s="14"/>
      <c r="S78" s="14">
        <v>0</v>
      </c>
    </row>
    <row r="79" spans="1:19" x14ac:dyDescent="0.3">
      <c r="A79" t="s">
        <v>4535</v>
      </c>
      <c r="B79" t="s">
        <v>33</v>
      </c>
      <c r="C79" s="14">
        <v>1985</v>
      </c>
      <c r="D79" t="s">
        <v>255</v>
      </c>
      <c r="E79" t="s">
        <v>612</v>
      </c>
      <c r="F79" t="s">
        <v>299</v>
      </c>
      <c r="G79" t="s">
        <v>299</v>
      </c>
      <c r="H79" t="s">
        <v>4353</v>
      </c>
      <c r="I79" s="14"/>
      <c r="J79" t="s">
        <v>4353</v>
      </c>
      <c r="K79" s="14"/>
      <c r="L79" t="s">
        <v>198</v>
      </c>
      <c r="M79" t="s">
        <v>4353</v>
      </c>
      <c r="N79" s="14"/>
      <c r="O79" s="14"/>
      <c r="P79" s="14"/>
      <c r="Q79" s="14"/>
      <c r="R79" s="14"/>
      <c r="S79" s="14">
        <v>0</v>
      </c>
    </row>
    <row r="80" spans="1:19" x14ac:dyDescent="0.3">
      <c r="A80" t="s">
        <v>4536</v>
      </c>
      <c r="B80" t="s">
        <v>33</v>
      </c>
      <c r="C80" s="14">
        <v>1989</v>
      </c>
      <c r="D80" t="s">
        <v>255</v>
      </c>
      <c r="E80" t="s">
        <v>256</v>
      </c>
      <c r="F80" t="s">
        <v>299</v>
      </c>
      <c r="G80" t="s">
        <v>299</v>
      </c>
      <c r="H80" t="s">
        <v>4353</v>
      </c>
      <c r="I80" s="14"/>
      <c r="J80" t="s">
        <v>4353</v>
      </c>
      <c r="K80" s="14">
        <v>200000</v>
      </c>
      <c r="L80" t="s">
        <v>197</v>
      </c>
      <c r="M80" t="s">
        <v>4353</v>
      </c>
      <c r="N80" s="14"/>
      <c r="O80" s="14"/>
      <c r="P80" s="14"/>
      <c r="Q80" s="14"/>
      <c r="R80" s="14"/>
      <c r="S80" s="14">
        <v>0</v>
      </c>
    </row>
    <row r="81" spans="1:19" x14ac:dyDescent="0.3">
      <c r="A81" t="s">
        <v>4537</v>
      </c>
      <c r="B81" t="s">
        <v>33</v>
      </c>
      <c r="C81" s="14">
        <v>1989</v>
      </c>
      <c r="D81" t="s">
        <v>255</v>
      </c>
      <c r="E81" t="s">
        <v>267</v>
      </c>
      <c r="F81" t="s">
        <v>299</v>
      </c>
      <c r="G81" t="s">
        <v>299</v>
      </c>
      <c r="H81" t="s">
        <v>4353</v>
      </c>
      <c r="I81" s="14"/>
      <c r="J81" t="s">
        <v>4353</v>
      </c>
      <c r="K81" s="14">
        <v>60000</v>
      </c>
      <c r="L81" t="s">
        <v>197</v>
      </c>
      <c r="M81" t="s">
        <v>4353</v>
      </c>
      <c r="N81" s="14"/>
      <c r="O81" s="14"/>
      <c r="P81" s="14"/>
      <c r="Q81" s="14"/>
      <c r="R81" s="14"/>
      <c r="S81" s="14">
        <v>0</v>
      </c>
    </row>
    <row r="82" spans="1:19" x14ac:dyDescent="0.3">
      <c r="A82" t="s">
        <v>4538</v>
      </c>
      <c r="B82" t="s">
        <v>33</v>
      </c>
      <c r="C82" s="14">
        <v>1994</v>
      </c>
      <c r="D82" t="s">
        <v>362</v>
      </c>
      <c r="E82" t="s">
        <v>4539</v>
      </c>
      <c r="F82" t="s">
        <v>299</v>
      </c>
      <c r="G82" t="s">
        <v>299</v>
      </c>
      <c r="H82" t="s">
        <v>4353</v>
      </c>
      <c r="I82" s="14"/>
      <c r="J82" t="s">
        <v>4353</v>
      </c>
      <c r="K82" s="14"/>
      <c r="L82" t="s">
        <v>197</v>
      </c>
      <c r="M82" t="s">
        <v>4353</v>
      </c>
      <c r="N82" s="14"/>
      <c r="O82" s="14"/>
      <c r="P82" s="14"/>
      <c r="Q82" s="14"/>
      <c r="R82" s="14"/>
      <c r="S82" s="14">
        <v>0</v>
      </c>
    </row>
    <row r="83" spans="1:19" x14ac:dyDescent="0.3">
      <c r="A83" t="s">
        <v>4540</v>
      </c>
      <c r="B83" t="s">
        <v>33</v>
      </c>
      <c r="C83" s="14">
        <v>1998</v>
      </c>
      <c r="D83" t="s">
        <v>362</v>
      </c>
      <c r="E83" t="s">
        <v>361</v>
      </c>
      <c r="F83" t="s">
        <v>299</v>
      </c>
      <c r="G83" t="s">
        <v>299</v>
      </c>
      <c r="H83" t="s">
        <v>4353</v>
      </c>
      <c r="I83" s="14"/>
      <c r="J83" t="s">
        <v>4353</v>
      </c>
      <c r="K83" s="14"/>
      <c r="L83" t="s">
        <v>197</v>
      </c>
      <c r="M83" t="s">
        <v>4353</v>
      </c>
      <c r="N83" s="14"/>
      <c r="O83" s="14"/>
      <c r="P83" s="14"/>
      <c r="Q83" s="14"/>
      <c r="R83" s="14"/>
      <c r="S83" s="14">
        <v>0</v>
      </c>
    </row>
    <row r="84" spans="1:19" x14ac:dyDescent="0.3">
      <c r="A84" t="s">
        <v>4541</v>
      </c>
      <c r="B84" t="s">
        <v>33</v>
      </c>
      <c r="C84" s="14">
        <v>2002</v>
      </c>
      <c r="D84" t="s">
        <v>4542</v>
      </c>
      <c r="E84" t="s">
        <v>363</v>
      </c>
      <c r="F84" t="s">
        <v>364</v>
      </c>
      <c r="G84" t="s">
        <v>365</v>
      </c>
      <c r="H84" t="s">
        <v>207</v>
      </c>
      <c r="I84" s="14">
        <v>6000000</v>
      </c>
      <c r="J84" t="s">
        <v>146</v>
      </c>
      <c r="K84" s="14">
        <v>6000000</v>
      </c>
      <c r="L84" t="s">
        <v>198</v>
      </c>
      <c r="M84" t="s">
        <v>366</v>
      </c>
      <c r="N84" s="14">
        <v>0</v>
      </c>
      <c r="O84" s="14"/>
      <c r="P84" s="14">
        <v>25</v>
      </c>
      <c r="Q84" s="14">
        <v>0</v>
      </c>
      <c r="R84" s="14">
        <v>1</v>
      </c>
      <c r="S84" s="14">
        <v>0</v>
      </c>
    </row>
    <row r="85" spans="1:19" x14ac:dyDescent="0.3">
      <c r="A85" t="s">
        <v>4543</v>
      </c>
      <c r="B85" t="s">
        <v>33</v>
      </c>
      <c r="C85" s="14">
        <v>2002</v>
      </c>
      <c r="D85" t="s">
        <v>4542</v>
      </c>
      <c r="E85" t="s">
        <v>367</v>
      </c>
      <c r="F85" t="s">
        <v>364</v>
      </c>
      <c r="G85" t="s">
        <v>365</v>
      </c>
      <c r="H85" t="s">
        <v>207</v>
      </c>
      <c r="I85" s="14">
        <v>3000000</v>
      </c>
      <c r="J85" t="s">
        <v>146</v>
      </c>
      <c r="K85" s="14">
        <v>3000000</v>
      </c>
      <c r="L85" t="s">
        <v>198</v>
      </c>
      <c r="M85" t="s">
        <v>366</v>
      </c>
      <c r="N85" s="14">
        <v>0</v>
      </c>
      <c r="O85" s="14"/>
      <c r="P85" s="14"/>
      <c r="Q85" s="14">
        <v>0</v>
      </c>
      <c r="R85" s="14">
        <v>1</v>
      </c>
      <c r="S85" s="14">
        <v>0</v>
      </c>
    </row>
    <row r="86" spans="1:19" x14ac:dyDescent="0.3">
      <c r="A86" t="s">
        <v>4544</v>
      </c>
      <c r="B86" t="s">
        <v>33</v>
      </c>
      <c r="C86" s="14">
        <v>2010</v>
      </c>
      <c r="D86" t="s">
        <v>302</v>
      </c>
      <c r="E86" t="s">
        <v>368</v>
      </c>
      <c r="F86" t="s">
        <v>299</v>
      </c>
      <c r="G86" t="s">
        <v>299</v>
      </c>
      <c r="H86" t="s">
        <v>4353</v>
      </c>
      <c r="I86" s="14">
        <v>300000000</v>
      </c>
      <c r="J86" t="s">
        <v>147</v>
      </c>
      <c r="K86" s="14">
        <v>44311388</v>
      </c>
      <c r="L86" t="s">
        <v>197</v>
      </c>
      <c r="M86" t="s">
        <v>202</v>
      </c>
      <c r="N86" s="14"/>
      <c r="O86" s="14"/>
      <c r="P86" s="14"/>
      <c r="Q86" s="14"/>
      <c r="R86" s="14"/>
      <c r="S86" s="14">
        <v>0</v>
      </c>
    </row>
    <row r="87" spans="1:19" x14ac:dyDescent="0.3">
      <c r="A87" t="s">
        <v>4545</v>
      </c>
      <c r="B87" t="s">
        <v>48</v>
      </c>
      <c r="C87" s="14">
        <v>1984</v>
      </c>
      <c r="D87" t="s">
        <v>255</v>
      </c>
      <c r="E87" t="s">
        <v>268</v>
      </c>
      <c r="F87" t="s">
        <v>299</v>
      </c>
      <c r="G87" t="s">
        <v>299</v>
      </c>
      <c r="H87" t="s">
        <v>4353</v>
      </c>
      <c r="I87" s="14"/>
      <c r="J87" t="s">
        <v>4353</v>
      </c>
      <c r="K87" s="14">
        <v>280000</v>
      </c>
      <c r="L87" t="s">
        <v>197</v>
      </c>
      <c r="M87" t="s">
        <v>4353</v>
      </c>
      <c r="N87" s="14"/>
      <c r="O87" s="14"/>
      <c r="P87" s="14"/>
      <c r="Q87" s="14"/>
      <c r="R87" s="14"/>
      <c r="S87" s="14">
        <v>0</v>
      </c>
    </row>
    <row r="88" spans="1:19" x14ac:dyDescent="0.3">
      <c r="A88" t="s">
        <v>4546</v>
      </c>
      <c r="B88" t="s">
        <v>48</v>
      </c>
      <c r="C88" s="14">
        <v>1984</v>
      </c>
      <c r="D88" t="s">
        <v>255</v>
      </c>
      <c r="E88" t="s">
        <v>268</v>
      </c>
      <c r="F88" t="s">
        <v>299</v>
      </c>
      <c r="G88" t="s">
        <v>299</v>
      </c>
      <c r="H88" t="s">
        <v>4353</v>
      </c>
      <c r="I88" s="14"/>
      <c r="J88" t="s">
        <v>4353</v>
      </c>
      <c r="K88" s="14">
        <v>140000</v>
      </c>
      <c r="L88" t="s">
        <v>197</v>
      </c>
      <c r="M88" t="s">
        <v>4353</v>
      </c>
      <c r="N88" s="14"/>
      <c r="O88" s="14"/>
      <c r="P88" s="14"/>
      <c r="Q88" s="14"/>
      <c r="R88" s="14"/>
      <c r="S88" s="14">
        <v>0</v>
      </c>
    </row>
    <row r="89" spans="1:19" x14ac:dyDescent="0.3">
      <c r="A89" t="s">
        <v>4547</v>
      </c>
      <c r="B89" t="s">
        <v>48</v>
      </c>
      <c r="C89" s="14">
        <v>1984</v>
      </c>
      <c r="D89" t="s">
        <v>255</v>
      </c>
      <c r="E89" t="s">
        <v>204</v>
      </c>
      <c r="F89" t="s">
        <v>299</v>
      </c>
      <c r="G89" t="s">
        <v>299</v>
      </c>
      <c r="H89" t="s">
        <v>4353</v>
      </c>
      <c r="I89" s="14"/>
      <c r="J89" t="s">
        <v>4353</v>
      </c>
      <c r="K89" s="14">
        <v>21600000</v>
      </c>
      <c r="L89" t="s">
        <v>198</v>
      </c>
      <c r="M89" t="s">
        <v>4353</v>
      </c>
      <c r="N89" s="14">
        <v>0</v>
      </c>
      <c r="O89" s="14">
        <v>5</v>
      </c>
      <c r="P89" s="14">
        <v>20</v>
      </c>
      <c r="Q89" s="14"/>
      <c r="R89" s="14"/>
      <c r="S89" s="14">
        <v>0</v>
      </c>
    </row>
    <row r="90" spans="1:19" x14ac:dyDescent="0.3">
      <c r="A90" t="s">
        <v>4548</v>
      </c>
      <c r="B90" t="s">
        <v>48</v>
      </c>
      <c r="C90" s="14">
        <v>1985</v>
      </c>
      <c r="D90" t="s">
        <v>255</v>
      </c>
      <c r="E90" t="s">
        <v>269</v>
      </c>
      <c r="F90" t="s">
        <v>299</v>
      </c>
      <c r="G90" t="s">
        <v>299</v>
      </c>
      <c r="H90" t="s">
        <v>4353</v>
      </c>
      <c r="I90" s="14"/>
      <c r="J90" t="s">
        <v>4353</v>
      </c>
      <c r="K90" s="14">
        <v>30000</v>
      </c>
      <c r="L90" t="s">
        <v>197</v>
      </c>
      <c r="M90" t="s">
        <v>4353</v>
      </c>
      <c r="N90" s="14"/>
      <c r="O90" s="14"/>
      <c r="P90" s="14"/>
      <c r="Q90" s="14"/>
      <c r="R90" s="14"/>
      <c r="S90" s="14">
        <v>0</v>
      </c>
    </row>
    <row r="91" spans="1:19" x14ac:dyDescent="0.3">
      <c r="A91" t="s">
        <v>4549</v>
      </c>
      <c r="B91" t="s">
        <v>48</v>
      </c>
      <c r="C91" s="14">
        <v>1989</v>
      </c>
      <c r="D91" t="s">
        <v>258</v>
      </c>
      <c r="E91" t="s">
        <v>270</v>
      </c>
      <c r="F91" t="s">
        <v>299</v>
      </c>
      <c r="G91" t="s">
        <v>299</v>
      </c>
      <c r="H91" t="s">
        <v>4353</v>
      </c>
      <c r="I91" s="14"/>
      <c r="J91" t="s">
        <v>4353</v>
      </c>
      <c r="K91" s="14">
        <v>121000000</v>
      </c>
      <c r="L91" t="s">
        <v>198</v>
      </c>
      <c r="M91" t="s">
        <v>4353</v>
      </c>
      <c r="N91" s="14"/>
      <c r="O91" s="14"/>
      <c r="P91" s="14"/>
      <c r="Q91" s="14"/>
      <c r="R91" s="14"/>
      <c r="S91" s="14">
        <v>0</v>
      </c>
    </row>
    <row r="92" spans="1:19" x14ac:dyDescent="0.3">
      <c r="A92" t="s">
        <v>4550</v>
      </c>
      <c r="B92" t="s">
        <v>48</v>
      </c>
      <c r="C92" s="14">
        <v>1992</v>
      </c>
      <c r="D92" t="s">
        <v>258</v>
      </c>
      <c r="E92" t="s">
        <v>272</v>
      </c>
      <c r="F92" t="s">
        <v>299</v>
      </c>
      <c r="G92" t="s">
        <v>299</v>
      </c>
      <c r="H92" t="s">
        <v>4353</v>
      </c>
      <c r="I92" s="14"/>
      <c r="J92" t="s">
        <v>4353</v>
      </c>
      <c r="K92" s="14"/>
      <c r="L92" t="s">
        <v>197</v>
      </c>
      <c r="M92" t="s">
        <v>4353</v>
      </c>
      <c r="N92" s="14"/>
      <c r="O92" s="14"/>
      <c r="P92" s="14"/>
      <c r="Q92" s="14"/>
      <c r="R92" s="14"/>
      <c r="S92" s="14">
        <v>0</v>
      </c>
    </row>
    <row r="93" spans="1:19" x14ac:dyDescent="0.3">
      <c r="A93" t="s">
        <v>4551</v>
      </c>
      <c r="B93" t="s">
        <v>48</v>
      </c>
      <c r="C93" s="14">
        <v>1992</v>
      </c>
      <c r="D93" t="s">
        <v>258</v>
      </c>
      <c r="E93" t="s">
        <v>271</v>
      </c>
      <c r="F93" t="s">
        <v>299</v>
      </c>
      <c r="G93" t="s">
        <v>299</v>
      </c>
      <c r="H93" t="s">
        <v>4353</v>
      </c>
      <c r="I93" s="14"/>
      <c r="J93" t="s">
        <v>4353</v>
      </c>
      <c r="K93" s="14">
        <v>183000</v>
      </c>
      <c r="L93" t="s">
        <v>197</v>
      </c>
      <c r="M93" t="s">
        <v>4353</v>
      </c>
      <c r="N93" s="14"/>
      <c r="O93" s="14"/>
      <c r="P93" s="14"/>
      <c r="Q93" s="14"/>
      <c r="R93" s="14"/>
      <c r="S93" s="14">
        <v>0</v>
      </c>
    </row>
    <row r="94" spans="1:19" x14ac:dyDescent="0.3">
      <c r="A94" t="s">
        <v>4552</v>
      </c>
      <c r="B94" t="s">
        <v>48</v>
      </c>
      <c r="C94" s="14">
        <v>1996</v>
      </c>
      <c r="D94" t="s">
        <v>258</v>
      </c>
      <c r="E94" t="s">
        <v>4553</v>
      </c>
      <c r="F94" t="s">
        <v>299</v>
      </c>
      <c r="G94" t="s">
        <v>299</v>
      </c>
      <c r="H94" t="s">
        <v>4353</v>
      </c>
      <c r="I94" s="14"/>
      <c r="J94" t="s">
        <v>4353</v>
      </c>
      <c r="K94" s="14">
        <v>42857.14453125</v>
      </c>
      <c r="L94" t="s">
        <v>197</v>
      </c>
      <c r="M94" t="s">
        <v>4353</v>
      </c>
      <c r="N94" s="14"/>
      <c r="O94" s="14"/>
      <c r="P94" s="14"/>
      <c r="Q94" s="14"/>
      <c r="R94" s="14"/>
      <c r="S94" s="14">
        <v>0</v>
      </c>
    </row>
    <row r="95" spans="1:19" x14ac:dyDescent="0.3">
      <c r="A95" t="s">
        <v>4554</v>
      </c>
      <c r="B95" t="s">
        <v>48</v>
      </c>
      <c r="C95" s="14">
        <v>2001</v>
      </c>
      <c r="D95" t="s">
        <v>302</v>
      </c>
      <c r="E95" t="s">
        <v>370</v>
      </c>
      <c r="F95" t="s">
        <v>299</v>
      </c>
      <c r="G95" t="s">
        <v>299</v>
      </c>
      <c r="H95" t="s">
        <v>4353</v>
      </c>
      <c r="I95" s="14">
        <v>600000</v>
      </c>
      <c r="J95" t="s">
        <v>146</v>
      </c>
      <c r="K95" s="14">
        <v>600000</v>
      </c>
      <c r="L95" t="s">
        <v>197</v>
      </c>
      <c r="M95" t="s">
        <v>202</v>
      </c>
      <c r="N95" s="14"/>
      <c r="O95" s="14"/>
      <c r="P95" s="14"/>
      <c r="Q95" s="14"/>
      <c r="R95" s="14"/>
      <c r="S95" s="14">
        <v>0</v>
      </c>
    </row>
    <row r="96" spans="1:19" x14ac:dyDescent="0.3">
      <c r="A96" t="s">
        <v>4555</v>
      </c>
      <c r="B96" t="s">
        <v>48</v>
      </c>
      <c r="C96" s="14">
        <v>2001</v>
      </c>
      <c r="D96" t="s">
        <v>302</v>
      </c>
      <c r="E96" t="s">
        <v>369</v>
      </c>
      <c r="F96" t="s">
        <v>299</v>
      </c>
      <c r="G96" t="s">
        <v>299</v>
      </c>
      <c r="H96" t="s">
        <v>4353</v>
      </c>
      <c r="I96" s="14"/>
      <c r="J96" t="s">
        <v>4353</v>
      </c>
      <c r="K96" s="14"/>
      <c r="L96" t="s">
        <v>197</v>
      </c>
      <c r="M96" t="s">
        <v>202</v>
      </c>
      <c r="N96" s="14"/>
      <c r="O96" s="14"/>
      <c r="P96" s="14"/>
      <c r="Q96" s="14"/>
      <c r="R96" s="14"/>
      <c r="S96" s="14">
        <v>0</v>
      </c>
    </row>
    <row r="97" spans="1:19" x14ac:dyDescent="0.3">
      <c r="A97" t="s">
        <v>4556</v>
      </c>
      <c r="B97" t="s">
        <v>48</v>
      </c>
      <c r="C97" s="14">
        <v>2002</v>
      </c>
      <c r="D97" t="s">
        <v>302</v>
      </c>
      <c r="E97" t="s">
        <v>376</v>
      </c>
      <c r="F97" t="s">
        <v>299</v>
      </c>
      <c r="G97" t="s">
        <v>299</v>
      </c>
      <c r="H97" t="s">
        <v>4353</v>
      </c>
      <c r="I97" s="14">
        <v>5000000</v>
      </c>
      <c r="J97" t="s">
        <v>147</v>
      </c>
      <c r="K97" s="14">
        <v>604086.6875</v>
      </c>
      <c r="L97" t="s">
        <v>197</v>
      </c>
      <c r="M97" t="s">
        <v>202</v>
      </c>
      <c r="N97" s="14"/>
      <c r="O97" s="14"/>
      <c r="P97" s="14"/>
      <c r="Q97" s="14"/>
      <c r="R97" s="14"/>
      <c r="S97" s="14">
        <v>0</v>
      </c>
    </row>
    <row r="98" spans="1:19" x14ac:dyDescent="0.3">
      <c r="A98" t="s">
        <v>4557</v>
      </c>
      <c r="B98" t="s">
        <v>48</v>
      </c>
      <c r="C98" s="14">
        <v>2002</v>
      </c>
      <c r="D98" t="s">
        <v>302</v>
      </c>
      <c r="E98" t="s">
        <v>379</v>
      </c>
      <c r="F98" t="s">
        <v>299</v>
      </c>
      <c r="G98" t="s">
        <v>299</v>
      </c>
      <c r="H98" t="s">
        <v>4353</v>
      </c>
      <c r="I98" s="14">
        <v>300000</v>
      </c>
      <c r="J98" t="s">
        <v>146</v>
      </c>
      <c r="K98" s="14">
        <v>300000</v>
      </c>
      <c r="L98" t="s">
        <v>197</v>
      </c>
      <c r="M98" t="s">
        <v>202</v>
      </c>
      <c r="N98" s="14"/>
      <c r="O98" s="14"/>
      <c r="P98" s="14"/>
      <c r="Q98" s="14"/>
      <c r="R98" s="14"/>
      <c r="S98" s="14">
        <v>0</v>
      </c>
    </row>
    <row r="99" spans="1:19" x14ac:dyDescent="0.3">
      <c r="A99" t="s">
        <v>4558</v>
      </c>
      <c r="B99" t="s">
        <v>48</v>
      </c>
      <c r="C99" s="14">
        <v>2002</v>
      </c>
      <c r="D99" t="s">
        <v>302</v>
      </c>
      <c r="E99" t="s">
        <v>380</v>
      </c>
      <c r="F99" t="s">
        <v>299</v>
      </c>
      <c r="G99" t="s">
        <v>299</v>
      </c>
      <c r="H99" t="s">
        <v>4353</v>
      </c>
      <c r="I99" s="14"/>
      <c r="J99" t="s">
        <v>4353</v>
      </c>
      <c r="K99" s="14"/>
      <c r="L99" t="s">
        <v>197</v>
      </c>
      <c r="M99" t="s">
        <v>202</v>
      </c>
      <c r="N99" s="14"/>
      <c r="O99" s="14"/>
      <c r="P99" s="14"/>
      <c r="Q99" s="14"/>
      <c r="R99" s="14"/>
      <c r="S99" s="14">
        <v>0</v>
      </c>
    </row>
    <row r="100" spans="1:19" x14ac:dyDescent="0.3">
      <c r="A100" t="s">
        <v>4559</v>
      </c>
      <c r="B100" t="s">
        <v>48</v>
      </c>
      <c r="C100" s="14">
        <v>2002</v>
      </c>
      <c r="D100" t="s">
        <v>302</v>
      </c>
      <c r="E100" t="s">
        <v>378</v>
      </c>
      <c r="F100" t="s">
        <v>299</v>
      </c>
      <c r="G100" t="s">
        <v>299</v>
      </c>
      <c r="H100" t="s">
        <v>4353</v>
      </c>
      <c r="I100" s="14">
        <v>900000</v>
      </c>
      <c r="J100" t="s">
        <v>146</v>
      </c>
      <c r="K100" s="14">
        <v>900000</v>
      </c>
      <c r="L100" t="s">
        <v>197</v>
      </c>
      <c r="M100" t="s">
        <v>202</v>
      </c>
      <c r="N100" s="14"/>
      <c r="O100" s="14"/>
      <c r="P100" s="14"/>
      <c r="Q100" s="14"/>
      <c r="R100" s="14"/>
      <c r="S100" s="14">
        <v>0</v>
      </c>
    </row>
    <row r="101" spans="1:19" x14ac:dyDescent="0.3">
      <c r="A101" t="s">
        <v>4560</v>
      </c>
      <c r="B101" t="s">
        <v>48</v>
      </c>
      <c r="C101" s="14">
        <v>2002</v>
      </c>
      <c r="D101" t="s">
        <v>4542</v>
      </c>
      <c r="E101" t="s">
        <v>371</v>
      </c>
      <c r="F101" t="s">
        <v>336</v>
      </c>
      <c r="G101" t="s">
        <v>337</v>
      </c>
      <c r="H101" t="s">
        <v>207</v>
      </c>
      <c r="I101" s="14"/>
      <c r="J101" t="s">
        <v>4353</v>
      </c>
      <c r="K101" s="14">
        <v>15000000</v>
      </c>
      <c r="L101" t="s">
        <v>198</v>
      </c>
      <c r="M101" t="s">
        <v>4353</v>
      </c>
      <c r="N101" s="14"/>
      <c r="O101" s="14"/>
      <c r="P101" s="14"/>
      <c r="Q101" s="14">
        <v>0</v>
      </c>
      <c r="R101" s="14">
        <v>1</v>
      </c>
      <c r="S101" s="14">
        <v>1</v>
      </c>
    </row>
    <row r="102" spans="1:19" x14ac:dyDescent="0.3">
      <c r="A102" t="s">
        <v>4561</v>
      </c>
      <c r="B102" t="s">
        <v>48</v>
      </c>
      <c r="C102" s="14">
        <v>2002</v>
      </c>
      <c r="D102" t="s">
        <v>372</v>
      </c>
      <c r="E102" t="s">
        <v>375</v>
      </c>
      <c r="F102" t="s">
        <v>364</v>
      </c>
      <c r="G102" t="s">
        <v>365</v>
      </c>
      <c r="H102" t="s">
        <v>207</v>
      </c>
      <c r="I102" s="14"/>
      <c r="J102" t="s">
        <v>4353</v>
      </c>
      <c r="K102" s="14">
        <v>6000000</v>
      </c>
      <c r="L102" t="s">
        <v>198</v>
      </c>
      <c r="M102" t="s">
        <v>366</v>
      </c>
      <c r="N102" s="14">
        <v>0</v>
      </c>
      <c r="O102" s="14"/>
      <c r="P102" s="14"/>
      <c r="Q102" s="14">
        <v>0</v>
      </c>
      <c r="R102" s="14">
        <v>1</v>
      </c>
      <c r="S102" s="14">
        <v>1</v>
      </c>
    </row>
    <row r="103" spans="1:19" x14ac:dyDescent="0.3">
      <c r="A103" t="s">
        <v>4562</v>
      </c>
      <c r="B103" t="s">
        <v>48</v>
      </c>
      <c r="C103" s="14">
        <v>2002</v>
      </c>
      <c r="D103" t="s">
        <v>4542</v>
      </c>
      <c r="E103" t="s">
        <v>374</v>
      </c>
      <c r="F103" t="s">
        <v>336</v>
      </c>
      <c r="G103" t="s">
        <v>337</v>
      </c>
      <c r="H103" t="s">
        <v>207</v>
      </c>
      <c r="I103" s="14"/>
      <c r="J103" t="s">
        <v>4353</v>
      </c>
      <c r="K103" s="14">
        <v>90000000</v>
      </c>
      <c r="L103" t="s">
        <v>198</v>
      </c>
      <c r="M103" t="s">
        <v>4353</v>
      </c>
      <c r="N103" s="14"/>
      <c r="O103" s="14"/>
      <c r="P103" s="14"/>
      <c r="Q103" s="14">
        <v>0</v>
      </c>
      <c r="R103" s="14">
        <v>1</v>
      </c>
      <c r="S103" s="14">
        <v>1</v>
      </c>
    </row>
    <row r="104" spans="1:19" x14ac:dyDescent="0.3">
      <c r="A104" t="s">
        <v>4563</v>
      </c>
      <c r="B104" t="s">
        <v>48</v>
      </c>
      <c r="C104" s="14">
        <v>2002</v>
      </c>
      <c r="D104" t="s">
        <v>4542</v>
      </c>
      <c r="E104" t="s">
        <v>377</v>
      </c>
      <c r="F104" t="s">
        <v>336</v>
      </c>
      <c r="G104" t="s">
        <v>337</v>
      </c>
      <c r="H104" t="s">
        <v>207</v>
      </c>
      <c r="I104" s="14"/>
      <c r="J104" t="s">
        <v>4353</v>
      </c>
      <c r="K104" s="14">
        <v>15000000</v>
      </c>
      <c r="L104" t="s">
        <v>198</v>
      </c>
      <c r="M104" t="s">
        <v>4353</v>
      </c>
      <c r="N104" s="14"/>
      <c r="O104" s="14"/>
      <c r="P104" s="14"/>
      <c r="Q104" s="14">
        <v>0</v>
      </c>
      <c r="R104" s="14">
        <v>1</v>
      </c>
      <c r="S104" s="14">
        <v>1</v>
      </c>
    </row>
    <row r="105" spans="1:19" x14ac:dyDescent="0.3">
      <c r="A105" t="s">
        <v>4564</v>
      </c>
      <c r="B105" t="s">
        <v>48</v>
      </c>
      <c r="C105" s="14">
        <v>2002</v>
      </c>
      <c r="D105" t="s">
        <v>4542</v>
      </c>
      <c r="E105" t="s">
        <v>373</v>
      </c>
      <c r="F105" t="s">
        <v>336</v>
      </c>
      <c r="G105" t="s">
        <v>337</v>
      </c>
      <c r="H105" t="s">
        <v>207</v>
      </c>
      <c r="I105" s="14"/>
      <c r="J105" t="s">
        <v>4353</v>
      </c>
      <c r="K105" s="14">
        <v>25000000</v>
      </c>
      <c r="L105" t="s">
        <v>198</v>
      </c>
      <c r="M105" t="s">
        <v>4353</v>
      </c>
      <c r="N105" s="14"/>
      <c r="O105" s="14"/>
      <c r="P105" s="14"/>
      <c r="Q105" s="14">
        <v>0</v>
      </c>
      <c r="R105" s="14">
        <v>1</v>
      </c>
      <c r="S105" s="14">
        <v>1</v>
      </c>
    </row>
    <row r="106" spans="1:19" x14ac:dyDescent="0.3">
      <c r="A106" t="s">
        <v>4565</v>
      </c>
      <c r="B106" t="s">
        <v>48</v>
      </c>
      <c r="C106" s="14">
        <v>2003</v>
      </c>
      <c r="D106" t="s">
        <v>4542</v>
      </c>
      <c r="E106" t="s">
        <v>381</v>
      </c>
      <c r="F106" t="s">
        <v>364</v>
      </c>
      <c r="G106" t="s">
        <v>365</v>
      </c>
      <c r="H106" t="s">
        <v>207</v>
      </c>
      <c r="I106" s="14"/>
      <c r="J106" t="s">
        <v>4353</v>
      </c>
      <c r="K106" s="14">
        <v>11000000</v>
      </c>
      <c r="L106" t="s">
        <v>198</v>
      </c>
      <c r="M106" t="s">
        <v>366</v>
      </c>
      <c r="N106" s="14">
        <v>0</v>
      </c>
      <c r="O106" s="14"/>
      <c r="P106" s="14"/>
      <c r="Q106" s="14">
        <v>0</v>
      </c>
      <c r="R106" s="14">
        <v>1</v>
      </c>
      <c r="S106" s="14">
        <v>0</v>
      </c>
    </row>
    <row r="107" spans="1:19" x14ac:dyDescent="0.3">
      <c r="A107" t="s">
        <v>4566</v>
      </c>
      <c r="B107" t="s">
        <v>48</v>
      </c>
      <c r="C107" s="14">
        <v>2004</v>
      </c>
      <c r="D107" t="s">
        <v>372</v>
      </c>
      <c r="E107" t="s">
        <v>382</v>
      </c>
      <c r="F107" t="s">
        <v>336</v>
      </c>
      <c r="G107" t="s">
        <v>337</v>
      </c>
      <c r="H107" t="s">
        <v>207</v>
      </c>
      <c r="I107" s="14"/>
      <c r="J107" t="s">
        <v>4353</v>
      </c>
      <c r="K107" s="14">
        <v>20000000</v>
      </c>
      <c r="L107" t="s">
        <v>198</v>
      </c>
      <c r="M107" t="s">
        <v>202</v>
      </c>
      <c r="N107" s="14">
        <v>3.3</v>
      </c>
      <c r="O107" s="14">
        <v>5</v>
      </c>
      <c r="P107" s="14">
        <v>17</v>
      </c>
      <c r="Q107" s="14">
        <v>0</v>
      </c>
      <c r="R107" s="14">
        <v>1</v>
      </c>
      <c r="S107" s="14">
        <v>1</v>
      </c>
    </row>
    <row r="108" spans="1:19" x14ac:dyDescent="0.3">
      <c r="A108" t="s">
        <v>4567</v>
      </c>
      <c r="B108" t="s">
        <v>48</v>
      </c>
      <c r="C108" s="14">
        <v>2004</v>
      </c>
      <c r="D108" t="s">
        <v>4542</v>
      </c>
      <c r="E108" t="s">
        <v>384</v>
      </c>
      <c r="F108" t="s">
        <v>336</v>
      </c>
      <c r="G108" t="s">
        <v>337</v>
      </c>
      <c r="H108" t="s">
        <v>207</v>
      </c>
      <c r="I108" s="14"/>
      <c r="J108" t="s">
        <v>4353</v>
      </c>
      <c r="K108" s="14">
        <v>362000000</v>
      </c>
      <c r="L108" t="s">
        <v>198</v>
      </c>
      <c r="M108" t="s">
        <v>4353</v>
      </c>
      <c r="N108" s="14"/>
      <c r="O108" s="14"/>
      <c r="P108" s="14"/>
      <c r="Q108" s="14">
        <v>0</v>
      </c>
      <c r="R108" s="14">
        <v>1</v>
      </c>
      <c r="S108" s="14">
        <v>1</v>
      </c>
    </row>
    <row r="109" spans="1:19" x14ac:dyDescent="0.3">
      <c r="A109" t="s">
        <v>4568</v>
      </c>
      <c r="B109" t="s">
        <v>48</v>
      </c>
      <c r="C109" s="14">
        <v>2004</v>
      </c>
      <c r="D109" t="s">
        <v>4542</v>
      </c>
      <c r="E109" t="s">
        <v>385</v>
      </c>
      <c r="F109" t="s">
        <v>336</v>
      </c>
      <c r="G109" t="s">
        <v>337</v>
      </c>
      <c r="H109" t="s">
        <v>207</v>
      </c>
      <c r="I109" s="14"/>
      <c r="J109" t="s">
        <v>4353</v>
      </c>
      <c r="K109" s="14">
        <v>40000000</v>
      </c>
      <c r="L109" t="s">
        <v>198</v>
      </c>
      <c r="M109" t="s">
        <v>202</v>
      </c>
      <c r="N109" s="14">
        <v>3.3</v>
      </c>
      <c r="O109" s="14">
        <v>5</v>
      </c>
      <c r="P109" s="14">
        <v>17</v>
      </c>
      <c r="Q109" s="14">
        <v>0</v>
      </c>
      <c r="R109" s="14">
        <v>1</v>
      </c>
      <c r="S109" s="14">
        <v>1</v>
      </c>
    </row>
    <row r="110" spans="1:19" x14ac:dyDescent="0.3">
      <c r="A110" t="s">
        <v>4569</v>
      </c>
      <c r="B110" t="s">
        <v>48</v>
      </c>
      <c r="C110" s="14">
        <v>2004</v>
      </c>
      <c r="D110" t="s">
        <v>372</v>
      </c>
      <c r="E110" t="s">
        <v>383</v>
      </c>
      <c r="F110" t="s">
        <v>336</v>
      </c>
      <c r="G110" t="s">
        <v>337</v>
      </c>
      <c r="H110" t="s">
        <v>207</v>
      </c>
      <c r="I110" s="14"/>
      <c r="J110" t="s">
        <v>4353</v>
      </c>
      <c r="K110" s="14">
        <v>12000000</v>
      </c>
      <c r="L110" t="s">
        <v>198</v>
      </c>
      <c r="M110" t="s">
        <v>202</v>
      </c>
      <c r="N110" s="14">
        <v>3.3</v>
      </c>
      <c r="O110" s="14">
        <v>5</v>
      </c>
      <c r="P110" s="14">
        <v>17</v>
      </c>
      <c r="Q110" s="14">
        <v>0</v>
      </c>
      <c r="R110" s="14">
        <v>1</v>
      </c>
      <c r="S110" s="14">
        <v>1</v>
      </c>
    </row>
    <row r="111" spans="1:19" x14ac:dyDescent="0.3">
      <c r="A111" t="s">
        <v>4570</v>
      </c>
      <c r="B111" t="s">
        <v>48</v>
      </c>
      <c r="C111" s="14">
        <v>2005</v>
      </c>
      <c r="D111" t="s">
        <v>4542</v>
      </c>
      <c r="E111" t="s">
        <v>396</v>
      </c>
      <c r="F111" t="s">
        <v>336</v>
      </c>
      <c r="G111" t="s">
        <v>337</v>
      </c>
      <c r="H111" t="s">
        <v>207</v>
      </c>
      <c r="I111" s="14"/>
      <c r="J111" t="s">
        <v>4353</v>
      </c>
      <c r="K111" s="14">
        <v>29000000</v>
      </c>
      <c r="L111" t="s">
        <v>198</v>
      </c>
      <c r="M111" t="s">
        <v>199</v>
      </c>
      <c r="N111" s="14">
        <v>5.2</v>
      </c>
      <c r="O111" s="14">
        <v>5</v>
      </c>
      <c r="P111" s="14">
        <v>17</v>
      </c>
      <c r="Q111" s="14">
        <v>0</v>
      </c>
      <c r="R111" s="14">
        <v>1</v>
      </c>
      <c r="S111" s="14">
        <v>1</v>
      </c>
    </row>
    <row r="112" spans="1:19" x14ac:dyDescent="0.3">
      <c r="A112" t="s">
        <v>4571</v>
      </c>
      <c r="B112" t="s">
        <v>48</v>
      </c>
      <c r="C112" s="14">
        <v>2005</v>
      </c>
      <c r="D112" t="s">
        <v>4542</v>
      </c>
      <c r="E112" t="s">
        <v>391</v>
      </c>
      <c r="F112" t="s">
        <v>336</v>
      </c>
      <c r="G112" t="s">
        <v>337</v>
      </c>
      <c r="H112" t="s">
        <v>207</v>
      </c>
      <c r="I112" s="14"/>
      <c r="J112" t="s">
        <v>4353</v>
      </c>
      <c r="K112" s="14">
        <v>4000000</v>
      </c>
      <c r="L112" t="s">
        <v>198</v>
      </c>
      <c r="M112" t="s">
        <v>199</v>
      </c>
      <c r="N112" s="14">
        <v>5.2</v>
      </c>
      <c r="O112" s="14">
        <v>5</v>
      </c>
      <c r="P112" s="14">
        <v>17</v>
      </c>
      <c r="Q112" s="14">
        <v>0</v>
      </c>
      <c r="R112" s="14">
        <v>1</v>
      </c>
      <c r="S112" s="14">
        <v>1</v>
      </c>
    </row>
    <row r="113" spans="1:19" x14ac:dyDescent="0.3">
      <c r="A113" t="s">
        <v>4572</v>
      </c>
      <c r="B113" t="s">
        <v>48</v>
      </c>
      <c r="C113" s="14">
        <v>2005</v>
      </c>
      <c r="D113" t="s">
        <v>4542</v>
      </c>
      <c r="E113" t="s">
        <v>412</v>
      </c>
      <c r="F113" t="s">
        <v>336</v>
      </c>
      <c r="G113" t="s">
        <v>337</v>
      </c>
      <c r="H113" t="s">
        <v>207</v>
      </c>
      <c r="I113" s="14"/>
      <c r="J113" t="s">
        <v>4353</v>
      </c>
      <c r="K113" s="14">
        <v>16000000</v>
      </c>
      <c r="L113" t="s">
        <v>198</v>
      </c>
      <c r="M113" t="s">
        <v>199</v>
      </c>
      <c r="N113" s="14">
        <v>5.2</v>
      </c>
      <c r="O113" s="14">
        <v>5</v>
      </c>
      <c r="P113" s="14">
        <v>17</v>
      </c>
      <c r="Q113" s="14">
        <v>0</v>
      </c>
      <c r="R113" s="14">
        <v>1</v>
      </c>
      <c r="S113" s="14">
        <v>1</v>
      </c>
    </row>
    <row r="114" spans="1:19" x14ac:dyDescent="0.3">
      <c r="A114" t="s">
        <v>4574</v>
      </c>
      <c r="B114" t="s">
        <v>48</v>
      </c>
      <c r="C114" s="14">
        <v>2005</v>
      </c>
      <c r="D114" t="s">
        <v>4542</v>
      </c>
      <c r="E114" t="s">
        <v>401</v>
      </c>
      <c r="F114" t="s">
        <v>336</v>
      </c>
      <c r="G114" t="s">
        <v>337</v>
      </c>
      <c r="H114" t="s">
        <v>207</v>
      </c>
      <c r="I114" s="14"/>
      <c r="J114" t="s">
        <v>4353</v>
      </c>
      <c r="K114" s="14">
        <v>53000000</v>
      </c>
      <c r="L114" t="s">
        <v>198</v>
      </c>
      <c r="M114" t="s">
        <v>199</v>
      </c>
      <c r="N114" s="14">
        <v>5.2</v>
      </c>
      <c r="O114" s="14">
        <v>5</v>
      </c>
      <c r="P114" s="14">
        <v>17</v>
      </c>
      <c r="Q114" s="14">
        <v>0</v>
      </c>
      <c r="R114" s="14">
        <v>1</v>
      </c>
      <c r="S114" s="14">
        <v>1</v>
      </c>
    </row>
    <row r="115" spans="1:19" x14ac:dyDescent="0.3">
      <c r="A115" t="s">
        <v>4575</v>
      </c>
      <c r="B115" t="s">
        <v>48</v>
      </c>
      <c r="C115" s="14">
        <v>2005</v>
      </c>
      <c r="D115" t="s">
        <v>4542</v>
      </c>
      <c r="E115" t="s">
        <v>388</v>
      </c>
      <c r="F115" t="s">
        <v>336</v>
      </c>
      <c r="G115" t="s">
        <v>337</v>
      </c>
      <c r="H115" t="s">
        <v>207</v>
      </c>
      <c r="I115" s="14"/>
      <c r="J115" t="s">
        <v>4353</v>
      </c>
      <c r="K115" s="14">
        <v>35000000</v>
      </c>
      <c r="L115" t="s">
        <v>198</v>
      </c>
      <c r="M115" t="s">
        <v>199</v>
      </c>
      <c r="N115" s="14">
        <v>5.2</v>
      </c>
      <c r="O115" s="14">
        <v>5</v>
      </c>
      <c r="P115" s="14">
        <v>17</v>
      </c>
      <c r="Q115" s="14">
        <v>0</v>
      </c>
      <c r="R115" s="14">
        <v>1</v>
      </c>
      <c r="S115" s="14">
        <v>1</v>
      </c>
    </row>
    <row r="116" spans="1:19" x14ac:dyDescent="0.3">
      <c r="A116" t="s">
        <v>4576</v>
      </c>
      <c r="B116" t="s">
        <v>48</v>
      </c>
      <c r="C116" s="14">
        <v>2005</v>
      </c>
      <c r="D116" t="s">
        <v>4542</v>
      </c>
      <c r="E116" t="s">
        <v>408</v>
      </c>
      <c r="F116" t="s">
        <v>336</v>
      </c>
      <c r="G116" t="s">
        <v>337</v>
      </c>
      <c r="H116" t="s">
        <v>207</v>
      </c>
      <c r="I116" s="14"/>
      <c r="J116" t="s">
        <v>4353</v>
      </c>
      <c r="K116" s="14">
        <v>25000000</v>
      </c>
      <c r="L116" t="s">
        <v>198</v>
      </c>
      <c r="M116" t="s">
        <v>199</v>
      </c>
      <c r="N116" s="14">
        <v>5.2</v>
      </c>
      <c r="O116" s="14">
        <v>5</v>
      </c>
      <c r="P116" s="14">
        <v>17</v>
      </c>
      <c r="Q116" s="14">
        <v>0</v>
      </c>
      <c r="R116" s="14">
        <v>1</v>
      </c>
      <c r="S116" s="14">
        <v>1</v>
      </c>
    </row>
    <row r="117" spans="1:19" x14ac:dyDescent="0.3">
      <c r="A117" t="s">
        <v>4577</v>
      </c>
      <c r="B117" t="s">
        <v>48</v>
      </c>
      <c r="C117" s="14">
        <v>2005</v>
      </c>
      <c r="D117" t="s">
        <v>4542</v>
      </c>
      <c r="E117" t="s">
        <v>4573</v>
      </c>
      <c r="F117" t="s">
        <v>336</v>
      </c>
      <c r="G117" t="s">
        <v>337</v>
      </c>
      <c r="H117" t="s">
        <v>207</v>
      </c>
      <c r="I117" s="14"/>
      <c r="J117" t="s">
        <v>4353</v>
      </c>
      <c r="K117" s="14">
        <v>19000000</v>
      </c>
      <c r="L117" t="s">
        <v>198</v>
      </c>
      <c r="M117" t="s">
        <v>199</v>
      </c>
      <c r="N117" s="14">
        <v>5.2</v>
      </c>
      <c r="O117" s="14">
        <v>5</v>
      </c>
      <c r="P117" s="14">
        <v>17</v>
      </c>
      <c r="Q117" s="14">
        <v>0</v>
      </c>
      <c r="R117" s="14">
        <v>1</v>
      </c>
      <c r="S117" s="14">
        <v>1</v>
      </c>
    </row>
    <row r="118" spans="1:19" x14ac:dyDescent="0.3">
      <c r="A118" t="s">
        <v>4578</v>
      </c>
      <c r="B118" t="s">
        <v>48</v>
      </c>
      <c r="C118" s="14">
        <v>2005</v>
      </c>
      <c r="D118" t="s">
        <v>4542</v>
      </c>
      <c r="E118" t="s">
        <v>387</v>
      </c>
      <c r="F118" t="s">
        <v>336</v>
      </c>
      <c r="G118" t="s">
        <v>337</v>
      </c>
      <c r="H118" t="s">
        <v>207</v>
      </c>
      <c r="I118" s="14"/>
      <c r="J118" t="s">
        <v>4353</v>
      </c>
      <c r="K118" s="14">
        <v>17000000</v>
      </c>
      <c r="L118" t="s">
        <v>198</v>
      </c>
      <c r="M118" t="s">
        <v>199</v>
      </c>
      <c r="N118" s="14">
        <v>5.2</v>
      </c>
      <c r="O118" s="14">
        <v>5</v>
      </c>
      <c r="P118" s="14">
        <v>17</v>
      </c>
      <c r="Q118" s="14">
        <v>0</v>
      </c>
      <c r="R118" s="14">
        <v>1</v>
      </c>
      <c r="S118" s="14">
        <v>1</v>
      </c>
    </row>
    <row r="119" spans="1:19" x14ac:dyDescent="0.3">
      <c r="A119" t="s">
        <v>4579</v>
      </c>
      <c r="B119" t="s">
        <v>48</v>
      </c>
      <c r="C119" s="14">
        <v>2005</v>
      </c>
      <c r="D119" t="s">
        <v>4542</v>
      </c>
      <c r="E119" t="s">
        <v>410</v>
      </c>
      <c r="F119" t="s">
        <v>336</v>
      </c>
      <c r="G119" t="s">
        <v>337</v>
      </c>
      <c r="H119" t="s">
        <v>207</v>
      </c>
      <c r="I119" s="14"/>
      <c r="J119" t="s">
        <v>4353</v>
      </c>
      <c r="K119" s="14">
        <v>29000000</v>
      </c>
      <c r="L119" t="s">
        <v>198</v>
      </c>
      <c r="M119" t="s">
        <v>199</v>
      </c>
      <c r="N119" s="14">
        <v>5.2</v>
      </c>
      <c r="O119" s="14">
        <v>5</v>
      </c>
      <c r="P119" s="14">
        <v>17</v>
      </c>
      <c r="Q119" s="14">
        <v>0</v>
      </c>
      <c r="R119" s="14">
        <v>1</v>
      </c>
      <c r="S119" s="14">
        <v>1</v>
      </c>
    </row>
    <row r="120" spans="1:19" x14ac:dyDescent="0.3">
      <c r="A120" t="s">
        <v>4580</v>
      </c>
      <c r="B120" t="s">
        <v>48</v>
      </c>
      <c r="C120" s="14">
        <v>2005</v>
      </c>
      <c r="D120" t="s">
        <v>302</v>
      </c>
      <c r="E120" t="s">
        <v>389</v>
      </c>
      <c r="F120" t="s">
        <v>299</v>
      </c>
      <c r="G120" t="s">
        <v>299</v>
      </c>
      <c r="H120" t="s">
        <v>4353</v>
      </c>
      <c r="I120" s="14">
        <v>1000300</v>
      </c>
      <c r="J120" t="s">
        <v>146</v>
      </c>
      <c r="K120" s="14">
        <v>1000300</v>
      </c>
      <c r="L120" t="s">
        <v>197</v>
      </c>
      <c r="M120" t="s">
        <v>202</v>
      </c>
      <c r="N120" s="14"/>
      <c r="O120" s="14"/>
      <c r="P120" s="14"/>
      <c r="Q120" s="14"/>
      <c r="R120" s="14"/>
      <c r="S120" s="14">
        <v>0</v>
      </c>
    </row>
    <row r="121" spans="1:19" x14ac:dyDescent="0.3">
      <c r="A121" t="s">
        <v>4581</v>
      </c>
      <c r="B121" t="s">
        <v>48</v>
      </c>
      <c r="C121" s="14">
        <v>2005</v>
      </c>
      <c r="D121" t="s">
        <v>4542</v>
      </c>
      <c r="E121" t="s">
        <v>4586</v>
      </c>
      <c r="F121" t="s">
        <v>336</v>
      </c>
      <c r="G121" t="s">
        <v>337</v>
      </c>
      <c r="H121" t="s">
        <v>207</v>
      </c>
      <c r="I121" s="14"/>
      <c r="J121" t="s">
        <v>4353</v>
      </c>
      <c r="K121" s="14">
        <v>41000000</v>
      </c>
      <c r="L121" t="s">
        <v>198</v>
      </c>
      <c r="M121" t="s">
        <v>199</v>
      </c>
      <c r="N121" s="14">
        <v>5.2</v>
      </c>
      <c r="O121" s="14">
        <v>5</v>
      </c>
      <c r="P121" s="14">
        <v>17</v>
      </c>
      <c r="Q121" s="14">
        <v>0</v>
      </c>
      <c r="R121" s="14">
        <v>1</v>
      </c>
      <c r="S121" s="14">
        <v>1</v>
      </c>
    </row>
    <row r="122" spans="1:19" x14ac:dyDescent="0.3">
      <c r="A122" t="s">
        <v>4582</v>
      </c>
      <c r="B122" t="s">
        <v>48</v>
      </c>
      <c r="C122" s="14">
        <v>2005</v>
      </c>
      <c r="D122" t="s">
        <v>4542</v>
      </c>
      <c r="E122" t="s">
        <v>411</v>
      </c>
      <c r="F122" t="s">
        <v>336</v>
      </c>
      <c r="G122" t="s">
        <v>337</v>
      </c>
      <c r="H122" t="s">
        <v>207</v>
      </c>
      <c r="I122" s="14"/>
      <c r="J122" t="s">
        <v>4353</v>
      </c>
      <c r="K122" s="14">
        <v>7000000</v>
      </c>
      <c r="L122" t="s">
        <v>198</v>
      </c>
      <c r="M122" t="s">
        <v>199</v>
      </c>
      <c r="N122" s="14">
        <v>5.2</v>
      </c>
      <c r="O122" s="14">
        <v>5</v>
      </c>
      <c r="P122" s="14">
        <v>17</v>
      </c>
      <c r="Q122" s="14">
        <v>0</v>
      </c>
      <c r="R122" s="14">
        <v>1</v>
      </c>
      <c r="S122" s="14">
        <v>1</v>
      </c>
    </row>
    <row r="123" spans="1:19" x14ac:dyDescent="0.3">
      <c r="A123" t="s">
        <v>4583</v>
      </c>
      <c r="B123" t="s">
        <v>48</v>
      </c>
      <c r="C123" s="14">
        <v>2005</v>
      </c>
      <c r="D123" t="s">
        <v>4542</v>
      </c>
      <c r="E123" t="s">
        <v>393</v>
      </c>
      <c r="F123" t="s">
        <v>336</v>
      </c>
      <c r="G123" t="s">
        <v>337</v>
      </c>
      <c r="H123" t="s">
        <v>207</v>
      </c>
      <c r="I123" s="14"/>
      <c r="J123" t="s">
        <v>4353</v>
      </c>
      <c r="K123" s="14">
        <v>36000000</v>
      </c>
      <c r="L123" t="s">
        <v>198</v>
      </c>
      <c r="M123" t="s">
        <v>199</v>
      </c>
      <c r="N123" s="14">
        <v>5.2</v>
      </c>
      <c r="O123" s="14">
        <v>5</v>
      </c>
      <c r="P123" s="14">
        <v>17</v>
      </c>
      <c r="Q123" s="14">
        <v>0</v>
      </c>
      <c r="R123" s="14">
        <v>1</v>
      </c>
      <c r="S123" s="14">
        <v>1</v>
      </c>
    </row>
    <row r="124" spans="1:19" x14ac:dyDescent="0.3">
      <c r="A124" t="s">
        <v>4584</v>
      </c>
      <c r="B124" t="s">
        <v>48</v>
      </c>
      <c r="C124" s="14">
        <v>2005</v>
      </c>
      <c r="D124" t="s">
        <v>4542</v>
      </c>
      <c r="E124" t="s">
        <v>407</v>
      </c>
      <c r="F124" t="s">
        <v>336</v>
      </c>
      <c r="G124" t="s">
        <v>337</v>
      </c>
      <c r="H124" t="s">
        <v>207</v>
      </c>
      <c r="I124" s="14"/>
      <c r="J124" t="s">
        <v>4353</v>
      </c>
      <c r="K124" s="14">
        <v>26000000</v>
      </c>
      <c r="L124" t="s">
        <v>198</v>
      </c>
      <c r="M124" t="s">
        <v>199</v>
      </c>
      <c r="N124" s="14">
        <v>5.2</v>
      </c>
      <c r="O124" s="14">
        <v>5</v>
      </c>
      <c r="P124" s="14">
        <v>17</v>
      </c>
      <c r="Q124" s="14">
        <v>0</v>
      </c>
      <c r="R124" s="14">
        <v>1</v>
      </c>
      <c r="S124" s="14">
        <v>1</v>
      </c>
    </row>
    <row r="125" spans="1:19" x14ac:dyDescent="0.3">
      <c r="A125" t="s">
        <v>4585</v>
      </c>
      <c r="B125" t="s">
        <v>48</v>
      </c>
      <c r="C125" s="14">
        <v>2005</v>
      </c>
      <c r="D125" t="s">
        <v>4542</v>
      </c>
      <c r="E125" t="s">
        <v>400</v>
      </c>
      <c r="F125" t="s">
        <v>336</v>
      </c>
      <c r="G125" t="s">
        <v>337</v>
      </c>
      <c r="H125" t="s">
        <v>207</v>
      </c>
      <c r="I125" s="14"/>
      <c r="J125" t="s">
        <v>4353</v>
      </c>
      <c r="K125" s="14">
        <v>20000000</v>
      </c>
      <c r="L125" t="s">
        <v>198</v>
      </c>
      <c r="M125" t="s">
        <v>199</v>
      </c>
      <c r="N125" s="14">
        <v>5.2</v>
      </c>
      <c r="O125" s="14">
        <v>5</v>
      </c>
      <c r="P125" s="14">
        <v>17</v>
      </c>
      <c r="Q125" s="14">
        <v>0</v>
      </c>
      <c r="R125" s="14">
        <v>1</v>
      </c>
      <c r="S125" s="14">
        <v>1</v>
      </c>
    </row>
    <row r="126" spans="1:19" x14ac:dyDescent="0.3">
      <c r="A126" t="s">
        <v>4587</v>
      </c>
      <c r="B126" t="s">
        <v>48</v>
      </c>
      <c r="C126" s="14">
        <v>2005</v>
      </c>
      <c r="D126" t="s">
        <v>4542</v>
      </c>
      <c r="E126" t="s">
        <v>406</v>
      </c>
      <c r="F126" t="s">
        <v>336</v>
      </c>
      <c r="G126" t="s">
        <v>337</v>
      </c>
      <c r="H126" t="s">
        <v>207</v>
      </c>
      <c r="I126" s="14"/>
      <c r="J126" t="s">
        <v>4353</v>
      </c>
      <c r="K126" s="14">
        <v>4000000</v>
      </c>
      <c r="L126" t="s">
        <v>198</v>
      </c>
      <c r="M126" t="s">
        <v>199</v>
      </c>
      <c r="N126" s="14">
        <v>5.2</v>
      </c>
      <c r="O126" s="14">
        <v>5</v>
      </c>
      <c r="P126" s="14">
        <v>17</v>
      </c>
      <c r="Q126" s="14">
        <v>0</v>
      </c>
      <c r="R126" s="14">
        <v>1</v>
      </c>
      <c r="S126" s="14">
        <v>1</v>
      </c>
    </row>
    <row r="127" spans="1:19" x14ac:dyDescent="0.3">
      <c r="A127" t="s">
        <v>4589</v>
      </c>
      <c r="B127" t="s">
        <v>48</v>
      </c>
      <c r="C127" s="14">
        <v>2005</v>
      </c>
      <c r="D127" t="s">
        <v>4542</v>
      </c>
      <c r="E127" t="s">
        <v>4588</v>
      </c>
      <c r="F127" t="s">
        <v>336</v>
      </c>
      <c r="G127" t="s">
        <v>337</v>
      </c>
      <c r="H127" t="s">
        <v>207</v>
      </c>
      <c r="I127" s="14"/>
      <c r="J127" t="s">
        <v>4353</v>
      </c>
      <c r="K127" s="14">
        <v>39000000</v>
      </c>
      <c r="L127" t="s">
        <v>198</v>
      </c>
      <c r="M127" t="s">
        <v>199</v>
      </c>
      <c r="N127" s="14">
        <v>5.2</v>
      </c>
      <c r="O127" s="14">
        <v>5</v>
      </c>
      <c r="P127" s="14">
        <v>17</v>
      </c>
      <c r="Q127" s="14">
        <v>0</v>
      </c>
      <c r="R127" s="14">
        <v>1</v>
      </c>
      <c r="S127" s="14">
        <v>1</v>
      </c>
    </row>
    <row r="128" spans="1:19" x14ac:dyDescent="0.3">
      <c r="A128" t="s">
        <v>4590</v>
      </c>
      <c r="B128" t="s">
        <v>48</v>
      </c>
      <c r="C128" s="14">
        <v>2005</v>
      </c>
      <c r="D128" t="s">
        <v>4542</v>
      </c>
      <c r="E128" t="s">
        <v>4604</v>
      </c>
      <c r="F128" t="s">
        <v>336</v>
      </c>
      <c r="G128" t="s">
        <v>337</v>
      </c>
      <c r="H128" t="s">
        <v>207</v>
      </c>
      <c r="I128" s="14"/>
      <c r="J128" t="s">
        <v>4353</v>
      </c>
      <c r="K128" s="14">
        <v>13000000</v>
      </c>
      <c r="L128" t="s">
        <v>198</v>
      </c>
      <c r="M128" t="s">
        <v>199</v>
      </c>
      <c r="N128" s="14">
        <v>5.2</v>
      </c>
      <c r="O128" s="14">
        <v>5</v>
      </c>
      <c r="P128" s="14">
        <v>17</v>
      </c>
      <c r="Q128" s="14">
        <v>0</v>
      </c>
      <c r="R128" s="14">
        <v>1</v>
      </c>
      <c r="S128" s="14">
        <v>1</v>
      </c>
    </row>
    <row r="129" spans="1:19" x14ac:dyDescent="0.3">
      <c r="A129" t="s">
        <v>4591</v>
      </c>
      <c r="B129" t="s">
        <v>48</v>
      </c>
      <c r="C129" s="14">
        <v>2005</v>
      </c>
      <c r="D129" t="s">
        <v>4542</v>
      </c>
      <c r="E129" t="s">
        <v>398</v>
      </c>
      <c r="F129" t="s">
        <v>336</v>
      </c>
      <c r="G129" t="s">
        <v>337</v>
      </c>
      <c r="H129" t="s">
        <v>207</v>
      </c>
      <c r="I129" s="14"/>
      <c r="J129" t="s">
        <v>4353</v>
      </c>
      <c r="K129" s="14">
        <v>191000000</v>
      </c>
      <c r="L129" t="s">
        <v>198</v>
      </c>
      <c r="M129" t="s">
        <v>199</v>
      </c>
      <c r="N129" s="14">
        <v>5.2</v>
      </c>
      <c r="O129" s="14">
        <v>5</v>
      </c>
      <c r="P129" s="14">
        <v>17</v>
      </c>
      <c r="Q129" s="14">
        <v>0</v>
      </c>
      <c r="R129" s="14">
        <v>1</v>
      </c>
      <c r="S129" s="14">
        <v>1</v>
      </c>
    </row>
    <row r="130" spans="1:19" x14ac:dyDescent="0.3">
      <c r="A130" t="s">
        <v>4592</v>
      </c>
      <c r="B130" t="s">
        <v>48</v>
      </c>
      <c r="C130" s="14">
        <v>2005</v>
      </c>
      <c r="D130" t="s">
        <v>4542</v>
      </c>
      <c r="E130" t="s">
        <v>413</v>
      </c>
      <c r="F130" t="s">
        <v>336</v>
      </c>
      <c r="G130" t="s">
        <v>337</v>
      </c>
      <c r="H130" t="s">
        <v>207</v>
      </c>
      <c r="I130" s="14"/>
      <c r="J130" t="s">
        <v>4353</v>
      </c>
      <c r="K130" s="14">
        <v>41000000</v>
      </c>
      <c r="L130" t="s">
        <v>198</v>
      </c>
      <c r="M130" t="s">
        <v>199</v>
      </c>
      <c r="N130" s="14">
        <v>5.2</v>
      </c>
      <c r="O130" s="14">
        <v>5</v>
      </c>
      <c r="P130" s="14">
        <v>17</v>
      </c>
      <c r="Q130" s="14">
        <v>0</v>
      </c>
      <c r="R130" s="14">
        <v>1</v>
      </c>
      <c r="S130" s="14">
        <v>1</v>
      </c>
    </row>
    <row r="131" spans="1:19" x14ac:dyDescent="0.3">
      <c r="A131" t="s">
        <v>4593</v>
      </c>
      <c r="B131" t="s">
        <v>48</v>
      </c>
      <c r="C131" s="14">
        <v>2005</v>
      </c>
      <c r="D131" t="s">
        <v>4542</v>
      </c>
      <c r="E131" t="s">
        <v>403</v>
      </c>
      <c r="F131" t="s">
        <v>336</v>
      </c>
      <c r="G131" t="s">
        <v>337</v>
      </c>
      <c r="H131" t="s">
        <v>207</v>
      </c>
      <c r="I131" s="14"/>
      <c r="J131" t="s">
        <v>4353</v>
      </c>
      <c r="K131" s="14">
        <v>37000000</v>
      </c>
      <c r="L131" t="s">
        <v>198</v>
      </c>
      <c r="M131" t="s">
        <v>199</v>
      </c>
      <c r="N131" s="14">
        <v>5.2</v>
      </c>
      <c r="O131" s="14">
        <v>5</v>
      </c>
      <c r="P131" s="14">
        <v>17</v>
      </c>
      <c r="Q131" s="14">
        <v>0</v>
      </c>
      <c r="R131" s="14">
        <v>1</v>
      </c>
      <c r="S131" s="14">
        <v>1</v>
      </c>
    </row>
    <row r="132" spans="1:19" x14ac:dyDescent="0.3">
      <c r="A132" t="s">
        <v>4594</v>
      </c>
      <c r="B132" t="s">
        <v>48</v>
      </c>
      <c r="C132" s="14">
        <v>2005</v>
      </c>
      <c r="D132" t="s">
        <v>4542</v>
      </c>
      <c r="E132" t="s">
        <v>399</v>
      </c>
      <c r="F132" t="s">
        <v>336</v>
      </c>
      <c r="G132" t="s">
        <v>337</v>
      </c>
      <c r="H132" t="s">
        <v>207</v>
      </c>
      <c r="I132" s="14"/>
      <c r="J132" t="s">
        <v>4353</v>
      </c>
      <c r="K132" s="14">
        <v>40000000</v>
      </c>
      <c r="L132" t="s">
        <v>198</v>
      </c>
      <c r="M132" t="s">
        <v>199</v>
      </c>
      <c r="N132" s="14">
        <v>5.2</v>
      </c>
      <c r="O132" s="14">
        <v>5</v>
      </c>
      <c r="P132" s="14">
        <v>17</v>
      </c>
      <c r="Q132" s="14">
        <v>0</v>
      </c>
      <c r="R132" s="14">
        <v>1</v>
      </c>
      <c r="S132" s="14">
        <v>1</v>
      </c>
    </row>
    <row r="133" spans="1:19" x14ac:dyDescent="0.3">
      <c r="A133" t="s">
        <v>4595</v>
      </c>
      <c r="B133" t="s">
        <v>48</v>
      </c>
      <c r="C133" s="14">
        <v>2005</v>
      </c>
      <c r="D133" t="s">
        <v>372</v>
      </c>
      <c r="E133" t="s">
        <v>390</v>
      </c>
      <c r="F133" t="s">
        <v>336</v>
      </c>
      <c r="G133" t="s">
        <v>337</v>
      </c>
      <c r="H133" t="s">
        <v>207</v>
      </c>
      <c r="I133" s="14"/>
      <c r="J133" t="s">
        <v>4353</v>
      </c>
      <c r="K133" s="14">
        <v>27000000</v>
      </c>
      <c r="L133" t="s">
        <v>198</v>
      </c>
      <c r="M133" t="s">
        <v>199</v>
      </c>
      <c r="N133" s="14">
        <v>5.2</v>
      </c>
      <c r="O133" s="14">
        <v>5</v>
      </c>
      <c r="P133" s="14">
        <v>17</v>
      </c>
      <c r="Q133" s="14">
        <v>0</v>
      </c>
      <c r="R133" s="14">
        <v>1</v>
      </c>
      <c r="S133" s="14">
        <v>1</v>
      </c>
    </row>
    <row r="134" spans="1:19" x14ac:dyDescent="0.3">
      <c r="A134" t="s">
        <v>4597</v>
      </c>
      <c r="B134" t="s">
        <v>48</v>
      </c>
      <c r="C134" s="14">
        <v>2005</v>
      </c>
      <c r="D134" t="s">
        <v>4542</v>
      </c>
      <c r="E134" t="s">
        <v>386</v>
      </c>
      <c r="F134" t="s">
        <v>336</v>
      </c>
      <c r="G134" t="s">
        <v>337</v>
      </c>
      <c r="H134" t="s">
        <v>207</v>
      </c>
      <c r="I134" s="14"/>
      <c r="J134" t="s">
        <v>4353</v>
      </c>
      <c r="K134" s="14">
        <v>86000000</v>
      </c>
      <c r="L134" t="s">
        <v>198</v>
      </c>
      <c r="M134" t="s">
        <v>199</v>
      </c>
      <c r="N134" s="14">
        <v>5.2</v>
      </c>
      <c r="O134" s="14">
        <v>5</v>
      </c>
      <c r="P134" s="14">
        <v>17</v>
      </c>
      <c r="Q134" s="14">
        <v>0</v>
      </c>
      <c r="R134" s="14">
        <v>1</v>
      </c>
      <c r="S134" s="14">
        <v>1</v>
      </c>
    </row>
    <row r="135" spans="1:19" x14ac:dyDescent="0.3">
      <c r="A135" t="s">
        <v>4598</v>
      </c>
      <c r="B135" t="s">
        <v>48</v>
      </c>
      <c r="C135" s="14">
        <v>2005</v>
      </c>
      <c r="D135" t="s">
        <v>4542</v>
      </c>
      <c r="E135" t="s">
        <v>397</v>
      </c>
      <c r="F135" t="s">
        <v>336</v>
      </c>
      <c r="G135" t="s">
        <v>337</v>
      </c>
      <c r="H135" t="s">
        <v>207</v>
      </c>
      <c r="I135" s="14"/>
      <c r="J135" t="s">
        <v>4353</v>
      </c>
      <c r="K135" s="14">
        <v>7000000</v>
      </c>
      <c r="L135" t="s">
        <v>198</v>
      </c>
      <c r="M135" t="s">
        <v>199</v>
      </c>
      <c r="N135" s="14">
        <v>5.2</v>
      </c>
      <c r="O135" s="14">
        <v>5</v>
      </c>
      <c r="P135" s="14">
        <v>17</v>
      </c>
      <c r="Q135" s="14">
        <v>0</v>
      </c>
      <c r="R135" s="14">
        <v>1</v>
      </c>
      <c r="S135" s="14">
        <v>1</v>
      </c>
    </row>
    <row r="136" spans="1:19" x14ac:dyDescent="0.3">
      <c r="A136" t="s">
        <v>4599</v>
      </c>
      <c r="B136" t="s">
        <v>48</v>
      </c>
      <c r="C136" s="14">
        <v>2005</v>
      </c>
      <c r="D136" t="s">
        <v>4542</v>
      </c>
      <c r="E136" t="s">
        <v>394</v>
      </c>
      <c r="F136" t="s">
        <v>336</v>
      </c>
      <c r="G136" t="s">
        <v>337</v>
      </c>
      <c r="H136" t="s">
        <v>207</v>
      </c>
      <c r="I136" s="14"/>
      <c r="J136" t="s">
        <v>4353</v>
      </c>
      <c r="K136" s="14">
        <v>11000000</v>
      </c>
      <c r="L136" t="s">
        <v>198</v>
      </c>
      <c r="M136" t="s">
        <v>199</v>
      </c>
      <c r="N136" s="14">
        <v>5.2</v>
      </c>
      <c r="O136" s="14">
        <v>5</v>
      </c>
      <c r="P136" s="14">
        <v>17</v>
      </c>
      <c r="Q136" s="14">
        <v>0</v>
      </c>
      <c r="R136" s="14">
        <v>1</v>
      </c>
      <c r="S136" s="14">
        <v>1</v>
      </c>
    </row>
    <row r="137" spans="1:19" x14ac:dyDescent="0.3">
      <c r="A137" t="s">
        <v>4600</v>
      </c>
      <c r="B137" t="s">
        <v>48</v>
      </c>
      <c r="C137" s="14">
        <v>2005</v>
      </c>
      <c r="D137" t="s">
        <v>4542</v>
      </c>
      <c r="E137" t="s">
        <v>392</v>
      </c>
      <c r="F137" t="s">
        <v>336</v>
      </c>
      <c r="G137" t="s">
        <v>337</v>
      </c>
      <c r="H137" t="s">
        <v>207</v>
      </c>
      <c r="I137" s="14"/>
      <c r="J137" t="s">
        <v>4353</v>
      </c>
      <c r="K137" s="14">
        <v>8000000</v>
      </c>
      <c r="L137" t="s">
        <v>198</v>
      </c>
      <c r="M137" t="s">
        <v>199</v>
      </c>
      <c r="N137" s="14">
        <v>5.2</v>
      </c>
      <c r="O137" s="14">
        <v>5</v>
      </c>
      <c r="P137" s="14">
        <v>17</v>
      </c>
      <c r="Q137" s="14">
        <v>0</v>
      </c>
      <c r="R137" s="14">
        <v>1</v>
      </c>
      <c r="S137" s="14">
        <v>1</v>
      </c>
    </row>
    <row r="138" spans="1:19" x14ac:dyDescent="0.3">
      <c r="A138" t="s">
        <v>4601</v>
      </c>
      <c r="B138" t="s">
        <v>48</v>
      </c>
      <c r="C138" s="14">
        <v>2005</v>
      </c>
      <c r="D138" t="s">
        <v>4542</v>
      </c>
      <c r="E138" t="s">
        <v>404</v>
      </c>
      <c r="F138" t="s">
        <v>336</v>
      </c>
      <c r="G138" t="s">
        <v>337</v>
      </c>
      <c r="H138" t="s">
        <v>207</v>
      </c>
      <c r="I138" s="14"/>
      <c r="J138" t="s">
        <v>4353</v>
      </c>
      <c r="K138" s="14">
        <v>44000000</v>
      </c>
      <c r="L138" t="s">
        <v>198</v>
      </c>
      <c r="M138" t="s">
        <v>199</v>
      </c>
      <c r="N138" s="14">
        <v>5.2</v>
      </c>
      <c r="O138" s="14">
        <v>5</v>
      </c>
      <c r="P138" s="14">
        <v>17</v>
      </c>
      <c r="Q138" s="14">
        <v>0</v>
      </c>
      <c r="R138" s="14">
        <v>1</v>
      </c>
      <c r="S138" s="14">
        <v>1</v>
      </c>
    </row>
    <row r="139" spans="1:19" x14ac:dyDescent="0.3">
      <c r="A139" t="s">
        <v>4602</v>
      </c>
      <c r="B139" t="s">
        <v>48</v>
      </c>
      <c r="C139" s="14">
        <v>2005</v>
      </c>
      <c r="D139" t="s">
        <v>4542</v>
      </c>
      <c r="E139" t="s">
        <v>405</v>
      </c>
      <c r="F139" t="s">
        <v>336</v>
      </c>
      <c r="G139" t="s">
        <v>337</v>
      </c>
      <c r="H139" t="s">
        <v>207</v>
      </c>
      <c r="I139" s="14"/>
      <c r="J139" t="s">
        <v>4353</v>
      </c>
      <c r="K139" s="14">
        <v>13000000</v>
      </c>
      <c r="L139" t="s">
        <v>198</v>
      </c>
      <c r="M139" t="s">
        <v>199</v>
      </c>
      <c r="N139" s="14">
        <v>5.2</v>
      </c>
      <c r="O139" s="14">
        <v>5</v>
      </c>
      <c r="P139" s="14">
        <v>17</v>
      </c>
      <c r="Q139" s="14">
        <v>0</v>
      </c>
      <c r="R139" s="14">
        <v>1</v>
      </c>
      <c r="S139" s="14">
        <v>1</v>
      </c>
    </row>
    <row r="140" spans="1:19" x14ac:dyDescent="0.3">
      <c r="A140" t="s">
        <v>4603</v>
      </c>
      <c r="B140" t="s">
        <v>48</v>
      </c>
      <c r="C140" s="14">
        <v>2005</v>
      </c>
      <c r="D140" t="s">
        <v>4542</v>
      </c>
      <c r="E140" t="s">
        <v>4596</v>
      </c>
      <c r="F140" t="s">
        <v>336</v>
      </c>
      <c r="G140" t="s">
        <v>337</v>
      </c>
      <c r="H140" t="s">
        <v>207</v>
      </c>
      <c r="I140" s="14"/>
      <c r="J140" t="s">
        <v>4353</v>
      </c>
      <c r="K140" s="14">
        <v>15000000</v>
      </c>
      <c r="L140" t="s">
        <v>198</v>
      </c>
      <c r="M140" t="s">
        <v>199</v>
      </c>
      <c r="N140" s="14">
        <v>5.2</v>
      </c>
      <c r="O140" s="14">
        <v>5</v>
      </c>
      <c r="P140" s="14">
        <v>17</v>
      </c>
      <c r="Q140" s="14">
        <v>0</v>
      </c>
      <c r="R140" s="14">
        <v>1</v>
      </c>
      <c r="S140" s="14">
        <v>1</v>
      </c>
    </row>
    <row r="141" spans="1:19" x14ac:dyDescent="0.3">
      <c r="A141" t="s">
        <v>4605</v>
      </c>
      <c r="B141" t="s">
        <v>48</v>
      </c>
      <c r="C141" s="14">
        <v>2005</v>
      </c>
      <c r="D141" t="s">
        <v>372</v>
      </c>
      <c r="E141" t="s">
        <v>395</v>
      </c>
      <c r="F141" t="s">
        <v>336</v>
      </c>
      <c r="G141" t="s">
        <v>337</v>
      </c>
      <c r="H141" t="s">
        <v>207</v>
      </c>
      <c r="I141" s="14"/>
      <c r="J141" t="s">
        <v>4353</v>
      </c>
      <c r="K141" s="14">
        <v>43000000</v>
      </c>
      <c r="L141" t="s">
        <v>198</v>
      </c>
      <c r="M141" t="s">
        <v>199</v>
      </c>
      <c r="N141" s="14">
        <v>5.2</v>
      </c>
      <c r="O141" s="14">
        <v>5</v>
      </c>
      <c r="P141" s="14">
        <v>17</v>
      </c>
      <c r="Q141" s="14">
        <v>0</v>
      </c>
      <c r="R141" s="14">
        <v>1</v>
      </c>
      <c r="S141" s="14">
        <v>1</v>
      </c>
    </row>
    <row r="142" spans="1:19" x14ac:dyDescent="0.3">
      <c r="A142" t="s">
        <v>4606</v>
      </c>
      <c r="B142" t="s">
        <v>48</v>
      </c>
      <c r="C142" s="14">
        <v>2005</v>
      </c>
      <c r="D142" t="s">
        <v>4542</v>
      </c>
      <c r="E142" t="s">
        <v>402</v>
      </c>
      <c r="F142" t="s">
        <v>336</v>
      </c>
      <c r="G142" t="s">
        <v>337</v>
      </c>
      <c r="H142" t="s">
        <v>207</v>
      </c>
      <c r="I142" s="14"/>
      <c r="J142" t="s">
        <v>4353</v>
      </c>
      <c r="K142" s="14">
        <v>60000000</v>
      </c>
      <c r="L142" t="s">
        <v>198</v>
      </c>
      <c r="M142" t="s">
        <v>199</v>
      </c>
      <c r="N142" s="14">
        <v>5.2</v>
      </c>
      <c r="O142" s="14">
        <v>5</v>
      </c>
      <c r="P142" s="14">
        <v>17</v>
      </c>
      <c r="Q142" s="14">
        <v>0</v>
      </c>
      <c r="R142" s="14">
        <v>1</v>
      </c>
      <c r="S142" s="14">
        <v>1</v>
      </c>
    </row>
    <row r="143" spans="1:19" x14ac:dyDescent="0.3">
      <c r="A143" t="s">
        <v>4607</v>
      </c>
      <c r="B143" t="s">
        <v>48</v>
      </c>
      <c r="C143" s="14">
        <v>2005</v>
      </c>
      <c r="D143" t="s">
        <v>4542</v>
      </c>
      <c r="E143" t="s">
        <v>409</v>
      </c>
      <c r="F143" t="s">
        <v>364</v>
      </c>
      <c r="G143" t="s">
        <v>365</v>
      </c>
      <c r="H143" t="s">
        <v>207</v>
      </c>
      <c r="I143" s="14"/>
      <c r="J143" t="s">
        <v>4353</v>
      </c>
      <c r="K143" s="14">
        <v>6000000</v>
      </c>
      <c r="L143" t="s">
        <v>198</v>
      </c>
      <c r="M143" t="s">
        <v>366</v>
      </c>
      <c r="N143" s="14">
        <v>0</v>
      </c>
      <c r="O143" s="14"/>
      <c r="P143" s="14"/>
      <c r="Q143" s="14">
        <v>0</v>
      </c>
      <c r="R143" s="14">
        <v>1</v>
      </c>
      <c r="S143" s="14">
        <v>0</v>
      </c>
    </row>
    <row r="144" spans="1:19" x14ac:dyDescent="0.3">
      <c r="A144" t="s">
        <v>4608</v>
      </c>
      <c r="B144" t="s">
        <v>48</v>
      </c>
      <c r="C144" s="14">
        <v>2006</v>
      </c>
      <c r="D144" t="s">
        <v>4542</v>
      </c>
      <c r="E144" t="s">
        <v>415</v>
      </c>
      <c r="F144" t="s">
        <v>336</v>
      </c>
      <c r="G144" t="s">
        <v>337</v>
      </c>
      <c r="H144" t="s">
        <v>207</v>
      </c>
      <c r="I144" s="14"/>
      <c r="J144" t="s">
        <v>4353</v>
      </c>
      <c r="K144" s="14">
        <v>88000000</v>
      </c>
      <c r="L144" t="s">
        <v>198</v>
      </c>
      <c r="M144" t="s">
        <v>199</v>
      </c>
      <c r="N144" s="14">
        <v>6.8</v>
      </c>
      <c r="O144" s="14">
        <v>5</v>
      </c>
      <c r="P144" s="14">
        <v>17</v>
      </c>
      <c r="Q144" s="14">
        <v>0</v>
      </c>
      <c r="R144" s="14">
        <v>1</v>
      </c>
      <c r="S144" s="14">
        <v>1</v>
      </c>
    </row>
    <row r="145" spans="1:19" x14ac:dyDescent="0.3">
      <c r="A145" t="s">
        <v>4610</v>
      </c>
      <c r="B145" t="s">
        <v>48</v>
      </c>
      <c r="C145" s="14">
        <v>2006</v>
      </c>
      <c r="D145" t="s">
        <v>4542</v>
      </c>
      <c r="E145" t="s">
        <v>414</v>
      </c>
      <c r="F145" t="s">
        <v>336</v>
      </c>
      <c r="G145" t="s">
        <v>337</v>
      </c>
      <c r="H145" t="s">
        <v>207</v>
      </c>
      <c r="I145" s="14"/>
      <c r="J145" t="s">
        <v>4353</v>
      </c>
      <c r="K145" s="14">
        <v>64000000</v>
      </c>
      <c r="L145" t="s">
        <v>198</v>
      </c>
      <c r="M145" t="s">
        <v>199</v>
      </c>
      <c r="N145" s="14">
        <v>6.8</v>
      </c>
      <c r="O145" s="14">
        <v>5</v>
      </c>
      <c r="P145" s="14">
        <v>17</v>
      </c>
      <c r="Q145" s="14">
        <v>0</v>
      </c>
      <c r="R145" s="14">
        <v>1</v>
      </c>
      <c r="S145" s="14">
        <v>1</v>
      </c>
    </row>
    <row r="146" spans="1:19" x14ac:dyDescent="0.3">
      <c r="A146" t="s">
        <v>4611</v>
      </c>
      <c r="B146" t="s">
        <v>48</v>
      </c>
      <c r="C146" s="14">
        <v>2006</v>
      </c>
      <c r="D146" t="s">
        <v>4542</v>
      </c>
      <c r="E146" t="s">
        <v>419</v>
      </c>
      <c r="F146" t="s">
        <v>336</v>
      </c>
      <c r="G146" t="s">
        <v>337</v>
      </c>
      <c r="H146" t="s">
        <v>207</v>
      </c>
      <c r="I146" s="14"/>
      <c r="J146" t="s">
        <v>4353</v>
      </c>
      <c r="K146" s="14">
        <v>88000000</v>
      </c>
      <c r="L146" t="s">
        <v>198</v>
      </c>
      <c r="M146" t="s">
        <v>199</v>
      </c>
      <c r="N146" s="14">
        <v>6.8</v>
      </c>
      <c r="O146" s="14">
        <v>5</v>
      </c>
      <c r="P146" s="14">
        <v>17</v>
      </c>
      <c r="Q146" s="14">
        <v>0</v>
      </c>
      <c r="R146" s="14">
        <v>1</v>
      </c>
      <c r="S146" s="14">
        <v>1</v>
      </c>
    </row>
    <row r="147" spans="1:19" x14ac:dyDescent="0.3">
      <c r="A147" t="s">
        <v>4613</v>
      </c>
      <c r="B147" t="s">
        <v>48</v>
      </c>
      <c r="C147" s="14">
        <v>2006</v>
      </c>
      <c r="D147" t="s">
        <v>4542</v>
      </c>
      <c r="E147" t="s">
        <v>4617</v>
      </c>
      <c r="F147" t="s">
        <v>336</v>
      </c>
      <c r="G147" t="s">
        <v>337</v>
      </c>
      <c r="H147" t="s">
        <v>207</v>
      </c>
      <c r="I147" s="14"/>
      <c r="J147" t="s">
        <v>4353</v>
      </c>
      <c r="K147" s="14">
        <v>67000000</v>
      </c>
      <c r="L147" t="s">
        <v>198</v>
      </c>
      <c r="M147" t="s">
        <v>199</v>
      </c>
      <c r="N147" s="14">
        <v>6.8</v>
      </c>
      <c r="O147" s="14">
        <v>5</v>
      </c>
      <c r="P147" s="14">
        <v>17</v>
      </c>
      <c r="Q147" s="14">
        <v>0</v>
      </c>
      <c r="R147" s="14">
        <v>1</v>
      </c>
      <c r="S147" s="14">
        <v>1</v>
      </c>
    </row>
    <row r="148" spans="1:19" x14ac:dyDescent="0.3">
      <c r="A148" t="s">
        <v>4615</v>
      </c>
      <c r="B148" t="s">
        <v>48</v>
      </c>
      <c r="C148" s="14">
        <v>2006</v>
      </c>
      <c r="D148" t="s">
        <v>4542</v>
      </c>
      <c r="E148" t="s">
        <v>4612</v>
      </c>
      <c r="F148" t="s">
        <v>336</v>
      </c>
      <c r="G148" t="s">
        <v>337</v>
      </c>
      <c r="H148" t="s">
        <v>207</v>
      </c>
      <c r="I148" s="14"/>
      <c r="J148" t="s">
        <v>4353</v>
      </c>
      <c r="K148" s="14">
        <v>61000000</v>
      </c>
      <c r="L148" t="s">
        <v>198</v>
      </c>
      <c r="M148" t="s">
        <v>199</v>
      </c>
      <c r="N148" s="14">
        <v>6.8</v>
      </c>
      <c r="O148" s="14">
        <v>5</v>
      </c>
      <c r="P148" s="14">
        <v>17</v>
      </c>
      <c r="Q148" s="14">
        <v>0</v>
      </c>
      <c r="R148" s="14">
        <v>1</v>
      </c>
      <c r="S148" s="14">
        <v>1</v>
      </c>
    </row>
    <row r="149" spans="1:19" x14ac:dyDescent="0.3">
      <c r="A149" t="s">
        <v>4616</v>
      </c>
      <c r="B149" t="s">
        <v>48</v>
      </c>
      <c r="C149" s="14">
        <v>2006</v>
      </c>
      <c r="D149" t="s">
        <v>4542</v>
      </c>
      <c r="E149" t="s">
        <v>4609</v>
      </c>
      <c r="F149" t="s">
        <v>336</v>
      </c>
      <c r="G149" t="s">
        <v>337</v>
      </c>
      <c r="H149" t="s">
        <v>207</v>
      </c>
      <c r="I149" s="14"/>
      <c r="J149" t="s">
        <v>4353</v>
      </c>
      <c r="K149" s="14">
        <v>68000000</v>
      </c>
      <c r="L149" t="s">
        <v>198</v>
      </c>
      <c r="M149" t="s">
        <v>199</v>
      </c>
      <c r="N149" s="14">
        <v>6.8</v>
      </c>
      <c r="O149" s="14">
        <v>5</v>
      </c>
      <c r="P149" s="14">
        <v>17</v>
      </c>
      <c r="Q149" s="14">
        <v>0</v>
      </c>
      <c r="R149" s="14">
        <v>1</v>
      </c>
      <c r="S149" s="14">
        <v>1</v>
      </c>
    </row>
    <row r="150" spans="1:19" x14ac:dyDescent="0.3">
      <c r="A150" t="s">
        <v>4618</v>
      </c>
      <c r="B150" t="s">
        <v>48</v>
      </c>
      <c r="C150" s="14">
        <v>2006</v>
      </c>
      <c r="D150" t="s">
        <v>4542</v>
      </c>
      <c r="E150" t="s">
        <v>4624</v>
      </c>
      <c r="F150" t="s">
        <v>336</v>
      </c>
      <c r="G150" t="s">
        <v>337</v>
      </c>
      <c r="H150" t="s">
        <v>207</v>
      </c>
      <c r="I150" s="14"/>
      <c r="J150" t="s">
        <v>4353</v>
      </c>
      <c r="K150" s="14">
        <v>53000000</v>
      </c>
      <c r="L150" t="s">
        <v>198</v>
      </c>
      <c r="M150" t="s">
        <v>199</v>
      </c>
      <c r="N150" s="14">
        <v>6.8</v>
      </c>
      <c r="O150" s="14">
        <v>5</v>
      </c>
      <c r="P150" s="14">
        <v>17</v>
      </c>
      <c r="Q150" s="14">
        <v>0</v>
      </c>
      <c r="R150" s="14">
        <v>1</v>
      </c>
      <c r="S150" s="14">
        <v>1</v>
      </c>
    </row>
    <row r="151" spans="1:19" x14ac:dyDescent="0.3">
      <c r="A151" t="s">
        <v>4619</v>
      </c>
      <c r="B151" t="s">
        <v>48</v>
      </c>
      <c r="C151" s="14">
        <v>2006</v>
      </c>
      <c r="D151" t="s">
        <v>302</v>
      </c>
      <c r="E151" t="s">
        <v>418</v>
      </c>
      <c r="F151" t="s">
        <v>299</v>
      </c>
      <c r="G151" t="s">
        <v>299</v>
      </c>
      <c r="H151" t="s">
        <v>4353</v>
      </c>
      <c r="I151" s="14"/>
      <c r="J151" t="s">
        <v>4353</v>
      </c>
      <c r="K151" s="14"/>
      <c r="L151" t="s">
        <v>197</v>
      </c>
      <c r="M151" t="s">
        <v>202</v>
      </c>
      <c r="N151" s="14"/>
      <c r="O151" s="14"/>
      <c r="P151" s="14"/>
      <c r="Q151" s="14"/>
      <c r="R151" s="14"/>
      <c r="S151" s="14">
        <v>0</v>
      </c>
    </row>
    <row r="152" spans="1:19" x14ac:dyDescent="0.3">
      <c r="A152" t="s">
        <v>4621</v>
      </c>
      <c r="B152" t="s">
        <v>48</v>
      </c>
      <c r="C152" s="14">
        <v>2006</v>
      </c>
      <c r="D152" t="s">
        <v>302</v>
      </c>
      <c r="E152" t="s">
        <v>420</v>
      </c>
      <c r="F152" t="s">
        <v>299</v>
      </c>
      <c r="G152" t="s">
        <v>299</v>
      </c>
      <c r="H152" t="s">
        <v>4353</v>
      </c>
      <c r="I152" s="14">
        <v>200000</v>
      </c>
      <c r="J152" t="s">
        <v>146</v>
      </c>
      <c r="K152" s="14">
        <v>200000</v>
      </c>
      <c r="L152" t="s">
        <v>197</v>
      </c>
      <c r="M152" t="s">
        <v>202</v>
      </c>
      <c r="N152" s="14"/>
      <c r="O152" s="14"/>
      <c r="P152" s="14"/>
      <c r="Q152" s="14"/>
      <c r="R152" s="14"/>
      <c r="S152" s="14">
        <v>0</v>
      </c>
    </row>
    <row r="153" spans="1:19" x14ac:dyDescent="0.3">
      <c r="A153" t="s">
        <v>4622</v>
      </c>
      <c r="B153" t="s">
        <v>48</v>
      </c>
      <c r="C153" s="14">
        <v>2006</v>
      </c>
      <c r="D153" t="s">
        <v>4542</v>
      </c>
      <c r="E153" t="s">
        <v>4620</v>
      </c>
      <c r="F153" t="s">
        <v>336</v>
      </c>
      <c r="G153" t="s">
        <v>337</v>
      </c>
      <c r="H153" t="s">
        <v>207</v>
      </c>
      <c r="I153" s="14"/>
      <c r="J153" t="s">
        <v>4353</v>
      </c>
      <c r="K153" s="14">
        <v>62000000</v>
      </c>
      <c r="L153" t="s">
        <v>198</v>
      </c>
      <c r="M153" t="s">
        <v>199</v>
      </c>
      <c r="N153" s="14">
        <v>6.8</v>
      </c>
      <c r="O153" s="14">
        <v>5</v>
      </c>
      <c r="P153" s="14">
        <v>17</v>
      </c>
      <c r="Q153" s="14">
        <v>0</v>
      </c>
      <c r="R153" s="14">
        <v>1</v>
      </c>
      <c r="S153" s="14">
        <v>1</v>
      </c>
    </row>
    <row r="154" spans="1:19" x14ac:dyDescent="0.3">
      <c r="A154" t="s">
        <v>4623</v>
      </c>
      <c r="B154" t="s">
        <v>48</v>
      </c>
      <c r="C154" s="14">
        <v>2006</v>
      </c>
      <c r="D154" t="s">
        <v>4542</v>
      </c>
      <c r="E154" t="s">
        <v>416</v>
      </c>
      <c r="F154" t="s">
        <v>336</v>
      </c>
      <c r="G154" t="s">
        <v>337</v>
      </c>
      <c r="H154" t="s">
        <v>207</v>
      </c>
      <c r="I154" s="14"/>
      <c r="J154" t="s">
        <v>4353</v>
      </c>
      <c r="K154" s="14">
        <v>84000000</v>
      </c>
      <c r="L154" t="s">
        <v>198</v>
      </c>
      <c r="M154" t="s">
        <v>199</v>
      </c>
      <c r="N154" s="14">
        <v>6.8</v>
      </c>
      <c r="O154" s="14">
        <v>5</v>
      </c>
      <c r="P154" s="14">
        <v>17</v>
      </c>
      <c r="Q154" s="14">
        <v>0</v>
      </c>
      <c r="R154" s="14">
        <v>1</v>
      </c>
      <c r="S154" s="14">
        <v>1</v>
      </c>
    </row>
    <row r="155" spans="1:19" x14ac:dyDescent="0.3">
      <c r="A155" t="s">
        <v>4625</v>
      </c>
      <c r="B155" t="s">
        <v>48</v>
      </c>
      <c r="C155" s="14">
        <v>2006</v>
      </c>
      <c r="D155" t="s">
        <v>4542</v>
      </c>
      <c r="E155" t="s">
        <v>4614</v>
      </c>
      <c r="F155" t="s">
        <v>336</v>
      </c>
      <c r="G155" t="s">
        <v>337</v>
      </c>
      <c r="H155" t="s">
        <v>207</v>
      </c>
      <c r="I155" s="14"/>
      <c r="J155" t="s">
        <v>4353</v>
      </c>
      <c r="K155" s="14">
        <v>61000000</v>
      </c>
      <c r="L155" t="s">
        <v>198</v>
      </c>
      <c r="M155" t="s">
        <v>199</v>
      </c>
      <c r="N155" s="14">
        <v>6.8</v>
      </c>
      <c r="O155" s="14">
        <v>5</v>
      </c>
      <c r="P155" s="14">
        <v>17</v>
      </c>
      <c r="Q155" s="14">
        <v>0</v>
      </c>
      <c r="R155" s="14">
        <v>1</v>
      </c>
      <c r="S155" s="14">
        <v>1</v>
      </c>
    </row>
    <row r="156" spans="1:19" x14ac:dyDescent="0.3">
      <c r="A156" t="s">
        <v>4626</v>
      </c>
      <c r="B156" t="s">
        <v>48</v>
      </c>
      <c r="C156" s="14">
        <v>2006</v>
      </c>
      <c r="D156" t="s">
        <v>4542</v>
      </c>
      <c r="E156" t="s">
        <v>417</v>
      </c>
      <c r="F156" t="s">
        <v>336</v>
      </c>
      <c r="G156" t="s">
        <v>337</v>
      </c>
      <c r="H156" t="s">
        <v>207</v>
      </c>
      <c r="I156" s="14"/>
      <c r="J156" t="s">
        <v>4353</v>
      </c>
      <c r="K156" s="14">
        <v>9000000</v>
      </c>
      <c r="L156" t="s">
        <v>198</v>
      </c>
      <c r="M156" t="s">
        <v>199</v>
      </c>
      <c r="N156" s="14">
        <v>6.8</v>
      </c>
      <c r="O156" s="14">
        <v>5</v>
      </c>
      <c r="P156" s="14">
        <v>17</v>
      </c>
      <c r="Q156" s="14">
        <v>0</v>
      </c>
      <c r="R156" s="14">
        <v>1</v>
      </c>
      <c r="S156" s="14">
        <v>1</v>
      </c>
    </row>
    <row r="157" spans="1:19" x14ac:dyDescent="0.3">
      <c r="A157" t="s">
        <v>4627</v>
      </c>
      <c r="B157" t="s">
        <v>48</v>
      </c>
      <c r="C157" s="14">
        <v>2007</v>
      </c>
      <c r="D157" t="s">
        <v>302</v>
      </c>
      <c r="E157" t="s">
        <v>431</v>
      </c>
      <c r="F157" t="s">
        <v>299</v>
      </c>
      <c r="G157" t="s">
        <v>299</v>
      </c>
      <c r="H157" t="s">
        <v>4353</v>
      </c>
      <c r="I157" s="14">
        <v>2000000</v>
      </c>
      <c r="J157" t="s">
        <v>147</v>
      </c>
      <c r="K157" s="14">
        <v>262897.34375</v>
      </c>
      <c r="L157" t="s">
        <v>197</v>
      </c>
      <c r="M157" t="s">
        <v>202</v>
      </c>
      <c r="N157" s="14"/>
      <c r="O157" s="14"/>
      <c r="P157" s="14"/>
      <c r="Q157" s="14"/>
      <c r="R157" s="14"/>
      <c r="S157" s="14">
        <v>0</v>
      </c>
    </row>
    <row r="158" spans="1:19" x14ac:dyDescent="0.3">
      <c r="A158" t="s">
        <v>4628</v>
      </c>
      <c r="B158" t="s">
        <v>48</v>
      </c>
      <c r="C158" s="14">
        <v>2007</v>
      </c>
      <c r="D158" t="s">
        <v>4542</v>
      </c>
      <c r="E158" t="s">
        <v>439</v>
      </c>
      <c r="F158" t="s">
        <v>336</v>
      </c>
      <c r="G158" t="s">
        <v>337</v>
      </c>
      <c r="H158" t="s">
        <v>207</v>
      </c>
      <c r="I158" s="14"/>
      <c r="J158" t="s">
        <v>4353</v>
      </c>
      <c r="K158" s="14">
        <v>59000000</v>
      </c>
      <c r="L158" t="s">
        <v>198</v>
      </c>
      <c r="M158" t="s">
        <v>199</v>
      </c>
      <c r="N158" s="14">
        <v>6.8</v>
      </c>
      <c r="O158" s="14">
        <v>5</v>
      </c>
      <c r="P158" s="14">
        <v>17</v>
      </c>
      <c r="Q158" s="14">
        <v>0</v>
      </c>
      <c r="R158" s="14">
        <v>1</v>
      </c>
      <c r="S158" s="14">
        <v>1</v>
      </c>
    </row>
    <row r="159" spans="1:19" x14ac:dyDescent="0.3">
      <c r="A159" t="s">
        <v>4629</v>
      </c>
      <c r="B159" t="s">
        <v>48</v>
      </c>
      <c r="C159" s="14">
        <v>2007</v>
      </c>
      <c r="D159" t="s">
        <v>372</v>
      </c>
      <c r="E159" t="s">
        <v>438</v>
      </c>
      <c r="F159" t="s">
        <v>336</v>
      </c>
      <c r="G159" t="s">
        <v>337</v>
      </c>
      <c r="H159" t="s">
        <v>207</v>
      </c>
      <c r="I159" s="14"/>
      <c r="J159" t="s">
        <v>4353</v>
      </c>
      <c r="K159" s="14">
        <v>10000000</v>
      </c>
      <c r="L159" t="s">
        <v>198</v>
      </c>
      <c r="M159" t="s">
        <v>199</v>
      </c>
      <c r="N159" s="14">
        <v>6.8</v>
      </c>
      <c r="O159" s="14">
        <v>5</v>
      </c>
      <c r="P159" s="14">
        <v>17</v>
      </c>
      <c r="Q159" s="14">
        <v>0</v>
      </c>
      <c r="R159" s="14">
        <v>1</v>
      </c>
      <c r="S159" s="14">
        <v>1</v>
      </c>
    </row>
    <row r="160" spans="1:19" x14ac:dyDescent="0.3">
      <c r="A160" t="s">
        <v>4630</v>
      </c>
      <c r="B160" t="s">
        <v>48</v>
      </c>
      <c r="C160" s="14">
        <v>2007</v>
      </c>
      <c r="D160" t="s">
        <v>372</v>
      </c>
      <c r="E160" t="s">
        <v>430</v>
      </c>
      <c r="F160" t="s">
        <v>336</v>
      </c>
      <c r="G160" t="s">
        <v>337</v>
      </c>
      <c r="H160" t="s">
        <v>207</v>
      </c>
      <c r="I160" s="14"/>
      <c r="J160" t="s">
        <v>4353</v>
      </c>
      <c r="K160" s="14">
        <v>20000000</v>
      </c>
      <c r="L160" t="s">
        <v>198</v>
      </c>
      <c r="M160" t="s">
        <v>199</v>
      </c>
      <c r="N160" s="14">
        <v>6.5</v>
      </c>
      <c r="O160" s="14">
        <v>5</v>
      </c>
      <c r="P160" s="14">
        <v>15</v>
      </c>
      <c r="Q160" s="14">
        <v>0</v>
      </c>
      <c r="R160" s="14">
        <v>1</v>
      </c>
      <c r="S160" s="14">
        <v>0</v>
      </c>
    </row>
    <row r="161" spans="1:19" x14ac:dyDescent="0.3">
      <c r="A161" t="s">
        <v>4631</v>
      </c>
      <c r="B161" t="s">
        <v>48</v>
      </c>
      <c r="C161" s="14">
        <v>2007</v>
      </c>
      <c r="D161" t="s">
        <v>372</v>
      </c>
      <c r="E161" t="s">
        <v>4641</v>
      </c>
      <c r="F161" t="s">
        <v>336</v>
      </c>
      <c r="G161" t="s">
        <v>337</v>
      </c>
      <c r="H161" t="s">
        <v>207</v>
      </c>
      <c r="I161" s="14"/>
      <c r="J161" t="s">
        <v>4353</v>
      </c>
      <c r="K161" s="14">
        <v>50000000</v>
      </c>
      <c r="L161" t="s">
        <v>198</v>
      </c>
      <c r="M161" t="s">
        <v>199</v>
      </c>
      <c r="N161" s="14">
        <v>6.5</v>
      </c>
      <c r="O161" s="14">
        <v>5</v>
      </c>
      <c r="P161" s="14">
        <v>15</v>
      </c>
      <c r="Q161" s="14">
        <v>0</v>
      </c>
      <c r="R161" s="14">
        <v>1</v>
      </c>
      <c r="S161" s="14">
        <v>1</v>
      </c>
    </row>
    <row r="162" spans="1:19" x14ac:dyDescent="0.3">
      <c r="A162" t="s">
        <v>4632</v>
      </c>
      <c r="B162" t="s">
        <v>48</v>
      </c>
      <c r="C162" s="14">
        <v>2007</v>
      </c>
      <c r="D162" t="s">
        <v>4542</v>
      </c>
      <c r="E162" t="s">
        <v>436</v>
      </c>
      <c r="F162" t="s">
        <v>336</v>
      </c>
      <c r="G162" t="s">
        <v>337</v>
      </c>
      <c r="H162" t="s">
        <v>207</v>
      </c>
      <c r="I162" s="14"/>
      <c r="J162" t="s">
        <v>4353</v>
      </c>
      <c r="K162" s="14">
        <v>26000000</v>
      </c>
      <c r="L162" t="s">
        <v>198</v>
      </c>
      <c r="M162" t="s">
        <v>199</v>
      </c>
      <c r="N162" s="14">
        <v>6.8</v>
      </c>
      <c r="O162" s="14">
        <v>5</v>
      </c>
      <c r="P162" s="14">
        <v>17</v>
      </c>
      <c r="Q162" s="14">
        <v>0</v>
      </c>
      <c r="R162" s="14">
        <v>1</v>
      </c>
      <c r="S162" s="14">
        <v>1</v>
      </c>
    </row>
    <row r="163" spans="1:19" x14ac:dyDescent="0.3">
      <c r="A163" t="s">
        <v>4633</v>
      </c>
      <c r="B163" t="s">
        <v>48</v>
      </c>
      <c r="C163" s="14">
        <v>2007</v>
      </c>
      <c r="D163" t="s">
        <v>4542</v>
      </c>
      <c r="E163" t="s">
        <v>426</v>
      </c>
      <c r="F163" t="s">
        <v>336</v>
      </c>
      <c r="G163" t="s">
        <v>337</v>
      </c>
      <c r="H163" t="s">
        <v>207</v>
      </c>
      <c r="I163" s="14"/>
      <c r="J163" t="s">
        <v>4353</v>
      </c>
      <c r="K163" s="14">
        <v>3000000</v>
      </c>
      <c r="L163" t="s">
        <v>198</v>
      </c>
      <c r="M163" t="s">
        <v>4353</v>
      </c>
      <c r="N163" s="14"/>
      <c r="O163" s="14"/>
      <c r="P163" s="14"/>
      <c r="Q163" s="14">
        <v>0</v>
      </c>
      <c r="R163" s="14">
        <v>1</v>
      </c>
      <c r="S163" s="14">
        <v>0</v>
      </c>
    </row>
    <row r="164" spans="1:19" x14ac:dyDescent="0.3">
      <c r="A164" t="s">
        <v>4634</v>
      </c>
      <c r="B164" t="s">
        <v>48</v>
      </c>
      <c r="C164" s="14">
        <v>2007</v>
      </c>
      <c r="D164" t="s">
        <v>4542</v>
      </c>
      <c r="E164" t="s">
        <v>434</v>
      </c>
      <c r="F164" t="s">
        <v>336</v>
      </c>
      <c r="G164" t="s">
        <v>337</v>
      </c>
      <c r="H164" t="s">
        <v>207</v>
      </c>
      <c r="I164" s="14"/>
      <c r="J164" t="s">
        <v>4353</v>
      </c>
      <c r="K164" s="14">
        <v>73000000</v>
      </c>
      <c r="L164" t="s">
        <v>198</v>
      </c>
      <c r="M164" t="s">
        <v>199</v>
      </c>
      <c r="N164" s="14">
        <v>6.5</v>
      </c>
      <c r="O164" s="14">
        <v>5</v>
      </c>
      <c r="P164" s="14">
        <v>15</v>
      </c>
      <c r="Q164" s="14">
        <v>0</v>
      </c>
      <c r="R164" s="14">
        <v>1</v>
      </c>
      <c r="S164" s="14">
        <v>1</v>
      </c>
    </row>
    <row r="165" spans="1:19" x14ac:dyDescent="0.3">
      <c r="A165" t="s">
        <v>4636</v>
      </c>
      <c r="B165" t="s">
        <v>48</v>
      </c>
      <c r="C165" s="14">
        <v>2007</v>
      </c>
      <c r="D165" t="s">
        <v>4542</v>
      </c>
      <c r="E165" t="s">
        <v>440</v>
      </c>
      <c r="F165" t="s">
        <v>336</v>
      </c>
      <c r="G165" t="s">
        <v>337</v>
      </c>
      <c r="H165" t="s">
        <v>207</v>
      </c>
      <c r="I165" s="14"/>
      <c r="J165" t="s">
        <v>4353</v>
      </c>
      <c r="K165" s="14">
        <v>13000000</v>
      </c>
      <c r="L165" t="s">
        <v>198</v>
      </c>
      <c r="M165" t="s">
        <v>199</v>
      </c>
      <c r="N165" s="14">
        <v>6.8</v>
      </c>
      <c r="O165" s="14">
        <v>5</v>
      </c>
      <c r="P165" s="14">
        <v>17</v>
      </c>
      <c r="Q165" s="14">
        <v>0</v>
      </c>
      <c r="R165" s="14">
        <v>1</v>
      </c>
      <c r="S165" s="14">
        <v>0</v>
      </c>
    </row>
    <row r="166" spans="1:19" x14ac:dyDescent="0.3">
      <c r="A166" t="s">
        <v>4637</v>
      </c>
      <c r="B166" t="s">
        <v>48</v>
      </c>
      <c r="C166" s="14">
        <v>2007</v>
      </c>
      <c r="D166" t="s">
        <v>372</v>
      </c>
      <c r="E166" t="s">
        <v>4662</v>
      </c>
      <c r="F166" t="s">
        <v>336</v>
      </c>
      <c r="G166" t="s">
        <v>337</v>
      </c>
      <c r="H166" t="s">
        <v>207</v>
      </c>
      <c r="I166" s="14"/>
      <c r="J166" t="s">
        <v>4353</v>
      </c>
      <c r="K166" s="14">
        <v>9000000</v>
      </c>
      <c r="L166" t="s">
        <v>198</v>
      </c>
      <c r="M166" t="s">
        <v>199</v>
      </c>
      <c r="N166" s="14">
        <v>6.8</v>
      </c>
      <c r="O166" s="14">
        <v>5</v>
      </c>
      <c r="P166" s="14">
        <v>17</v>
      </c>
      <c r="Q166" s="14">
        <v>0</v>
      </c>
      <c r="R166" s="14">
        <v>1</v>
      </c>
      <c r="S166" s="14">
        <v>0</v>
      </c>
    </row>
    <row r="167" spans="1:19" x14ac:dyDescent="0.3">
      <c r="A167" t="s">
        <v>4638</v>
      </c>
      <c r="B167" t="s">
        <v>48</v>
      </c>
      <c r="C167" s="14">
        <v>2007</v>
      </c>
      <c r="D167" t="s">
        <v>4542</v>
      </c>
      <c r="E167" t="s">
        <v>443</v>
      </c>
      <c r="F167" t="s">
        <v>336</v>
      </c>
      <c r="G167" t="s">
        <v>337</v>
      </c>
      <c r="H167" t="s">
        <v>207</v>
      </c>
      <c r="I167" s="14"/>
      <c r="J167" t="s">
        <v>4353</v>
      </c>
      <c r="K167" s="14">
        <v>27000000</v>
      </c>
      <c r="L167" t="s">
        <v>198</v>
      </c>
      <c r="M167" t="s">
        <v>199</v>
      </c>
      <c r="N167" s="14">
        <v>6.8</v>
      </c>
      <c r="O167" s="14">
        <v>5</v>
      </c>
      <c r="P167" s="14">
        <v>17</v>
      </c>
      <c r="Q167" s="14">
        <v>0</v>
      </c>
      <c r="R167" s="14">
        <v>1</v>
      </c>
      <c r="S167" s="14">
        <v>1</v>
      </c>
    </row>
    <row r="168" spans="1:19" x14ac:dyDescent="0.3">
      <c r="A168" t="s">
        <v>4639</v>
      </c>
      <c r="B168" t="s">
        <v>48</v>
      </c>
      <c r="C168" s="14">
        <v>2007</v>
      </c>
      <c r="D168" t="s">
        <v>372</v>
      </c>
      <c r="E168" t="s">
        <v>421</v>
      </c>
      <c r="F168" t="s">
        <v>336</v>
      </c>
      <c r="G168" t="s">
        <v>337</v>
      </c>
      <c r="H168" t="s">
        <v>207</v>
      </c>
      <c r="I168" s="14"/>
      <c r="J168" t="s">
        <v>4353</v>
      </c>
      <c r="K168" s="14">
        <v>57000000</v>
      </c>
      <c r="L168" t="s">
        <v>198</v>
      </c>
      <c r="M168" t="s">
        <v>199</v>
      </c>
      <c r="N168" s="14">
        <v>6.5</v>
      </c>
      <c r="O168" s="14">
        <v>5</v>
      </c>
      <c r="P168" s="14">
        <v>15</v>
      </c>
      <c r="Q168" s="14">
        <v>0</v>
      </c>
      <c r="R168" s="14">
        <v>1</v>
      </c>
      <c r="S168" s="14">
        <v>1</v>
      </c>
    </row>
    <row r="169" spans="1:19" x14ac:dyDescent="0.3">
      <c r="A169" t="s">
        <v>4640</v>
      </c>
      <c r="B169" t="s">
        <v>48</v>
      </c>
      <c r="C169" s="14">
        <v>2007</v>
      </c>
      <c r="D169" t="s">
        <v>4542</v>
      </c>
      <c r="E169" t="s">
        <v>428</v>
      </c>
      <c r="F169" t="s">
        <v>336</v>
      </c>
      <c r="G169" t="s">
        <v>337</v>
      </c>
      <c r="H169" t="s">
        <v>207</v>
      </c>
      <c r="I169" s="14"/>
      <c r="J169" t="s">
        <v>4353</v>
      </c>
      <c r="K169" s="14">
        <v>477000000</v>
      </c>
      <c r="L169" t="s">
        <v>198</v>
      </c>
      <c r="M169" t="s">
        <v>199</v>
      </c>
      <c r="N169" s="14">
        <v>6.5</v>
      </c>
      <c r="O169" s="14">
        <v>5</v>
      </c>
      <c r="P169" s="14">
        <v>15</v>
      </c>
      <c r="Q169" s="14">
        <v>0</v>
      </c>
      <c r="R169" s="14">
        <v>1</v>
      </c>
      <c r="S169" s="14">
        <v>1</v>
      </c>
    </row>
    <row r="170" spans="1:19" x14ac:dyDescent="0.3">
      <c r="A170" t="s">
        <v>4642</v>
      </c>
      <c r="B170" t="s">
        <v>48</v>
      </c>
      <c r="C170" s="14">
        <v>2007</v>
      </c>
      <c r="D170" t="s">
        <v>4542</v>
      </c>
      <c r="E170" t="s">
        <v>422</v>
      </c>
      <c r="F170" t="s">
        <v>336</v>
      </c>
      <c r="G170" t="s">
        <v>337</v>
      </c>
      <c r="H170" t="s">
        <v>207</v>
      </c>
      <c r="I170" s="14"/>
      <c r="J170" t="s">
        <v>4353</v>
      </c>
      <c r="K170" s="14">
        <v>65000000</v>
      </c>
      <c r="L170" t="s">
        <v>198</v>
      </c>
      <c r="M170" t="s">
        <v>199</v>
      </c>
      <c r="N170" s="14">
        <v>6.8</v>
      </c>
      <c r="O170" s="14">
        <v>5</v>
      </c>
      <c r="P170" s="14">
        <v>17</v>
      </c>
      <c r="Q170" s="14">
        <v>0</v>
      </c>
      <c r="R170" s="14">
        <v>1</v>
      </c>
      <c r="S170" s="14">
        <v>1</v>
      </c>
    </row>
    <row r="171" spans="1:19" x14ac:dyDescent="0.3">
      <c r="A171" t="s">
        <v>4643</v>
      </c>
      <c r="B171" t="s">
        <v>48</v>
      </c>
      <c r="C171" s="14">
        <v>2007</v>
      </c>
      <c r="D171" t="s">
        <v>302</v>
      </c>
      <c r="E171" t="s">
        <v>433</v>
      </c>
      <c r="F171" t="s">
        <v>299</v>
      </c>
      <c r="G171" t="s">
        <v>299</v>
      </c>
      <c r="H171" t="s">
        <v>4353</v>
      </c>
      <c r="I171" s="14"/>
      <c r="J171" t="s">
        <v>4353</v>
      </c>
      <c r="K171" s="14"/>
      <c r="L171" t="s">
        <v>197</v>
      </c>
      <c r="M171" t="s">
        <v>202</v>
      </c>
      <c r="N171" s="14"/>
      <c r="O171" s="14"/>
      <c r="P171" s="14"/>
      <c r="Q171" s="14"/>
      <c r="R171" s="14"/>
      <c r="S171" s="14">
        <v>0</v>
      </c>
    </row>
    <row r="172" spans="1:19" x14ac:dyDescent="0.3">
      <c r="A172" t="s">
        <v>4645</v>
      </c>
      <c r="B172" t="s">
        <v>48</v>
      </c>
      <c r="C172" s="14">
        <v>2007</v>
      </c>
      <c r="D172" t="s">
        <v>4542</v>
      </c>
      <c r="E172" t="s">
        <v>442</v>
      </c>
      <c r="F172" t="s">
        <v>336</v>
      </c>
      <c r="G172" t="s">
        <v>337</v>
      </c>
      <c r="H172" t="s">
        <v>207</v>
      </c>
      <c r="I172" s="14"/>
      <c r="J172" t="s">
        <v>4353</v>
      </c>
      <c r="K172" s="14">
        <v>21000000</v>
      </c>
      <c r="L172" t="s">
        <v>198</v>
      </c>
      <c r="M172" t="s">
        <v>199</v>
      </c>
      <c r="N172" s="14">
        <v>6.8</v>
      </c>
      <c r="O172" s="14">
        <v>5</v>
      </c>
      <c r="P172" s="14">
        <v>17</v>
      </c>
      <c r="Q172" s="14">
        <v>0</v>
      </c>
      <c r="R172" s="14">
        <v>1</v>
      </c>
      <c r="S172" s="14">
        <v>1</v>
      </c>
    </row>
    <row r="173" spans="1:19" x14ac:dyDescent="0.3">
      <c r="A173" t="s">
        <v>4646</v>
      </c>
      <c r="B173" t="s">
        <v>48</v>
      </c>
      <c r="C173" s="14">
        <v>2007</v>
      </c>
      <c r="D173" t="s">
        <v>4542</v>
      </c>
      <c r="E173" t="s">
        <v>444</v>
      </c>
      <c r="F173" t="s">
        <v>336</v>
      </c>
      <c r="G173" t="s">
        <v>337</v>
      </c>
      <c r="H173" t="s">
        <v>207</v>
      </c>
      <c r="I173" s="14"/>
      <c r="J173" t="s">
        <v>4353</v>
      </c>
      <c r="K173" s="14">
        <v>9000000</v>
      </c>
      <c r="L173" t="s">
        <v>198</v>
      </c>
      <c r="M173" t="s">
        <v>199</v>
      </c>
      <c r="N173" s="14">
        <v>6.8</v>
      </c>
      <c r="O173" s="14">
        <v>5</v>
      </c>
      <c r="P173" s="14">
        <v>17</v>
      </c>
      <c r="Q173" s="14">
        <v>0</v>
      </c>
      <c r="R173" s="14">
        <v>1</v>
      </c>
      <c r="S173" s="14">
        <v>1</v>
      </c>
    </row>
    <row r="174" spans="1:19" x14ac:dyDescent="0.3">
      <c r="A174" t="s">
        <v>4647</v>
      </c>
      <c r="B174" t="s">
        <v>48</v>
      </c>
      <c r="C174" s="14">
        <v>2007</v>
      </c>
      <c r="D174" t="s">
        <v>4542</v>
      </c>
      <c r="E174" t="s">
        <v>445</v>
      </c>
      <c r="F174" t="s">
        <v>336</v>
      </c>
      <c r="G174" t="s">
        <v>337</v>
      </c>
      <c r="H174" t="s">
        <v>207</v>
      </c>
      <c r="I174" s="14"/>
      <c r="J174" t="s">
        <v>4353</v>
      </c>
      <c r="K174" s="14">
        <v>6000000</v>
      </c>
      <c r="L174" t="s">
        <v>198</v>
      </c>
      <c r="M174" t="s">
        <v>199</v>
      </c>
      <c r="N174" s="14">
        <v>6.8</v>
      </c>
      <c r="O174" s="14">
        <v>5</v>
      </c>
      <c r="P174" s="14">
        <v>17</v>
      </c>
      <c r="Q174" s="14">
        <v>0</v>
      </c>
      <c r="R174" s="14">
        <v>1</v>
      </c>
      <c r="S174" s="14">
        <v>1</v>
      </c>
    </row>
    <row r="175" spans="1:19" x14ac:dyDescent="0.3">
      <c r="A175" t="s">
        <v>4649</v>
      </c>
      <c r="B175" t="s">
        <v>48</v>
      </c>
      <c r="C175" s="14">
        <v>2007</v>
      </c>
      <c r="D175" t="s">
        <v>372</v>
      </c>
      <c r="E175" t="s">
        <v>4651</v>
      </c>
      <c r="F175" t="s">
        <v>336</v>
      </c>
      <c r="G175" t="s">
        <v>337</v>
      </c>
      <c r="H175" t="s">
        <v>207</v>
      </c>
      <c r="I175" s="14"/>
      <c r="J175" t="s">
        <v>4353</v>
      </c>
      <c r="K175" s="14">
        <v>68000000</v>
      </c>
      <c r="L175" t="s">
        <v>198</v>
      </c>
      <c r="M175" t="s">
        <v>199</v>
      </c>
      <c r="N175" s="14">
        <v>6.8</v>
      </c>
      <c r="O175" s="14">
        <v>5</v>
      </c>
      <c r="P175" s="14">
        <v>17</v>
      </c>
      <c r="Q175" s="14">
        <v>0</v>
      </c>
      <c r="R175" s="14">
        <v>1</v>
      </c>
      <c r="S175" s="14">
        <v>1</v>
      </c>
    </row>
    <row r="176" spans="1:19" x14ac:dyDescent="0.3">
      <c r="A176" t="s">
        <v>4650</v>
      </c>
      <c r="B176" t="s">
        <v>48</v>
      </c>
      <c r="C176" s="14">
        <v>2007</v>
      </c>
      <c r="D176" t="s">
        <v>372</v>
      </c>
      <c r="E176" t="s">
        <v>4665</v>
      </c>
      <c r="F176" t="s">
        <v>336</v>
      </c>
      <c r="G176" t="s">
        <v>337</v>
      </c>
      <c r="H176" t="s">
        <v>207</v>
      </c>
      <c r="I176" s="14"/>
      <c r="J176" t="s">
        <v>4353</v>
      </c>
      <c r="K176" s="14">
        <v>27000000</v>
      </c>
      <c r="L176" t="s">
        <v>198</v>
      </c>
      <c r="M176" t="s">
        <v>199</v>
      </c>
      <c r="N176" s="14">
        <v>6.8</v>
      </c>
      <c r="O176" s="14">
        <v>5</v>
      </c>
      <c r="P176" s="14">
        <v>17</v>
      </c>
      <c r="Q176" s="14">
        <v>0</v>
      </c>
      <c r="R176" s="14">
        <v>1</v>
      </c>
      <c r="S176" s="14">
        <v>1</v>
      </c>
    </row>
    <row r="177" spans="1:19" x14ac:dyDescent="0.3">
      <c r="A177" t="s">
        <v>4652</v>
      </c>
      <c r="B177" t="s">
        <v>48</v>
      </c>
      <c r="C177" s="14">
        <v>2007</v>
      </c>
      <c r="D177" t="s">
        <v>372</v>
      </c>
      <c r="E177" t="s">
        <v>4660</v>
      </c>
      <c r="F177" t="s">
        <v>336</v>
      </c>
      <c r="G177" t="s">
        <v>337</v>
      </c>
      <c r="H177" t="s">
        <v>207</v>
      </c>
      <c r="I177" s="14"/>
      <c r="J177" t="s">
        <v>4353</v>
      </c>
      <c r="K177" s="14">
        <v>13000000</v>
      </c>
      <c r="L177" t="s">
        <v>198</v>
      </c>
      <c r="M177" t="s">
        <v>199</v>
      </c>
      <c r="N177" s="14">
        <v>6.8</v>
      </c>
      <c r="O177" s="14">
        <v>5</v>
      </c>
      <c r="P177" s="14">
        <v>17</v>
      </c>
      <c r="Q177" s="14">
        <v>0</v>
      </c>
      <c r="R177" s="14">
        <v>1</v>
      </c>
      <c r="S177" s="14">
        <v>0</v>
      </c>
    </row>
    <row r="178" spans="1:19" x14ac:dyDescent="0.3">
      <c r="A178" t="s">
        <v>4653</v>
      </c>
      <c r="B178" t="s">
        <v>48</v>
      </c>
      <c r="C178" s="14">
        <v>2007</v>
      </c>
      <c r="D178" t="s">
        <v>4542</v>
      </c>
      <c r="E178" t="s">
        <v>424</v>
      </c>
      <c r="F178" t="s">
        <v>336</v>
      </c>
      <c r="G178" t="s">
        <v>337</v>
      </c>
      <c r="H178" t="s">
        <v>207</v>
      </c>
      <c r="I178" s="14"/>
      <c r="J178" t="s">
        <v>4353</v>
      </c>
      <c r="K178" s="14">
        <v>10000000</v>
      </c>
      <c r="L178" t="s">
        <v>198</v>
      </c>
      <c r="M178" t="s">
        <v>199</v>
      </c>
      <c r="N178" s="14">
        <v>6.8</v>
      </c>
      <c r="O178" s="14">
        <v>5</v>
      </c>
      <c r="P178" s="14">
        <v>17</v>
      </c>
      <c r="Q178" s="14">
        <v>0</v>
      </c>
      <c r="R178" s="14">
        <v>1</v>
      </c>
      <c r="S178" s="14">
        <v>1</v>
      </c>
    </row>
    <row r="179" spans="1:19" x14ac:dyDescent="0.3">
      <c r="A179" t="s">
        <v>4654</v>
      </c>
      <c r="B179" t="s">
        <v>48</v>
      </c>
      <c r="C179" s="14">
        <v>2007</v>
      </c>
      <c r="D179" t="s">
        <v>4542</v>
      </c>
      <c r="E179" t="s">
        <v>432</v>
      </c>
      <c r="F179" t="s">
        <v>336</v>
      </c>
      <c r="G179" t="s">
        <v>337</v>
      </c>
      <c r="H179" t="s">
        <v>207</v>
      </c>
      <c r="I179" s="14"/>
      <c r="J179" t="s">
        <v>4353</v>
      </c>
      <c r="K179" s="14">
        <v>49000000</v>
      </c>
      <c r="L179" t="s">
        <v>198</v>
      </c>
      <c r="M179" t="s">
        <v>199</v>
      </c>
      <c r="N179" s="14">
        <v>6.8</v>
      </c>
      <c r="O179" s="14">
        <v>5</v>
      </c>
      <c r="P179" s="14">
        <v>17</v>
      </c>
      <c r="Q179" s="14">
        <v>0</v>
      </c>
      <c r="R179" s="14">
        <v>1</v>
      </c>
      <c r="S179" s="14">
        <v>1</v>
      </c>
    </row>
    <row r="180" spans="1:19" x14ac:dyDescent="0.3">
      <c r="A180" t="s">
        <v>4655</v>
      </c>
      <c r="B180" t="s">
        <v>48</v>
      </c>
      <c r="C180" s="14">
        <v>2007</v>
      </c>
      <c r="D180" t="s">
        <v>4542</v>
      </c>
      <c r="E180" t="s">
        <v>4635</v>
      </c>
      <c r="F180" t="s">
        <v>336</v>
      </c>
      <c r="G180" t="s">
        <v>337</v>
      </c>
      <c r="H180" t="s">
        <v>207</v>
      </c>
      <c r="I180" s="14"/>
      <c r="J180" t="s">
        <v>4353</v>
      </c>
      <c r="K180" s="14">
        <v>11000000</v>
      </c>
      <c r="L180" t="s">
        <v>198</v>
      </c>
      <c r="M180" t="s">
        <v>199</v>
      </c>
      <c r="N180" s="14">
        <v>6.8</v>
      </c>
      <c r="O180" s="14">
        <v>5</v>
      </c>
      <c r="P180" s="14">
        <v>17</v>
      </c>
      <c r="Q180" s="14">
        <v>0</v>
      </c>
      <c r="R180" s="14">
        <v>1</v>
      </c>
      <c r="S180" s="14">
        <v>0</v>
      </c>
    </row>
    <row r="181" spans="1:19" x14ac:dyDescent="0.3">
      <c r="A181" t="s">
        <v>4656</v>
      </c>
      <c r="B181" t="s">
        <v>48</v>
      </c>
      <c r="C181" s="14">
        <v>2007</v>
      </c>
      <c r="D181" t="s">
        <v>4542</v>
      </c>
      <c r="E181" t="s">
        <v>423</v>
      </c>
      <c r="F181" t="s">
        <v>336</v>
      </c>
      <c r="G181" t="s">
        <v>337</v>
      </c>
      <c r="H181" t="s">
        <v>207</v>
      </c>
      <c r="I181" s="14"/>
      <c r="J181" t="s">
        <v>4353</v>
      </c>
      <c r="K181" s="14">
        <v>34000000</v>
      </c>
      <c r="L181" t="s">
        <v>198</v>
      </c>
      <c r="M181" t="s">
        <v>199</v>
      </c>
      <c r="N181" s="14">
        <v>6.8</v>
      </c>
      <c r="O181" s="14">
        <v>5</v>
      </c>
      <c r="P181" s="14">
        <v>17</v>
      </c>
      <c r="Q181" s="14">
        <v>0</v>
      </c>
      <c r="R181" s="14">
        <v>1</v>
      </c>
      <c r="S181" s="14">
        <v>1</v>
      </c>
    </row>
    <row r="182" spans="1:19" x14ac:dyDescent="0.3">
      <c r="A182" t="s">
        <v>4657</v>
      </c>
      <c r="B182" t="s">
        <v>48</v>
      </c>
      <c r="C182" s="14">
        <v>2007</v>
      </c>
      <c r="D182" t="s">
        <v>4542</v>
      </c>
      <c r="E182" t="s">
        <v>427</v>
      </c>
      <c r="F182" t="s">
        <v>336</v>
      </c>
      <c r="G182" t="s">
        <v>337</v>
      </c>
      <c r="H182" t="s">
        <v>207</v>
      </c>
      <c r="I182" s="14"/>
      <c r="J182" t="s">
        <v>4353</v>
      </c>
      <c r="K182" s="14">
        <v>83000000</v>
      </c>
      <c r="L182" t="s">
        <v>198</v>
      </c>
      <c r="M182" t="s">
        <v>199</v>
      </c>
      <c r="N182" s="14">
        <v>6.5</v>
      </c>
      <c r="O182" s="14">
        <v>5</v>
      </c>
      <c r="P182" s="14">
        <v>15</v>
      </c>
      <c r="Q182" s="14">
        <v>0</v>
      </c>
      <c r="R182" s="14">
        <v>1</v>
      </c>
      <c r="S182" s="14">
        <v>1</v>
      </c>
    </row>
    <row r="183" spans="1:19" x14ac:dyDescent="0.3">
      <c r="A183" t="s">
        <v>4658</v>
      </c>
      <c r="B183" t="s">
        <v>48</v>
      </c>
      <c r="C183" s="14">
        <v>2007</v>
      </c>
      <c r="D183" t="s">
        <v>4542</v>
      </c>
      <c r="E183" t="s">
        <v>4648</v>
      </c>
      <c r="F183" t="s">
        <v>336</v>
      </c>
      <c r="G183" t="s">
        <v>337</v>
      </c>
      <c r="H183" t="s">
        <v>207</v>
      </c>
      <c r="I183" s="14"/>
      <c r="J183" t="s">
        <v>4353</v>
      </c>
      <c r="K183" s="14">
        <v>440000000</v>
      </c>
      <c r="L183" t="s">
        <v>198</v>
      </c>
      <c r="M183" t="s">
        <v>199</v>
      </c>
      <c r="N183" s="14">
        <v>6.5</v>
      </c>
      <c r="O183" s="14">
        <v>5</v>
      </c>
      <c r="P183" s="14">
        <v>15</v>
      </c>
      <c r="Q183" s="14">
        <v>0</v>
      </c>
      <c r="R183" s="14">
        <v>1</v>
      </c>
      <c r="S183" s="14">
        <v>1</v>
      </c>
    </row>
    <row r="184" spans="1:19" x14ac:dyDescent="0.3">
      <c r="A184" t="s">
        <v>4659</v>
      </c>
      <c r="B184" t="s">
        <v>48</v>
      </c>
      <c r="C184" s="14">
        <v>2007</v>
      </c>
      <c r="D184" t="s">
        <v>4542</v>
      </c>
      <c r="E184" t="s">
        <v>437</v>
      </c>
      <c r="F184" t="s">
        <v>336</v>
      </c>
      <c r="G184" t="s">
        <v>337</v>
      </c>
      <c r="H184" t="s">
        <v>207</v>
      </c>
      <c r="I184" s="14"/>
      <c r="J184" t="s">
        <v>4353</v>
      </c>
      <c r="K184" s="14">
        <v>23000000</v>
      </c>
      <c r="L184" t="s">
        <v>198</v>
      </c>
      <c r="M184" t="s">
        <v>199</v>
      </c>
      <c r="N184" s="14">
        <v>6.5</v>
      </c>
      <c r="O184" s="14">
        <v>5</v>
      </c>
      <c r="P184" s="14">
        <v>15</v>
      </c>
      <c r="Q184" s="14">
        <v>0</v>
      </c>
      <c r="R184" s="14">
        <v>1</v>
      </c>
      <c r="S184" s="14">
        <v>0</v>
      </c>
    </row>
    <row r="185" spans="1:19" x14ac:dyDescent="0.3">
      <c r="A185" t="s">
        <v>4661</v>
      </c>
      <c r="B185" t="s">
        <v>48</v>
      </c>
      <c r="C185" s="14">
        <v>2007</v>
      </c>
      <c r="D185" t="s">
        <v>4542</v>
      </c>
      <c r="E185" t="s">
        <v>425</v>
      </c>
      <c r="F185" t="s">
        <v>336</v>
      </c>
      <c r="G185" t="s">
        <v>337</v>
      </c>
      <c r="H185" t="s">
        <v>207</v>
      </c>
      <c r="I185" s="14"/>
      <c r="J185" t="s">
        <v>4353</v>
      </c>
      <c r="K185" s="14">
        <v>84000000</v>
      </c>
      <c r="L185" t="s">
        <v>198</v>
      </c>
      <c r="M185" t="s">
        <v>199</v>
      </c>
      <c r="N185" s="14">
        <v>6.5</v>
      </c>
      <c r="O185" s="14">
        <v>5</v>
      </c>
      <c r="P185" s="14">
        <v>15</v>
      </c>
      <c r="Q185" s="14">
        <v>0</v>
      </c>
      <c r="R185" s="14">
        <v>1</v>
      </c>
      <c r="S185" s="14">
        <v>1</v>
      </c>
    </row>
    <row r="186" spans="1:19" x14ac:dyDescent="0.3">
      <c r="A186" t="s">
        <v>4663</v>
      </c>
      <c r="B186" t="s">
        <v>48</v>
      </c>
      <c r="C186" s="14">
        <v>2007</v>
      </c>
      <c r="D186" t="s">
        <v>4542</v>
      </c>
      <c r="E186" t="s">
        <v>441</v>
      </c>
      <c r="F186" t="s">
        <v>336</v>
      </c>
      <c r="G186" t="s">
        <v>337</v>
      </c>
      <c r="H186" t="s">
        <v>207</v>
      </c>
      <c r="I186" s="14"/>
      <c r="J186" t="s">
        <v>4353</v>
      </c>
      <c r="K186" s="14">
        <v>160000000</v>
      </c>
      <c r="L186" t="s">
        <v>198</v>
      </c>
      <c r="M186" t="s">
        <v>199</v>
      </c>
      <c r="N186" s="14">
        <v>6.5</v>
      </c>
      <c r="O186" s="14">
        <v>5</v>
      </c>
      <c r="P186" s="14">
        <v>15</v>
      </c>
      <c r="Q186" s="14">
        <v>0</v>
      </c>
      <c r="R186" s="14">
        <v>1</v>
      </c>
      <c r="S186" s="14">
        <v>1</v>
      </c>
    </row>
    <row r="187" spans="1:19" x14ac:dyDescent="0.3">
      <c r="A187" t="s">
        <v>4664</v>
      </c>
      <c r="B187" t="s">
        <v>48</v>
      </c>
      <c r="C187" s="14">
        <v>2007</v>
      </c>
      <c r="D187" t="s">
        <v>4542</v>
      </c>
      <c r="E187" t="s">
        <v>429</v>
      </c>
      <c r="F187" t="s">
        <v>336</v>
      </c>
      <c r="G187" t="s">
        <v>337</v>
      </c>
      <c r="H187" t="s">
        <v>207</v>
      </c>
      <c r="I187" s="14"/>
      <c r="J187" t="s">
        <v>4353</v>
      </c>
      <c r="K187" s="14">
        <v>62000000</v>
      </c>
      <c r="L187" t="s">
        <v>198</v>
      </c>
      <c r="M187" t="s">
        <v>199</v>
      </c>
      <c r="N187" s="14">
        <v>6.5</v>
      </c>
      <c r="O187" s="14">
        <v>5</v>
      </c>
      <c r="P187" s="14">
        <v>15</v>
      </c>
      <c r="Q187" s="14">
        <v>0</v>
      </c>
      <c r="R187" s="14">
        <v>1</v>
      </c>
      <c r="S187" s="14">
        <v>1</v>
      </c>
    </row>
    <row r="188" spans="1:19" x14ac:dyDescent="0.3">
      <c r="A188" t="s">
        <v>4666</v>
      </c>
      <c r="B188" t="s">
        <v>48</v>
      </c>
      <c r="C188" s="14">
        <v>2007</v>
      </c>
      <c r="D188" t="s">
        <v>4542</v>
      </c>
      <c r="E188" t="s">
        <v>446</v>
      </c>
      <c r="F188" t="s">
        <v>336</v>
      </c>
      <c r="G188" t="s">
        <v>337</v>
      </c>
      <c r="H188" t="s">
        <v>207</v>
      </c>
      <c r="I188" s="14"/>
      <c r="J188" t="s">
        <v>4353</v>
      </c>
      <c r="K188" s="14">
        <v>36000000</v>
      </c>
      <c r="L188" t="s">
        <v>198</v>
      </c>
      <c r="M188" t="s">
        <v>199</v>
      </c>
      <c r="N188" s="14">
        <v>6.8</v>
      </c>
      <c r="O188" s="14">
        <v>5</v>
      </c>
      <c r="P188" s="14">
        <v>17</v>
      </c>
      <c r="Q188" s="14">
        <v>0</v>
      </c>
      <c r="R188" s="14">
        <v>1</v>
      </c>
      <c r="S188" s="14">
        <v>1</v>
      </c>
    </row>
    <row r="189" spans="1:19" x14ac:dyDescent="0.3">
      <c r="A189" t="s">
        <v>4667</v>
      </c>
      <c r="B189" t="s">
        <v>48</v>
      </c>
      <c r="C189" s="14">
        <v>2007</v>
      </c>
      <c r="D189" t="s">
        <v>4542</v>
      </c>
      <c r="E189" t="s">
        <v>4644</v>
      </c>
      <c r="F189" t="s">
        <v>336</v>
      </c>
      <c r="G189" t="s">
        <v>337</v>
      </c>
      <c r="H189" t="s">
        <v>207</v>
      </c>
      <c r="I189" s="14"/>
      <c r="J189" t="s">
        <v>4353</v>
      </c>
      <c r="K189" s="14">
        <v>51000000</v>
      </c>
      <c r="L189" t="s">
        <v>198</v>
      </c>
      <c r="M189" t="s">
        <v>199</v>
      </c>
      <c r="N189" s="14">
        <v>6.8</v>
      </c>
      <c r="O189" s="14">
        <v>5</v>
      </c>
      <c r="P189" s="14">
        <v>17</v>
      </c>
      <c r="Q189" s="14">
        <v>0</v>
      </c>
      <c r="R189" s="14">
        <v>1</v>
      </c>
      <c r="S189" s="14">
        <v>1</v>
      </c>
    </row>
    <row r="190" spans="1:19" x14ac:dyDescent="0.3">
      <c r="A190" t="s">
        <v>4668</v>
      </c>
      <c r="B190" t="s">
        <v>48</v>
      </c>
      <c r="C190" s="14">
        <v>2007</v>
      </c>
      <c r="D190" t="s">
        <v>4542</v>
      </c>
      <c r="E190" t="s">
        <v>435</v>
      </c>
      <c r="F190" t="s">
        <v>336</v>
      </c>
      <c r="G190" t="s">
        <v>337</v>
      </c>
      <c r="H190" t="s">
        <v>207</v>
      </c>
      <c r="I190" s="14"/>
      <c r="J190" t="s">
        <v>4353</v>
      </c>
      <c r="K190" s="14">
        <v>113000000</v>
      </c>
      <c r="L190" t="s">
        <v>198</v>
      </c>
      <c r="M190" t="s">
        <v>199</v>
      </c>
      <c r="N190" s="14">
        <v>6.5</v>
      </c>
      <c r="O190" s="14">
        <v>5</v>
      </c>
      <c r="P190" s="14">
        <v>15</v>
      </c>
      <c r="Q190" s="14">
        <v>0</v>
      </c>
      <c r="R190" s="14">
        <v>1</v>
      </c>
      <c r="S190" s="14">
        <v>1</v>
      </c>
    </row>
    <row r="191" spans="1:19" x14ac:dyDescent="0.3">
      <c r="A191" t="s">
        <v>4669</v>
      </c>
      <c r="B191" t="s">
        <v>48</v>
      </c>
      <c r="C191" s="14">
        <v>2008</v>
      </c>
      <c r="D191" t="s">
        <v>4542</v>
      </c>
      <c r="E191" t="s">
        <v>450</v>
      </c>
      <c r="F191" t="s">
        <v>336</v>
      </c>
      <c r="G191" t="s">
        <v>337</v>
      </c>
      <c r="H191" t="s">
        <v>207</v>
      </c>
      <c r="I191" s="14"/>
      <c r="J191" t="s">
        <v>4353</v>
      </c>
      <c r="K191" s="14">
        <v>144000000</v>
      </c>
      <c r="L191" t="s">
        <v>198</v>
      </c>
      <c r="M191" t="s">
        <v>199</v>
      </c>
      <c r="N191" s="14">
        <v>4.5</v>
      </c>
      <c r="O191" s="14">
        <v>5</v>
      </c>
      <c r="P191" s="14">
        <v>15</v>
      </c>
      <c r="Q191" s="14">
        <v>0</v>
      </c>
      <c r="R191" s="14">
        <v>1</v>
      </c>
      <c r="S191" s="14">
        <v>1</v>
      </c>
    </row>
    <row r="192" spans="1:19" x14ac:dyDescent="0.3">
      <c r="A192" t="s">
        <v>4670</v>
      </c>
      <c r="B192" t="s">
        <v>48</v>
      </c>
      <c r="C192" s="14">
        <v>2008</v>
      </c>
      <c r="D192" t="s">
        <v>372</v>
      </c>
      <c r="E192" t="s">
        <v>451</v>
      </c>
      <c r="F192" t="s">
        <v>336</v>
      </c>
      <c r="G192" t="s">
        <v>337</v>
      </c>
      <c r="H192" t="s">
        <v>207</v>
      </c>
      <c r="I192" s="14"/>
      <c r="J192" t="s">
        <v>4353</v>
      </c>
      <c r="K192" s="14">
        <v>26000000</v>
      </c>
      <c r="L192" t="s">
        <v>198</v>
      </c>
      <c r="M192" t="s">
        <v>199</v>
      </c>
      <c r="N192" s="14">
        <v>4.5</v>
      </c>
      <c r="O192" s="14">
        <v>5</v>
      </c>
      <c r="P192" s="14">
        <v>17</v>
      </c>
      <c r="Q192" s="14">
        <v>0</v>
      </c>
      <c r="R192" s="14">
        <v>1</v>
      </c>
      <c r="S192" s="14">
        <v>1</v>
      </c>
    </row>
    <row r="193" spans="1:19" x14ac:dyDescent="0.3">
      <c r="A193" t="s">
        <v>4671</v>
      </c>
      <c r="B193" t="s">
        <v>48</v>
      </c>
      <c r="C193" s="14">
        <v>2008</v>
      </c>
      <c r="D193" t="s">
        <v>4542</v>
      </c>
      <c r="E193" t="s">
        <v>449</v>
      </c>
      <c r="F193" t="s">
        <v>336</v>
      </c>
      <c r="G193" t="s">
        <v>337</v>
      </c>
      <c r="H193" t="s">
        <v>207</v>
      </c>
      <c r="I193" s="14"/>
      <c r="J193" t="s">
        <v>4353</v>
      </c>
      <c r="K193" s="14">
        <v>32000000</v>
      </c>
      <c r="L193" t="s">
        <v>198</v>
      </c>
      <c r="M193" t="s">
        <v>199</v>
      </c>
      <c r="N193" s="14">
        <v>4.5</v>
      </c>
      <c r="O193" s="14">
        <v>5</v>
      </c>
      <c r="P193" s="14">
        <v>17</v>
      </c>
      <c r="Q193" s="14">
        <v>0</v>
      </c>
      <c r="R193" s="14">
        <v>1</v>
      </c>
      <c r="S193" s="14">
        <v>1</v>
      </c>
    </row>
    <row r="194" spans="1:19" x14ac:dyDescent="0.3">
      <c r="A194" t="s">
        <v>4672</v>
      </c>
      <c r="B194" t="s">
        <v>48</v>
      </c>
      <c r="C194" s="14">
        <v>2008</v>
      </c>
      <c r="D194" t="s">
        <v>372</v>
      </c>
      <c r="E194" t="s">
        <v>448</v>
      </c>
      <c r="F194" t="s">
        <v>336</v>
      </c>
      <c r="G194" t="s">
        <v>337</v>
      </c>
      <c r="H194" t="s">
        <v>207</v>
      </c>
      <c r="I194" s="14"/>
      <c r="J194" t="s">
        <v>4353</v>
      </c>
      <c r="K194" s="14">
        <v>46000000</v>
      </c>
      <c r="L194" t="s">
        <v>198</v>
      </c>
      <c r="M194" t="s">
        <v>199</v>
      </c>
      <c r="N194" s="14">
        <v>4.5</v>
      </c>
      <c r="O194" s="14">
        <v>5</v>
      </c>
      <c r="P194" s="14">
        <v>17</v>
      </c>
      <c r="Q194" s="14">
        <v>0</v>
      </c>
      <c r="R194" s="14">
        <v>1</v>
      </c>
      <c r="S194" s="14">
        <v>1</v>
      </c>
    </row>
    <row r="195" spans="1:19" x14ac:dyDescent="0.3">
      <c r="A195" t="s">
        <v>4673</v>
      </c>
      <c r="B195" t="s">
        <v>48</v>
      </c>
      <c r="C195" s="14">
        <v>2008</v>
      </c>
      <c r="D195" t="s">
        <v>4542</v>
      </c>
      <c r="E195" t="s">
        <v>447</v>
      </c>
      <c r="F195" t="s">
        <v>336</v>
      </c>
      <c r="G195" t="s">
        <v>337</v>
      </c>
      <c r="H195" t="s">
        <v>207</v>
      </c>
      <c r="I195" s="14"/>
      <c r="J195" t="s">
        <v>4353</v>
      </c>
      <c r="K195" s="14">
        <v>27000000</v>
      </c>
      <c r="L195" t="s">
        <v>198</v>
      </c>
      <c r="M195" t="s">
        <v>199</v>
      </c>
      <c r="N195" s="14">
        <v>4.5</v>
      </c>
      <c r="O195" s="14">
        <v>5</v>
      </c>
      <c r="P195" s="14">
        <v>17</v>
      </c>
      <c r="Q195" s="14">
        <v>0</v>
      </c>
      <c r="R195" s="14">
        <v>1</v>
      </c>
      <c r="S195" s="14">
        <v>1</v>
      </c>
    </row>
    <row r="196" spans="1:19" x14ac:dyDescent="0.3">
      <c r="A196" t="s">
        <v>4674</v>
      </c>
      <c r="B196" t="s">
        <v>48</v>
      </c>
      <c r="C196" s="14">
        <v>2009</v>
      </c>
      <c r="D196" t="s">
        <v>372</v>
      </c>
      <c r="E196" t="s">
        <v>452</v>
      </c>
      <c r="F196" t="s">
        <v>336</v>
      </c>
      <c r="G196" t="s">
        <v>337</v>
      </c>
      <c r="H196" t="s">
        <v>207</v>
      </c>
      <c r="I196" s="14"/>
      <c r="J196" t="s">
        <v>4353</v>
      </c>
      <c r="K196" s="14">
        <v>337000000</v>
      </c>
      <c r="L196" t="s">
        <v>198</v>
      </c>
      <c r="M196" t="s">
        <v>4353</v>
      </c>
      <c r="N196" s="14"/>
      <c r="O196" s="14"/>
      <c r="P196" s="14"/>
      <c r="Q196" s="14">
        <v>0</v>
      </c>
      <c r="R196" s="14">
        <v>1</v>
      </c>
      <c r="S196" s="14">
        <v>1</v>
      </c>
    </row>
    <row r="197" spans="1:19" x14ac:dyDescent="0.3">
      <c r="A197" t="s">
        <v>4675</v>
      </c>
      <c r="B197" t="s">
        <v>48</v>
      </c>
      <c r="C197" s="14">
        <v>2010</v>
      </c>
      <c r="D197" t="s">
        <v>372</v>
      </c>
      <c r="E197" t="s">
        <v>453</v>
      </c>
      <c r="F197" t="s">
        <v>454</v>
      </c>
      <c r="G197" t="s">
        <v>455</v>
      </c>
      <c r="H197" t="s">
        <v>456</v>
      </c>
      <c r="I197" s="14"/>
      <c r="J197" t="s">
        <v>4353</v>
      </c>
      <c r="K197" s="14">
        <v>2500000000</v>
      </c>
      <c r="L197" t="s">
        <v>198</v>
      </c>
      <c r="M197" t="s">
        <v>199</v>
      </c>
      <c r="N197" s="14"/>
      <c r="O197" s="14"/>
      <c r="P197" s="14">
        <v>8</v>
      </c>
      <c r="Q197" s="14">
        <v>1</v>
      </c>
      <c r="R197" s="14">
        <v>1</v>
      </c>
      <c r="S197" s="14">
        <v>1</v>
      </c>
    </row>
    <row r="198" spans="1:19" x14ac:dyDescent="0.3">
      <c r="A198" t="s">
        <v>4676</v>
      </c>
      <c r="B198" t="s">
        <v>48</v>
      </c>
      <c r="C198" s="14">
        <v>2010</v>
      </c>
      <c r="D198" t="s">
        <v>372</v>
      </c>
      <c r="E198" t="s">
        <v>458</v>
      </c>
      <c r="F198" t="s">
        <v>454</v>
      </c>
      <c r="G198" t="s">
        <v>455</v>
      </c>
      <c r="H198" t="s">
        <v>207</v>
      </c>
      <c r="I198" s="14"/>
      <c r="J198" t="s">
        <v>4353</v>
      </c>
      <c r="K198" s="14">
        <v>60000000</v>
      </c>
      <c r="L198" t="s">
        <v>198</v>
      </c>
      <c r="M198" t="s">
        <v>199</v>
      </c>
      <c r="N198" s="14"/>
      <c r="O198" s="14"/>
      <c r="P198" s="14"/>
      <c r="Q198" s="14">
        <v>1</v>
      </c>
      <c r="R198" s="14">
        <v>1</v>
      </c>
      <c r="S198" s="14">
        <v>1</v>
      </c>
    </row>
    <row r="199" spans="1:19" x14ac:dyDescent="0.3">
      <c r="A199" t="s">
        <v>4677</v>
      </c>
      <c r="B199" t="s">
        <v>48</v>
      </c>
      <c r="C199" s="14">
        <v>2010</v>
      </c>
      <c r="D199" t="s">
        <v>372</v>
      </c>
      <c r="E199" t="s">
        <v>457</v>
      </c>
      <c r="F199" t="s">
        <v>336</v>
      </c>
      <c r="G199" t="s">
        <v>337</v>
      </c>
      <c r="H199" t="s">
        <v>207</v>
      </c>
      <c r="I199" s="14"/>
      <c r="J199" t="s">
        <v>4353</v>
      </c>
      <c r="K199" s="14">
        <v>28000000</v>
      </c>
      <c r="L199" t="s">
        <v>198</v>
      </c>
      <c r="M199" t="s">
        <v>4353</v>
      </c>
      <c r="N199" s="14"/>
      <c r="O199" s="14"/>
      <c r="P199" s="14"/>
      <c r="Q199" s="14">
        <v>0</v>
      </c>
      <c r="R199" s="14">
        <v>1</v>
      </c>
      <c r="S199" s="14">
        <v>1</v>
      </c>
    </row>
    <row r="200" spans="1:19" x14ac:dyDescent="0.3">
      <c r="A200" t="s">
        <v>4678</v>
      </c>
      <c r="B200" t="s">
        <v>48</v>
      </c>
      <c r="C200" s="14">
        <v>2011</v>
      </c>
      <c r="D200" t="s">
        <v>372</v>
      </c>
      <c r="E200" t="s">
        <v>470</v>
      </c>
      <c r="F200" t="s">
        <v>336</v>
      </c>
      <c r="G200" t="s">
        <v>337</v>
      </c>
      <c r="H200" t="s">
        <v>207</v>
      </c>
      <c r="I200" s="14"/>
      <c r="J200" t="s">
        <v>4353</v>
      </c>
      <c r="K200" s="14">
        <v>36000000</v>
      </c>
      <c r="L200" t="s">
        <v>198</v>
      </c>
      <c r="M200" t="s">
        <v>4353</v>
      </c>
      <c r="N200" s="14"/>
      <c r="O200" s="14"/>
      <c r="P200" s="14"/>
      <c r="Q200" s="14">
        <v>0</v>
      </c>
      <c r="R200" s="14">
        <v>1</v>
      </c>
      <c r="S200" s="14">
        <v>1</v>
      </c>
    </row>
    <row r="201" spans="1:19" x14ac:dyDescent="0.3">
      <c r="A201" t="s">
        <v>4679</v>
      </c>
      <c r="B201" t="s">
        <v>48</v>
      </c>
      <c r="C201" s="14">
        <v>2011</v>
      </c>
      <c r="D201" t="s">
        <v>372</v>
      </c>
      <c r="E201" t="s">
        <v>469</v>
      </c>
      <c r="F201" t="s">
        <v>336</v>
      </c>
      <c r="G201" t="s">
        <v>337</v>
      </c>
      <c r="H201" t="s">
        <v>207</v>
      </c>
      <c r="I201" s="14"/>
      <c r="J201" t="s">
        <v>4353</v>
      </c>
      <c r="K201" s="14">
        <v>14000000</v>
      </c>
      <c r="L201" t="s">
        <v>198</v>
      </c>
      <c r="M201" t="s">
        <v>4353</v>
      </c>
      <c r="N201" s="14"/>
      <c r="O201" s="14"/>
      <c r="P201" s="14"/>
      <c r="Q201" s="14">
        <v>0</v>
      </c>
      <c r="R201" s="14">
        <v>1</v>
      </c>
      <c r="S201" s="14">
        <v>1</v>
      </c>
    </row>
    <row r="202" spans="1:19" x14ac:dyDescent="0.3">
      <c r="A202" t="s">
        <v>4680</v>
      </c>
      <c r="B202" t="s">
        <v>48</v>
      </c>
      <c r="C202" s="14">
        <v>2011</v>
      </c>
      <c r="D202" t="s">
        <v>372</v>
      </c>
      <c r="E202" t="s">
        <v>490</v>
      </c>
      <c r="F202" t="s">
        <v>336</v>
      </c>
      <c r="G202" t="s">
        <v>337</v>
      </c>
      <c r="H202" t="s">
        <v>207</v>
      </c>
      <c r="I202" s="14"/>
      <c r="J202" t="s">
        <v>4353</v>
      </c>
      <c r="K202" s="14">
        <v>22000000</v>
      </c>
      <c r="L202" t="s">
        <v>198</v>
      </c>
      <c r="M202" t="s">
        <v>4353</v>
      </c>
      <c r="N202" s="14"/>
      <c r="O202" s="14"/>
      <c r="P202" s="14"/>
      <c r="Q202" s="14">
        <v>0</v>
      </c>
      <c r="R202" s="14">
        <v>1</v>
      </c>
      <c r="S202" s="14">
        <v>1</v>
      </c>
    </row>
    <row r="203" spans="1:19" x14ac:dyDescent="0.3">
      <c r="A203" t="s">
        <v>4681</v>
      </c>
      <c r="B203" t="s">
        <v>48</v>
      </c>
      <c r="C203" s="14">
        <v>2011</v>
      </c>
      <c r="D203" t="s">
        <v>372</v>
      </c>
      <c r="E203" t="s">
        <v>487</v>
      </c>
      <c r="F203" t="s">
        <v>463</v>
      </c>
      <c r="G203" t="s">
        <v>337</v>
      </c>
      <c r="H203" t="s">
        <v>207</v>
      </c>
      <c r="I203" s="14"/>
      <c r="J203" t="s">
        <v>4353</v>
      </c>
      <c r="K203" s="14">
        <v>86000000</v>
      </c>
      <c r="L203" t="s">
        <v>198</v>
      </c>
      <c r="M203" t="s">
        <v>199</v>
      </c>
      <c r="N203" s="14"/>
      <c r="O203" s="14"/>
      <c r="P203" s="14"/>
      <c r="Q203" s="14">
        <v>0</v>
      </c>
      <c r="R203" s="14">
        <v>1</v>
      </c>
      <c r="S203" s="14">
        <v>1</v>
      </c>
    </row>
    <row r="204" spans="1:19" x14ac:dyDescent="0.3">
      <c r="A204" t="s">
        <v>4682</v>
      </c>
      <c r="B204" t="s">
        <v>48</v>
      </c>
      <c r="C204" s="14">
        <v>2011</v>
      </c>
      <c r="D204" t="s">
        <v>372</v>
      </c>
      <c r="E204" t="s">
        <v>464</v>
      </c>
      <c r="F204" t="s">
        <v>463</v>
      </c>
      <c r="G204" t="s">
        <v>337</v>
      </c>
      <c r="H204" t="s">
        <v>207</v>
      </c>
      <c r="I204" s="14"/>
      <c r="J204" t="s">
        <v>4353</v>
      </c>
      <c r="K204" s="14">
        <v>31000000</v>
      </c>
      <c r="L204" t="s">
        <v>198</v>
      </c>
      <c r="M204" t="s">
        <v>199</v>
      </c>
      <c r="N204" s="14"/>
      <c r="O204" s="14"/>
      <c r="P204" s="14"/>
      <c r="Q204" s="14">
        <v>0</v>
      </c>
      <c r="R204" s="14">
        <v>1</v>
      </c>
      <c r="S204" s="14">
        <v>1</v>
      </c>
    </row>
    <row r="205" spans="1:19" x14ac:dyDescent="0.3">
      <c r="A205" t="s">
        <v>4683</v>
      </c>
      <c r="B205" t="s">
        <v>48</v>
      </c>
      <c r="C205" s="14">
        <v>2011</v>
      </c>
      <c r="D205" t="s">
        <v>372</v>
      </c>
      <c r="E205" t="s">
        <v>461</v>
      </c>
      <c r="F205" t="s">
        <v>336</v>
      </c>
      <c r="G205" t="s">
        <v>337</v>
      </c>
      <c r="H205" t="s">
        <v>207</v>
      </c>
      <c r="I205" s="14"/>
      <c r="J205" t="s">
        <v>4353</v>
      </c>
      <c r="K205" s="14">
        <v>70000000</v>
      </c>
      <c r="L205" t="s">
        <v>198</v>
      </c>
      <c r="M205" t="s">
        <v>4353</v>
      </c>
      <c r="N205" s="14"/>
      <c r="O205" s="14"/>
      <c r="P205" s="14"/>
      <c r="Q205" s="14">
        <v>0</v>
      </c>
      <c r="R205" s="14">
        <v>1</v>
      </c>
      <c r="S205" s="14">
        <v>1</v>
      </c>
    </row>
    <row r="206" spans="1:19" x14ac:dyDescent="0.3">
      <c r="A206" t="s">
        <v>4684</v>
      </c>
      <c r="B206" t="s">
        <v>48</v>
      </c>
      <c r="C206" s="14">
        <v>2011</v>
      </c>
      <c r="D206" t="s">
        <v>372</v>
      </c>
      <c r="E206" t="s">
        <v>460</v>
      </c>
      <c r="F206" t="s">
        <v>336</v>
      </c>
      <c r="G206" t="s">
        <v>337</v>
      </c>
      <c r="H206" t="s">
        <v>207</v>
      </c>
      <c r="I206" s="14"/>
      <c r="J206" t="s">
        <v>4353</v>
      </c>
      <c r="K206" s="14">
        <v>465000000</v>
      </c>
      <c r="L206" t="s">
        <v>198</v>
      </c>
      <c r="M206" t="s">
        <v>4353</v>
      </c>
      <c r="N206" s="14"/>
      <c r="O206" s="14"/>
      <c r="P206" s="14"/>
      <c r="Q206" s="14">
        <v>0</v>
      </c>
      <c r="R206" s="14">
        <v>1</v>
      </c>
      <c r="S206" s="14">
        <v>1</v>
      </c>
    </row>
    <row r="207" spans="1:19" x14ac:dyDescent="0.3">
      <c r="A207" t="s">
        <v>4685</v>
      </c>
      <c r="B207" t="s">
        <v>48</v>
      </c>
      <c r="C207" s="14">
        <v>2011</v>
      </c>
      <c r="D207" t="s">
        <v>372</v>
      </c>
      <c r="E207" t="s">
        <v>485</v>
      </c>
      <c r="F207" t="s">
        <v>463</v>
      </c>
      <c r="G207" t="s">
        <v>337</v>
      </c>
      <c r="H207" t="s">
        <v>207</v>
      </c>
      <c r="I207" s="14"/>
      <c r="J207" t="s">
        <v>4353</v>
      </c>
      <c r="K207" s="14">
        <v>17000000</v>
      </c>
      <c r="L207" t="s">
        <v>198</v>
      </c>
      <c r="M207" t="s">
        <v>199</v>
      </c>
      <c r="N207" s="14"/>
      <c r="O207" s="14"/>
      <c r="P207" s="14"/>
      <c r="Q207" s="14">
        <v>0</v>
      </c>
      <c r="R207" s="14">
        <v>1</v>
      </c>
      <c r="S207" s="14">
        <v>1</v>
      </c>
    </row>
    <row r="208" spans="1:19" x14ac:dyDescent="0.3">
      <c r="A208" t="s">
        <v>4686</v>
      </c>
      <c r="B208" t="s">
        <v>48</v>
      </c>
      <c r="C208" s="14">
        <v>2011</v>
      </c>
      <c r="D208" t="s">
        <v>372</v>
      </c>
      <c r="E208" t="s">
        <v>484</v>
      </c>
      <c r="F208" t="s">
        <v>463</v>
      </c>
      <c r="G208" t="s">
        <v>337</v>
      </c>
      <c r="H208" t="s">
        <v>207</v>
      </c>
      <c r="I208" s="14"/>
      <c r="J208" t="s">
        <v>4353</v>
      </c>
      <c r="K208" s="14">
        <v>55000000</v>
      </c>
      <c r="L208" t="s">
        <v>198</v>
      </c>
      <c r="M208" t="s">
        <v>199</v>
      </c>
      <c r="N208" s="14"/>
      <c r="O208" s="14"/>
      <c r="P208" s="14"/>
      <c r="Q208" s="14">
        <v>0</v>
      </c>
      <c r="R208" s="14">
        <v>1</v>
      </c>
      <c r="S208" s="14">
        <v>1</v>
      </c>
    </row>
    <row r="209" spans="1:19" x14ac:dyDescent="0.3">
      <c r="A209" t="s">
        <v>4687</v>
      </c>
      <c r="B209" t="s">
        <v>48</v>
      </c>
      <c r="C209" s="14">
        <v>2011</v>
      </c>
      <c r="D209" t="s">
        <v>372</v>
      </c>
      <c r="E209" t="s">
        <v>462</v>
      </c>
      <c r="F209" t="s">
        <v>463</v>
      </c>
      <c r="G209" t="s">
        <v>337</v>
      </c>
      <c r="H209" t="s">
        <v>207</v>
      </c>
      <c r="I209" s="14"/>
      <c r="J209" t="s">
        <v>4353</v>
      </c>
      <c r="K209" s="14">
        <v>110000000</v>
      </c>
      <c r="L209" t="s">
        <v>198</v>
      </c>
      <c r="M209" t="s">
        <v>199</v>
      </c>
      <c r="N209" s="14"/>
      <c r="O209" s="14"/>
      <c r="P209" s="14"/>
      <c r="Q209" s="14">
        <v>0</v>
      </c>
      <c r="R209" s="14">
        <v>1</v>
      </c>
      <c r="S209" s="14">
        <v>1</v>
      </c>
    </row>
    <row r="210" spans="1:19" x14ac:dyDescent="0.3">
      <c r="A210" t="s">
        <v>4688</v>
      </c>
      <c r="B210" t="s">
        <v>48</v>
      </c>
      <c r="C210" s="14">
        <v>2011</v>
      </c>
      <c r="D210" t="s">
        <v>302</v>
      </c>
      <c r="E210" t="s">
        <v>475</v>
      </c>
      <c r="F210" t="s">
        <v>299</v>
      </c>
      <c r="G210" t="s">
        <v>299</v>
      </c>
      <c r="H210" t="s">
        <v>4353</v>
      </c>
      <c r="I210" s="14">
        <v>2000000</v>
      </c>
      <c r="J210" t="s">
        <v>147</v>
      </c>
      <c r="K210" s="14">
        <v>309527.5</v>
      </c>
      <c r="L210" t="s">
        <v>197</v>
      </c>
      <c r="M210" t="s">
        <v>202</v>
      </c>
      <c r="N210" s="14"/>
      <c r="O210" s="14"/>
      <c r="P210" s="14"/>
      <c r="Q210" s="14"/>
      <c r="R210" s="14"/>
      <c r="S210" s="14">
        <v>0</v>
      </c>
    </row>
    <row r="211" spans="1:19" x14ac:dyDescent="0.3">
      <c r="A211" t="s">
        <v>4689</v>
      </c>
      <c r="B211" t="s">
        <v>48</v>
      </c>
      <c r="C211" s="14">
        <v>2011</v>
      </c>
      <c r="D211" t="s">
        <v>372</v>
      </c>
      <c r="E211" t="s">
        <v>473</v>
      </c>
      <c r="F211" t="s">
        <v>463</v>
      </c>
      <c r="G211" t="s">
        <v>337</v>
      </c>
      <c r="H211" t="s">
        <v>207</v>
      </c>
      <c r="I211" s="14"/>
      <c r="J211" t="s">
        <v>4353</v>
      </c>
      <c r="K211" s="14">
        <v>49000000</v>
      </c>
      <c r="L211" t="s">
        <v>198</v>
      </c>
      <c r="M211" t="s">
        <v>199</v>
      </c>
      <c r="N211" s="14"/>
      <c r="O211" s="14"/>
      <c r="P211" s="14"/>
      <c r="Q211" s="14">
        <v>0</v>
      </c>
      <c r="R211" s="14">
        <v>1</v>
      </c>
      <c r="S211" s="14">
        <v>1</v>
      </c>
    </row>
    <row r="212" spans="1:19" x14ac:dyDescent="0.3">
      <c r="A212" t="s">
        <v>4690</v>
      </c>
      <c r="B212" t="s">
        <v>48</v>
      </c>
      <c r="C212" s="14">
        <v>2011</v>
      </c>
      <c r="D212" t="s">
        <v>372</v>
      </c>
      <c r="E212" t="s">
        <v>478</v>
      </c>
      <c r="F212" t="s">
        <v>463</v>
      </c>
      <c r="G212" t="s">
        <v>337</v>
      </c>
      <c r="H212" t="s">
        <v>207</v>
      </c>
      <c r="I212" s="14"/>
      <c r="J212" t="s">
        <v>4353</v>
      </c>
      <c r="K212" s="14">
        <v>14000000</v>
      </c>
      <c r="L212" t="s">
        <v>198</v>
      </c>
      <c r="M212" t="s">
        <v>199</v>
      </c>
      <c r="N212" s="14"/>
      <c r="O212" s="14"/>
      <c r="P212" s="14"/>
      <c r="Q212" s="14">
        <v>0</v>
      </c>
      <c r="R212" s="14">
        <v>1</v>
      </c>
      <c r="S212" s="14">
        <v>1</v>
      </c>
    </row>
    <row r="213" spans="1:19" x14ac:dyDescent="0.3">
      <c r="A213" t="s">
        <v>4691</v>
      </c>
      <c r="B213" t="s">
        <v>48</v>
      </c>
      <c r="C213" s="14">
        <v>2011</v>
      </c>
      <c r="D213" t="s">
        <v>372</v>
      </c>
      <c r="E213" t="s">
        <v>481</v>
      </c>
      <c r="F213" t="s">
        <v>463</v>
      </c>
      <c r="G213" t="s">
        <v>337</v>
      </c>
      <c r="H213" t="s">
        <v>207</v>
      </c>
      <c r="I213" s="14"/>
      <c r="J213" t="s">
        <v>4353</v>
      </c>
      <c r="K213" s="14">
        <v>24000000</v>
      </c>
      <c r="L213" t="s">
        <v>198</v>
      </c>
      <c r="M213" t="s">
        <v>199</v>
      </c>
      <c r="N213" s="14"/>
      <c r="O213" s="14"/>
      <c r="P213" s="14"/>
      <c r="Q213" s="14">
        <v>0</v>
      </c>
      <c r="R213" s="14">
        <v>1</v>
      </c>
      <c r="S213" s="14">
        <v>1</v>
      </c>
    </row>
    <row r="214" spans="1:19" x14ac:dyDescent="0.3">
      <c r="A214" t="s">
        <v>4692</v>
      </c>
      <c r="B214" t="s">
        <v>48</v>
      </c>
      <c r="C214" s="14">
        <v>2011</v>
      </c>
      <c r="D214" t="s">
        <v>372</v>
      </c>
      <c r="E214" t="s">
        <v>476</v>
      </c>
      <c r="F214" t="s">
        <v>463</v>
      </c>
      <c r="G214" t="s">
        <v>337</v>
      </c>
      <c r="H214" t="s">
        <v>207</v>
      </c>
      <c r="I214" s="14"/>
      <c r="J214" t="s">
        <v>4353</v>
      </c>
      <c r="K214" s="14">
        <v>50000000</v>
      </c>
      <c r="L214" t="s">
        <v>198</v>
      </c>
      <c r="M214" t="s">
        <v>199</v>
      </c>
      <c r="N214" s="14"/>
      <c r="O214" s="14"/>
      <c r="P214" s="14"/>
      <c r="Q214" s="14">
        <v>0</v>
      </c>
      <c r="R214" s="14">
        <v>1</v>
      </c>
      <c r="S214" s="14">
        <v>1</v>
      </c>
    </row>
    <row r="215" spans="1:19" x14ac:dyDescent="0.3">
      <c r="A215" t="s">
        <v>4693</v>
      </c>
      <c r="B215" t="s">
        <v>48</v>
      </c>
      <c r="C215" s="14">
        <v>2011</v>
      </c>
      <c r="D215" t="s">
        <v>372</v>
      </c>
      <c r="E215" t="s">
        <v>477</v>
      </c>
      <c r="F215" t="s">
        <v>336</v>
      </c>
      <c r="G215" t="s">
        <v>337</v>
      </c>
      <c r="H215" t="s">
        <v>207</v>
      </c>
      <c r="I215" s="14"/>
      <c r="J215" t="s">
        <v>4353</v>
      </c>
      <c r="K215" s="14">
        <v>85000000</v>
      </c>
      <c r="L215" t="s">
        <v>198</v>
      </c>
      <c r="M215" t="s">
        <v>4353</v>
      </c>
      <c r="N215" s="14"/>
      <c r="O215" s="14"/>
      <c r="P215" s="14"/>
      <c r="Q215" s="14">
        <v>0</v>
      </c>
      <c r="R215" s="14">
        <v>1</v>
      </c>
      <c r="S215" s="14">
        <v>1</v>
      </c>
    </row>
    <row r="216" spans="1:19" x14ac:dyDescent="0.3">
      <c r="A216" t="s">
        <v>4694</v>
      </c>
      <c r="B216" t="s">
        <v>48</v>
      </c>
      <c r="C216" s="14">
        <v>2011</v>
      </c>
      <c r="D216" t="s">
        <v>372</v>
      </c>
      <c r="E216" t="s">
        <v>472</v>
      </c>
      <c r="F216" t="s">
        <v>336</v>
      </c>
      <c r="G216" t="s">
        <v>337</v>
      </c>
      <c r="H216" t="s">
        <v>207</v>
      </c>
      <c r="I216" s="14"/>
      <c r="J216" t="s">
        <v>4353</v>
      </c>
      <c r="K216" s="14">
        <v>53000000</v>
      </c>
      <c r="L216" t="s">
        <v>198</v>
      </c>
      <c r="M216" t="s">
        <v>4353</v>
      </c>
      <c r="N216" s="14"/>
      <c r="O216" s="14"/>
      <c r="P216" s="14"/>
      <c r="Q216" s="14">
        <v>0</v>
      </c>
      <c r="R216" s="14">
        <v>1</v>
      </c>
      <c r="S216" s="14">
        <v>1</v>
      </c>
    </row>
    <row r="217" spans="1:19" x14ac:dyDescent="0.3">
      <c r="A217" t="s">
        <v>4695</v>
      </c>
      <c r="B217" t="s">
        <v>48</v>
      </c>
      <c r="C217" s="14">
        <v>2011</v>
      </c>
      <c r="D217" t="s">
        <v>372</v>
      </c>
      <c r="E217" t="s">
        <v>474</v>
      </c>
      <c r="F217" t="s">
        <v>336</v>
      </c>
      <c r="G217" t="s">
        <v>337</v>
      </c>
      <c r="H217" t="s">
        <v>207</v>
      </c>
      <c r="I217" s="14"/>
      <c r="J217" t="s">
        <v>4353</v>
      </c>
      <c r="K217" s="14">
        <v>46000000</v>
      </c>
      <c r="L217" t="s">
        <v>198</v>
      </c>
      <c r="M217" t="s">
        <v>4353</v>
      </c>
      <c r="N217" s="14"/>
      <c r="O217" s="14"/>
      <c r="P217" s="14"/>
      <c r="Q217" s="14">
        <v>0</v>
      </c>
      <c r="R217" s="14">
        <v>1</v>
      </c>
      <c r="S217" s="14">
        <v>1</v>
      </c>
    </row>
    <row r="218" spans="1:19" x14ac:dyDescent="0.3">
      <c r="A218" t="s">
        <v>4696</v>
      </c>
      <c r="B218" t="s">
        <v>48</v>
      </c>
      <c r="C218" s="14">
        <v>2011</v>
      </c>
      <c r="D218" t="s">
        <v>372</v>
      </c>
      <c r="E218" t="s">
        <v>488</v>
      </c>
      <c r="F218" t="s">
        <v>336</v>
      </c>
      <c r="G218" t="s">
        <v>337</v>
      </c>
      <c r="H218" t="s">
        <v>207</v>
      </c>
      <c r="I218" s="14"/>
      <c r="J218" t="s">
        <v>4353</v>
      </c>
      <c r="K218" s="14">
        <v>46000000</v>
      </c>
      <c r="L218" t="s">
        <v>198</v>
      </c>
      <c r="M218" t="s">
        <v>4353</v>
      </c>
      <c r="N218" s="14"/>
      <c r="O218" s="14"/>
      <c r="P218" s="14"/>
      <c r="Q218" s="14">
        <v>0</v>
      </c>
      <c r="R218" s="14">
        <v>1</v>
      </c>
      <c r="S218" s="14">
        <v>1</v>
      </c>
    </row>
    <row r="219" spans="1:19" x14ac:dyDescent="0.3">
      <c r="A219" t="s">
        <v>4697</v>
      </c>
      <c r="B219" t="s">
        <v>48</v>
      </c>
      <c r="C219" s="14">
        <v>2011</v>
      </c>
      <c r="D219" t="s">
        <v>372</v>
      </c>
      <c r="E219" t="s">
        <v>486</v>
      </c>
      <c r="F219" t="s">
        <v>336</v>
      </c>
      <c r="G219" t="s">
        <v>337</v>
      </c>
      <c r="H219" t="s">
        <v>207</v>
      </c>
      <c r="I219" s="14"/>
      <c r="J219" t="s">
        <v>4353</v>
      </c>
      <c r="K219" s="14">
        <v>46000000</v>
      </c>
      <c r="L219" t="s">
        <v>198</v>
      </c>
      <c r="M219" t="s">
        <v>4353</v>
      </c>
      <c r="N219" s="14"/>
      <c r="O219" s="14"/>
      <c r="P219" s="14"/>
      <c r="Q219" s="14">
        <v>0</v>
      </c>
      <c r="R219" s="14">
        <v>1</v>
      </c>
      <c r="S219" s="14">
        <v>1</v>
      </c>
    </row>
    <row r="220" spans="1:19" x14ac:dyDescent="0.3">
      <c r="A220" t="s">
        <v>4698</v>
      </c>
      <c r="B220" t="s">
        <v>48</v>
      </c>
      <c r="C220" s="14">
        <v>2011</v>
      </c>
      <c r="D220" t="s">
        <v>372</v>
      </c>
      <c r="E220" t="s">
        <v>471</v>
      </c>
      <c r="F220" t="s">
        <v>336</v>
      </c>
      <c r="G220" t="s">
        <v>337</v>
      </c>
      <c r="H220" t="s">
        <v>207</v>
      </c>
      <c r="I220" s="14"/>
      <c r="J220" t="s">
        <v>4353</v>
      </c>
      <c r="K220" s="14">
        <v>25000000</v>
      </c>
      <c r="L220" t="s">
        <v>198</v>
      </c>
      <c r="M220" t="s">
        <v>4353</v>
      </c>
      <c r="N220" s="14"/>
      <c r="O220" s="14"/>
      <c r="P220" s="14"/>
      <c r="Q220" s="14">
        <v>0</v>
      </c>
      <c r="R220" s="14">
        <v>1</v>
      </c>
      <c r="S220" s="14">
        <v>1</v>
      </c>
    </row>
    <row r="221" spans="1:19" x14ac:dyDescent="0.3">
      <c r="A221" t="s">
        <v>4699</v>
      </c>
      <c r="B221" t="s">
        <v>48</v>
      </c>
      <c r="C221" s="14">
        <v>2011</v>
      </c>
      <c r="D221" t="s">
        <v>372</v>
      </c>
      <c r="E221" t="s">
        <v>489</v>
      </c>
      <c r="F221" t="s">
        <v>336</v>
      </c>
      <c r="G221" t="s">
        <v>337</v>
      </c>
      <c r="H221" t="s">
        <v>207</v>
      </c>
      <c r="I221" s="14"/>
      <c r="J221" t="s">
        <v>4353</v>
      </c>
      <c r="K221" s="14">
        <v>4000000</v>
      </c>
      <c r="L221" t="s">
        <v>198</v>
      </c>
      <c r="M221" t="s">
        <v>4353</v>
      </c>
      <c r="N221" s="14"/>
      <c r="O221" s="14"/>
      <c r="P221" s="14"/>
      <c r="Q221" s="14">
        <v>0</v>
      </c>
      <c r="R221" s="14">
        <v>1</v>
      </c>
      <c r="S221" s="14">
        <v>1</v>
      </c>
    </row>
    <row r="222" spans="1:19" x14ac:dyDescent="0.3">
      <c r="A222" t="s">
        <v>4700</v>
      </c>
      <c r="B222" t="s">
        <v>48</v>
      </c>
      <c r="C222" s="14">
        <v>2011</v>
      </c>
      <c r="D222" t="s">
        <v>372</v>
      </c>
      <c r="E222" t="s">
        <v>466</v>
      </c>
      <c r="F222" t="s">
        <v>336</v>
      </c>
      <c r="G222" t="s">
        <v>337</v>
      </c>
      <c r="H222" t="s">
        <v>207</v>
      </c>
      <c r="I222" s="14"/>
      <c r="J222" t="s">
        <v>4353</v>
      </c>
      <c r="K222" s="14">
        <v>21000000</v>
      </c>
      <c r="L222" t="s">
        <v>198</v>
      </c>
      <c r="M222" t="s">
        <v>4353</v>
      </c>
      <c r="N222" s="14"/>
      <c r="O222" s="14"/>
      <c r="P222" s="14"/>
      <c r="Q222" s="14">
        <v>0</v>
      </c>
      <c r="R222" s="14">
        <v>1</v>
      </c>
      <c r="S222" s="14">
        <v>1</v>
      </c>
    </row>
    <row r="223" spans="1:19" x14ac:dyDescent="0.3">
      <c r="A223" t="s">
        <v>4702</v>
      </c>
      <c r="B223" t="s">
        <v>48</v>
      </c>
      <c r="C223" s="14">
        <v>2011</v>
      </c>
      <c r="D223" t="s">
        <v>372</v>
      </c>
      <c r="E223" t="s">
        <v>468</v>
      </c>
      <c r="F223" t="s">
        <v>463</v>
      </c>
      <c r="G223" t="s">
        <v>337</v>
      </c>
      <c r="H223" t="s">
        <v>207</v>
      </c>
      <c r="I223" s="14"/>
      <c r="J223" t="s">
        <v>4353</v>
      </c>
      <c r="K223" s="14">
        <v>117000000</v>
      </c>
      <c r="L223" t="s">
        <v>198</v>
      </c>
      <c r="M223" t="s">
        <v>199</v>
      </c>
      <c r="N223" s="14"/>
      <c r="O223" s="14"/>
      <c r="P223" s="14"/>
      <c r="Q223" s="14">
        <v>0</v>
      </c>
      <c r="R223" s="14">
        <v>1</v>
      </c>
      <c r="S223" s="14">
        <v>1</v>
      </c>
    </row>
    <row r="224" spans="1:19" x14ac:dyDescent="0.3">
      <c r="A224" t="s">
        <v>4703</v>
      </c>
      <c r="B224" t="s">
        <v>48</v>
      </c>
      <c r="C224" s="14">
        <v>2011</v>
      </c>
      <c r="D224" t="s">
        <v>372</v>
      </c>
      <c r="E224" t="s">
        <v>479</v>
      </c>
      <c r="F224" t="s">
        <v>336</v>
      </c>
      <c r="G224" t="s">
        <v>337</v>
      </c>
      <c r="H224" t="s">
        <v>207</v>
      </c>
      <c r="I224" s="14"/>
      <c r="J224" t="s">
        <v>4353</v>
      </c>
      <c r="K224" s="14">
        <v>16000000</v>
      </c>
      <c r="L224" t="s">
        <v>198</v>
      </c>
      <c r="M224" t="s">
        <v>4353</v>
      </c>
      <c r="N224" s="14"/>
      <c r="O224" s="14"/>
      <c r="P224" s="14"/>
      <c r="Q224" s="14">
        <v>0</v>
      </c>
      <c r="R224" s="14">
        <v>1</v>
      </c>
      <c r="S224" s="14">
        <v>1</v>
      </c>
    </row>
    <row r="225" spans="1:19" x14ac:dyDescent="0.3">
      <c r="A225" t="s">
        <v>4704</v>
      </c>
      <c r="B225" t="s">
        <v>48</v>
      </c>
      <c r="C225" s="14">
        <v>2011</v>
      </c>
      <c r="D225" t="s">
        <v>372</v>
      </c>
      <c r="E225" t="s">
        <v>459</v>
      </c>
      <c r="F225" t="s">
        <v>336</v>
      </c>
      <c r="G225" t="s">
        <v>337</v>
      </c>
      <c r="H225" t="s">
        <v>207</v>
      </c>
      <c r="I225" s="14"/>
      <c r="J225" t="s">
        <v>4353</v>
      </c>
      <c r="K225" s="14">
        <v>12000000</v>
      </c>
      <c r="L225" t="s">
        <v>198</v>
      </c>
      <c r="M225" t="s">
        <v>4353</v>
      </c>
      <c r="N225" s="14"/>
      <c r="O225" s="14"/>
      <c r="P225" s="14"/>
      <c r="Q225" s="14">
        <v>0</v>
      </c>
      <c r="R225" s="14">
        <v>1</v>
      </c>
      <c r="S225" s="14">
        <v>1</v>
      </c>
    </row>
    <row r="226" spans="1:19" x14ac:dyDescent="0.3">
      <c r="A226" t="s">
        <v>4705</v>
      </c>
      <c r="B226" t="s">
        <v>48</v>
      </c>
      <c r="C226" s="14">
        <v>2011</v>
      </c>
      <c r="D226" t="s">
        <v>372</v>
      </c>
      <c r="E226" t="s">
        <v>465</v>
      </c>
      <c r="F226" t="s">
        <v>336</v>
      </c>
      <c r="G226" t="s">
        <v>337</v>
      </c>
      <c r="H226" t="s">
        <v>207</v>
      </c>
      <c r="I226" s="14"/>
      <c r="J226" t="s">
        <v>4353</v>
      </c>
      <c r="K226" s="14">
        <v>86000000</v>
      </c>
      <c r="L226" t="s">
        <v>198</v>
      </c>
      <c r="M226" t="s">
        <v>4353</v>
      </c>
      <c r="N226" s="14"/>
      <c r="O226" s="14"/>
      <c r="P226" s="14"/>
      <c r="Q226" s="14">
        <v>0</v>
      </c>
      <c r="R226" s="14">
        <v>1</v>
      </c>
      <c r="S226" s="14">
        <v>1</v>
      </c>
    </row>
    <row r="227" spans="1:19" x14ac:dyDescent="0.3">
      <c r="A227" t="s">
        <v>4706</v>
      </c>
      <c r="B227" t="s">
        <v>48</v>
      </c>
      <c r="C227" s="14">
        <v>2011</v>
      </c>
      <c r="D227" t="s">
        <v>372</v>
      </c>
      <c r="E227" t="s">
        <v>483</v>
      </c>
      <c r="F227" t="s">
        <v>336</v>
      </c>
      <c r="G227" t="s">
        <v>337</v>
      </c>
      <c r="H227" t="s">
        <v>207</v>
      </c>
      <c r="I227" s="14"/>
      <c r="J227" t="s">
        <v>4353</v>
      </c>
      <c r="K227" s="14">
        <v>33000000</v>
      </c>
      <c r="L227" t="s">
        <v>198</v>
      </c>
      <c r="M227" t="s">
        <v>4353</v>
      </c>
      <c r="N227" s="14"/>
      <c r="O227" s="14"/>
      <c r="P227" s="14"/>
      <c r="Q227" s="14">
        <v>0</v>
      </c>
      <c r="R227" s="14">
        <v>1</v>
      </c>
      <c r="S227" s="14">
        <v>1</v>
      </c>
    </row>
    <row r="228" spans="1:19" x14ac:dyDescent="0.3">
      <c r="A228" t="s">
        <v>4707</v>
      </c>
      <c r="B228" t="s">
        <v>48</v>
      </c>
      <c r="C228" s="14">
        <v>2011</v>
      </c>
      <c r="D228" t="s">
        <v>372</v>
      </c>
      <c r="E228" t="s">
        <v>483</v>
      </c>
      <c r="F228" t="s">
        <v>463</v>
      </c>
      <c r="G228" t="s">
        <v>337</v>
      </c>
      <c r="H228" t="s">
        <v>207</v>
      </c>
      <c r="I228" s="14"/>
      <c r="J228" t="s">
        <v>4353</v>
      </c>
      <c r="K228" s="14">
        <v>33000000</v>
      </c>
      <c r="L228" t="s">
        <v>198</v>
      </c>
      <c r="M228" t="s">
        <v>199</v>
      </c>
      <c r="N228" s="14"/>
      <c r="O228" s="14"/>
      <c r="P228" s="14"/>
      <c r="Q228" s="14">
        <v>0</v>
      </c>
      <c r="R228" s="14">
        <v>1</v>
      </c>
      <c r="S228" s="14">
        <v>1</v>
      </c>
    </row>
    <row r="229" spans="1:19" x14ac:dyDescent="0.3">
      <c r="A229" t="s">
        <v>4708</v>
      </c>
      <c r="B229" t="s">
        <v>48</v>
      </c>
      <c r="C229" s="14">
        <v>2011</v>
      </c>
      <c r="D229" t="s">
        <v>372</v>
      </c>
      <c r="E229" t="s">
        <v>480</v>
      </c>
      <c r="F229" t="s">
        <v>336</v>
      </c>
      <c r="G229" t="s">
        <v>337</v>
      </c>
      <c r="H229" t="s">
        <v>207</v>
      </c>
      <c r="I229" s="14"/>
      <c r="J229" t="s">
        <v>4353</v>
      </c>
      <c r="K229" s="14">
        <v>83000000</v>
      </c>
      <c r="L229" t="s">
        <v>198</v>
      </c>
      <c r="M229" t="s">
        <v>4353</v>
      </c>
      <c r="N229" s="14"/>
      <c r="O229" s="14"/>
      <c r="P229" s="14"/>
      <c r="Q229" s="14">
        <v>0</v>
      </c>
      <c r="R229" s="14">
        <v>1</v>
      </c>
      <c r="S229" s="14">
        <v>1</v>
      </c>
    </row>
    <row r="230" spans="1:19" x14ac:dyDescent="0.3">
      <c r="A230" t="s">
        <v>4709</v>
      </c>
      <c r="B230" t="s">
        <v>48</v>
      </c>
      <c r="C230" s="14">
        <v>2011</v>
      </c>
      <c r="D230" t="s">
        <v>372</v>
      </c>
      <c r="E230" t="s">
        <v>467</v>
      </c>
      <c r="F230" t="s">
        <v>336</v>
      </c>
      <c r="G230" t="s">
        <v>337</v>
      </c>
      <c r="H230" t="s">
        <v>207</v>
      </c>
      <c r="I230" s="14"/>
      <c r="J230" t="s">
        <v>4353</v>
      </c>
      <c r="K230" s="14">
        <v>25000000</v>
      </c>
      <c r="L230" t="s">
        <v>198</v>
      </c>
      <c r="M230" t="s">
        <v>4353</v>
      </c>
      <c r="N230" s="14"/>
      <c r="O230" s="14"/>
      <c r="P230" s="14"/>
      <c r="Q230" s="14">
        <v>0</v>
      </c>
      <c r="R230" s="14">
        <v>1</v>
      </c>
      <c r="S230" s="14">
        <v>1</v>
      </c>
    </row>
    <row r="231" spans="1:19" x14ac:dyDescent="0.3">
      <c r="A231" t="s">
        <v>4711</v>
      </c>
      <c r="B231" t="s">
        <v>48</v>
      </c>
      <c r="C231" s="14">
        <v>2011</v>
      </c>
      <c r="D231" t="s">
        <v>4542</v>
      </c>
      <c r="E231" t="s">
        <v>482</v>
      </c>
      <c r="F231" t="s">
        <v>463</v>
      </c>
      <c r="G231" t="s">
        <v>337</v>
      </c>
      <c r="H231" t="s">
        <v>456</v>
      </c>
      <c r="I231" s="14"/>
      <c r="J231" t="s">
        <v>4353</v>
      </c>
      <c r="K231" s="14">
        <v>2000000000</v>
      </c>
      <c r="L231" t="s">
        <v>198</v>
      </c>
      <c r="M231" t="s">
        <v>199</v>
      </c>
      <c r="N231" s="14"/>
      <c r="O231" s="14"/>
      <c r="P231" s="14">
        <v>9</v>
      </c>
      <c r="Q231" s="14">
        <v>0</v>
      </c>
      <c r="R231" s="14">
        <v>1</v>
      </c>
      <c r="S231" s="14">
        <v>1</v>
      </c>
    </row>
    <row r="232" spans="1:19" x14ac:dyDescent="0.3">
      <c r="A232" t="s">
        <v>4712</v>
      </c>
      <c r="B232" t="s">
        <v>48</v>
      </c>
      <c r="C232" s="14">
        <v>2011</v>
      </c>
      <c r="D232" t="s">
        <v>372</v>
      </c>
      <c r="E232" t="s">
        <v>4710</v>
      </c>
      <c r="F232" t="s">
        <v>336</v>
      </c>
      <c r="G232" t="s">
        <v>337</v>
      </c>
      <c r="H232" t="s">
        <v>207</v>
      </c>
      <c r="I232" s="14"/>
      <c r="J232" t="s">
        <v>4353</v>
      </c>
      <c r="K232" s="14">
        <v>30000000</v>
      </c>
      <c r="L232" t="s">
        <v>198</v>
      </c>
      <c r="M232" t="s">
        <v>4353</v>
      </c>
      <c r="N232" s="14"/>
      <c r="O232" s="14"/>
      <c r="P232" s="14"/>
      <c r="Q232" s="14">
        <v>0</v>
      </c>
      <c r="R232" s="14">
        <v>1</v>
      </c>
      <c r="S232" s="14">
        <v>1</v>
      </c>
    </row>
    <row r="233" spans="1:19" x14ac:dyDescent="0.3">
      <c r="A233" t="s">
        <v>4713</v>
      </c>
      <c r="B233" t="s">
        <v>48</v>
      </c>
      <c r="C233" s="14">
        <v>2011</v>
      </c>
      <c r="D233" t="s">
        <v>372</v>
      </c>
      <c r="E233" t="s">
        <v>4701</v>
      </c>
      <c r="F233" t="s">
        <v>336</v>
      </c>
      <c r="G233" t="s">
        <v>337</v>
      </c>
      <c r="H233" t="s">
        <v>207</v>
      </c>
      <c r="I233" s="14"/>
      <c r="J233" t="s">
        <v>4353</v>
      </c>
      <c r="K233" s="14">
        <v>31000000</v>
      </c>
      <c r="L233" t="s">
        <v>198</v>
      </c>
      <c r="M233" t="s">
        <v>4353</v>
      </c>
      <c r="N233" s="14"/>
      <c r="O233" s="14"/>
      <c r="P233" s="14"/>
      <c r="Q233" s="14">
        <v>0</v>
      </c>
      <c r="R233" s="14">
        <v>1</v>
      </c>
      <c r="S233" s="14">
        <v>1</v>
      </c>
    </row>
    <row r="234" spans="1:19" x14ac:dyDescent="0.3">
      <c r="A234" t="s">
        <v>4714</v>
      </c>
      <c r="B234" t="s">
        <v>48</v>
      </c>
      <c r="C234" s="14">
        <v>2012</v>
      </c>
      <c r="D234" t="s">
        <v>372</v>
      </c>
      <c r="E234" t="s">
        <v>500</v>
      </c>
      <c r="F234" t="s">
        <v>501</v>
      </c>
      <c r="G234" t="s">
        <v>455</v>
      </c>
      <c r="H234" t="s">
        <v>207</v>
      </c>
      <c r="I234" s="14"/>
      <c r="J234" t="s">
        <v>4353</v>
      </c>
      <c r="K234" s="14">
        <v>110000000</v>
      </c>
      <c r="L234" t="s">
        <v>198</v>
      </c>
      <c r="M234" t="s">
        <v>199</v>
      </c>
      <c r="N234" s="14"/>
      <c r="O234" s="14"/>
      <c r="P234" s="14"/>
      <c r="Q234" s="14">
        <v>1</v>
      </c>
      <c r="R234" s="14">
        <v>1</v>
      </c>
      <c r="S234" s="14">
        <v>1</v>
      </c>
    </row>
    <row r="235" spans="1:19" x14ac:dyDescent="0.3">
      <c r="A235" t="s">
        <v>4716</v>
      </c>
      <c r="B235" t="s">
        <v>48</v>
      </c>
      <c r="C235" s="14">
        <v>2012</v>
      </c>
      <c r="D235" t="s">
        <v>372</v>
      </c>
      <c r="E235" t="s">
        <v>498</v>
      </c>
      <c r="F235" t="s">
        <v>463</v>
      </c>
      <c r="G235" t="s">
        <v>337</v>
      </c>
      <c r="H235" t="s">
        <v>207</v>
      </c>
      <c r="I235" s="14"/>
      <c r="J235" t="s">
        <v>4353</v>
      </c>
      <c r="K235" s="14">
        <v>89000000</v>
      </c>
      <c r="L235" t="s">
        <v>198</v>
      </c>
      <c r="M235" t="s">
        <v>199</v>
      </c>
      <c r="N235" s="14"/>
      <c r="O235" s="14"/>
      <c r="P235" s="14"/>
      <c r="Q235" s="14">
        <v>0</v>
      </c>
      <c r="R235" s="14">
        <v>1</v>
      </c>
      <c r="S235" s="14">
        <v>1</v>
      </c>
    </row>
    <row r="236" spans="1:19" x14ac:dyDescent="0.3">
      <c r="A236" t="s">
        <v>4717</v>
      </c>
      <c r="B236" t="s">
        <v>48</v>
      </c>
      <c r="C236" s="14">
        <v>2012</v>
      </c>
      <c r="D236" t="s">
        <v>372</v>
      </c>
      <c r="E236" t="s">
        <v>505</v>
      </c>
      <c r="F236" t="s">
        <v>463</v>
      </c>
      <c r="G236" t="s">
        <v>337</v>
      </c>
      <c r="H236" t="s">
        <v>207</v>
      </c>
      <c r="I236" s="14"/>
      <c r="J236" t="s">
        <v>4353</v>
      </c>
      <c r="K236" s="14">
        <v>34000000</v>
      </c>
      <c r="L236" t="s">
        <v>198</v>
      </c>
      <c r="M236" t="s">
        <v>199</v>
      </c>
      <c r="N236" s="14"/>
      <c r="O236" s="14"/>
      <c r="P236" s="14"/>
      <c r="Q236" s="14">
        <v>0</v>
      </c>
      <c r="R236" s="14">
        <v>1</v>
      </c>
      <c r="S236" s="14">
        <v>1</v>
      </c>
    </row>
    <row r="237" spans="1:19" x14ac:dyDescent="0.3">
      <c r="A237" t="s">
        <v>4718</v>
      </c>
      <c r="B237" t="s">
        <v>48</v>
      </c>
      <c r="C237" s="14">
        <v>2012</v>
      </c>
      <c r="D237" t="s">
        <v>372</v>
      </c>
      <c r="E237" t="s">
        <v>504</v>
      </c>
      <c r="F237" t="s">
        <v>463</v>
      </c>
      <c r="G237" t="s">
        <v>337</v>
      </c>
      <c r="H237" t="s">
        <v>207</v>
      </c>
      <c r="I237" s="14"/>
      <c r="J237" t="s">
        <v>4353</v>
      </c>
      <c r="K237" s="14">
        <v>54000000</v>
      </c>
      <c r="L237" t="s">
        <v>198</v>
      </c>
      <c r="M237" t="s">
        <v>199</v>
      </c>
      <c r="N237" s="14"/>
      <c r="O237" s="14"/>
      <c r="P237" s="14"/>
      <c r="Q237" s="14">
        <v>0</v>
      </c>
      <c r="R237" s="14">
        <v>1</v>
      </c>
      <c r="S237" s="14">
        <v>1</v>
      </c>
    </row>
    <row r="238" spans="1:19" x14ac:dyDescent="0.3">
      <c r="A238" t="s">
        <v>4719</v>
      </c>
      <c r="B238" t="s">
        <v>48</v>
      </c>
      <c r="C238" s="14">
        <v>2012</v>
      </c>
      <c r="D238" t="s">
        <v>372</v>
      </c>
      <c r="E238" t="s">
        <v>496</v>
      </c>
      <c r="F238" t="s">
        <v>463</v>
      </c>
      <c r="G238" t="s">
        <v>337</v>
      </c>
      <c r="H238" t="s">
        <v>207</v>
      </c>
      <c r="I238" s="14"/>
      <c r="J238" t="s">
        <v>4353</v>
      </c>
      <c r="K238" s="14">
        <v>9000000</v>
      </c>
      <c r="L238" t="s">
        <v>198</v>
      </c>
      <c r="M238" t="s">
        <v>199</v>
      </c>
      <c r="N238" s="14"/>
      <c r="O238" s="14"/>
      <c r="P238" s="14"/>
      <c r="Q238" s="14">
        <v>0</v>
      </c>
      <c r="R238" s="14">
        <v>1</v>
      </c>
      <c r="S238" s="14">
        <v>1</v>
      </c>
    </row>
    <row r="239" spans="1:19" x14ac:dyDescent="0.3">
      <c r="A239" t="s">
        <v>4720</v>
      </c>
      <c r="B239" t="s">
        <v>48</v>
      </c>
      <c r="C239" s="14">
        <v>2012</v>
      </c>
      <c r="D239" t="s">
        <v>372</v>
      </c>
      <c r="E239" t="s">
        <v>494</v>
      </c>
      <c r="F239" t="s">
        <v>463</v>
      </c>
      <c r="G239" t="s">
        <v>337</v>
      </c>
      <c r="H239" t="s">
        <v>207</v>
      </c>
      <c r="I239" s="14"/>
      <c r="J239" t="s">
        <v>4353</v>
      </c>
      <c r="K239" s="14">
        <v>54000000</v>
      </c>
      <c r="L239" t="s">
        <v>198</v>
      </c>
      <c r="M239" t="s">
        <v>199</v>
      </c>
      <c r="N239" s="14"/>
      <c r="O239" s="14"/>
      <c r="P239" s="14"/>
      <c r="Q239" s="14">
        <v>0</v>
      </c>
      <c r="R239" s="14">
        <v>1</v>
      </c>
      <c r="S239" s="14">
        <v>1</v>
      </c>
    </row>
    <row r="240" spans="1:19" x14ac:dyDescent="0.3">
      <c r="A240" t="s">
        <v>4721</v>
      </c>
      <c r="B240" t="s">
        <v>48</v>
      </c>
      <c r="C240" s="14">
        <v>2012</v>
      </c>
      <c r="D240" t="s">
        <v>302</v>
      </c>
      <c r="E240" t="s">
        <v>499</v>
      </c>
      <c r="F240" t="s">
        <v>299</v>
      </c>
      <c r="G240" t="s">
        <v>299</v>
      </c>
      <c r="H240" t="s">
        <v>4353</v>
      </c>
      <c r="I240" s="14"/>
      <c r="J240" t="s">
        <v>4353</v>
      </c>
      <c r="K240" s="14"/>
      <c r="L240" t="s">
        <v>197</v>
      </c>
      <c r="M240" t="s">
        <v>202</v>
      </c>
      <c r="N240" s="14"/>
      <c r="O240" s="14"/>
      <c r="P240" s="14"/>
      <c r="Q240" s="14"/>
      <c r="R240" s="14"/>
      <c r="S240" s="14">
        <v>0</v>
      </c>
    </row>
    <row r="241" spans="1:19" x14ac:dyDescent="0.3">
      <c r="A241" t="s">
        <v>4722</v>
      </c>
      <c r="B241" t="s">
        <v>48</v>
      </c>
      <c r="C241" s="14">
        <v>2012</v>
      </c>
      <c r="D241" t="s">
        <v>302</v>
      </c>
      <c r="E241" t="s">
        <v>497</v>
      </c>
      <c r="F241" t="s">
        <v>299</v>
      </c>
      <c r="G241" t="s">
        <v>299</v>
      </c>
      <c r="H241" t="s">
        <v>4353</v>
      </c>
      <c r="I241" s="14"/>
      <c r="J241" t="s">
        <v>4353</v>
      </c>
      <c r="K241" s="14"/>
      <c r="L241" t="s">
        <v>197</v>
      </c>
      <c r="M241" t="s">
        <v>202</v>
      </c>
      <c r="N241" s="14"/>
      <c r="O241" s="14"/>
      <c r="P241" s="14"/>
      <c r="Q241" s="14"/>
      <c r="R241" s="14"/>
      <c r="S241" s="14">
        <v>0</v>
      </c>
    </row>
    <row r="242" spans="1:19" x14ac:dyDescent="0.3">
      <c r="A242" t="s">
        <v>4723</v>
      </c>
      <c r="B242" t="s">
        <v>48</v>
      </c>
      <c r="C242" s="14">
        <v>2012</v>
      </c>
      <c r="D242" t="s">
        <v>372</v>
      </c>
      <c r="E242" t="s">
        <v>495</v>
      </c>
      <c r="F242" t="s">
        <v>463</v>
      </c>
      <c r="G242" t="s">
        <v>337</v>
      </c>
      <c r="H242" t="s">
        <v>207</v>
      </c>
      <c r="I242" s="14"/>
      <c r="J242" t="s">
        <v>4353</v>
      </c>
      <c r="K242" s="14">
        <v>77000000</v>
      </c>
      <c r="L242" t="s">
        <v>198</v>
      </c>
      <c r="M242" t="s">
        <v>199</v>
      </c>
      <c r="N242" s="14"/>
      <c r="O242" s="14"/>
      <c r="P242" s="14"/>
      <c r="Q242" s="14">
        <v>0</v>
      </c>
      <c r="R242" s="14">
        <v>1</v>
      </c>
      <c r="S242" s="14">
        <v>1</v>
      </c>
    </row>
    <row r="243" spans="1:19" x14ac:dyDescent="0.3">
      <c r="A243" t="s">
        <v>4724</v>
      </c>
      <c r="B243" t="s">
        <v>48</v>
      </c>
      <c r="C243" s="14">
        <v>2012</v>
      </c>
      <c r="D243" t="s">
        <v>372</v>
      </c>
      <c r="E243" t="s">
        <v>503</v>
      </c>
      <c r="F243" t="s">
        <v>463</v>
      </c>
      <c r="G243" t="s">
        <v>337</v>
      </c>
      <c r="H243" t="s">
        <v>207</v>
      </c>
      <c r="I243" s="14"/>
      <c r="J243" t="s">
        <v>4353</v>
      </c>
      <c r="K243" s="14">
        <v>25000000</v>
      </c>
      <c r="L243" t="s">
        <v>198</v>
      </c>
      <c r="M243" t="s">
        <v>199</v>
      </c>
      <c r="N243" s="14"/>
      <c r="O243" s="14"/>
      <c r="P243" s="14"/>
      <c r="Q243" s="14">
        <v>0</v>
      </c>
      <c r="R243" s="14">
        <v>1</v>
      </c>
      <c r="S243" s="14">
        <v>1</v>
      </c>
    </row>
    <row r="244" spans="1:19" x14ac:dyDescent="0.3">
      <c r="A244" t="s">
        <v>4725</v>
      </c>
      <c r="B244" t="s">
        <v>48</v>
      </c>
      <c r="C244" s="14">
        <v>2012</v>
      </c>
      <c r="D244" t="s">
        <v>372</v>
      </c>
      <c r="E244" t="s">
        <v>491</v>
      </c>
      <c r="F244" t="s">
        <v>492</v>
      </c>
      <c r="G244" t="s">
        <v>493</v>
      </c>
      <c r="H244" t="s">
        <v>207</v>
      </c>
      <c r="I244" s="14"/>
      <c r="J244" t="s">
        <v>4353</v>
      </c>
      <c r="K244" s="14">
        <v>22000000</v>
      </c>
      <c r="L244" t="s">
        <v>198</v>
      </c>
      <c r="M244" t="s">
        <v>199</v>
      </c>
      <c r="N244" s="14"/>
      <c r="O244" s="14"/>
      <c r="P244" s="14"/>
      <c r="Q244" s="14">
        <v>0</v>
      </c>
      <c r="R244" s="14">
        <v>1</v>
      </c>
      <c r="S244" s="14">
        <v>0</v>
      </c>
    </row>
    <row r="245" spans="1:19" x14ac:dyDescent="0.3">
      <c r="A245" t="s">
        <v>4727</v>
      </c>
      <c r="B245" t="s">
        <v>48</v>
      </c>
      <c r="C245" s="14">
        <v>2012</v>
      </c>
      <c r="D245" t="s">
        <v>4715</v>
      </c>
      <c r="E245" t="s">
        <v>482</v>
      </c>
      <c r="F245" t="s">
        <v>463</v>
      </c>
      <c r="G245" t="s">
        <v>337</v>
      </c>
      <c r="H245" t="s">
        <v>456</v>
      </c>
      <c r="I245" s="14"/>
      <c r="J245" t="s">
        <v>4353</v>
      </c>
      <c r="K245" s="14">
        <v>1000000000</v>
      </c>
      <c r="L245" t="s">
        <v>198</v>
      </c>
      <c r="M245" t="s">
        <v>199</v>
      </c>
      <c r="N245" s="14">
        <v>4.2</v>
      </c>
      <c r="O245" s="14"/>
      <c r="P245" s="14">
        <v>10</v>
      </c>
      <c r="Q245" s="14">
        <v>0</v>
      </c>
      <c r="R245" s="14">
        <v>1</v>
      </c>
      <c r="S245" s="14">
        <v>1</v>
      </c>
    </row>
    <row r="246" spans="1:19" x14ac:dyDescent="0.3">
      <c r="A246" t="s">
        <v>4728</v>
      </c>
      <c r="B246" t="s">
        <v>48</v>
      </c>
      <c r="C246" s="14">
        <v>2012</v>
      </c>
      <c r="D246" t="s">
        <v>372</v>
      </c>
      <c r="E246" t="s">
        <v>502</v>
      </c>
      <c r="F246" t="s">
        <v>463</v>
      </c>
      <c r="G246" t="s">
        <v>337</v>
      </c>
      <c r="H246" t="s">
        <v>207</v>
      </c>
      <c r="I246" s="14"/>
      <c r="J246" t="s">
        <v>4353</v>
      </c>
      <c r="K246" s="14">
        <v>129000000</v>
      </c>
      <c r="L246" t="s">
        <v>198</v>
      </c>
      <c r="M246" t="s">
        <v>199</v>
      </c>
      <c r="N246" s="14"/>
      <c r="O246" s="14"/>
      <c r="P246" s="14"/>
      <c r="Q246" s="14">
        <v>0</v>
      </c>
      <c r="R246" s="14">
        <v>1</v>
      </c>
      <c r="S246" s="14">
        <v>1</v>
      </c>
    </row>
    <row r="247" spans="1:19" x14ac:dyDescent="0.3">
      <c r="A247" t="s">
        <v>4729</v>
      </c>
      <c r="B247" t="s">
        <v>48</v>
      </c>
      <c r="C247" s="14">
        <v>2012</v>
      </c>
      <c r="D247" t="s">
        <v>372</v>
      </c>
      <c r="E247" t="s">
        <v>4726</v>
      </c>
      <c r="F247" t="s">
        <v>336</v>
      </c>
      <c r="G247" t="s">
        <v>337</v>
      </c>
      <c r="H247" t="s">
        <v>207</v>
      </c>
      <c r="I247" s="14"/>
      <c r="J247" t="s">
        <v>4353</v>
      </c>
      <c r="K247" s="14">
        <v>20000000</v>
      </c>
      <c r="L247" t="s">
        <v>198</v>
      </c>
      <c r="M247" t="s">
        <v>4353</v>
      </c>
      <c r="N247" s="14"/>
      <c r="O247" s="14"/>
      <c r="P247" s="14"/>
      <c r="Q247" s="14">
        <v>0</v>
      </c>
      <c r="R247" s="14">
        <v>1</v>
      </c>
      <c r="S247" s="14">
        <v>1</v>
      </c>
    </row>
    <row r="248" spans="1:19" x14ac:dyDescent="0.3">
      <c r="A248" t="s">
        <v>4730</v>
      </c>
      <c r="B248" t="s">
        <v>48</v>
      </c>
      <c r="C248" s="14">
        <v>2013</v>
      </c>
      <c r="D248" t="s">
        <v>372</v>
      </c>
      <c r="E248" t="s">
        <v>509</v>
      </c>
      <c r="F248" t="s">
        <v>336</v>
      </c>
      <c r="G248" t="s">
        <v>337</v>
      </c>
      <c r="H248" t="s">
        <v>207</v>
      </c>
      <c r="I248" s="14"/>
      <c r="J248" t="s">
        <v>4353</v>
      </c>
      <c r="K248" s="14">
        <v>20000000</v>
      </c>
      <c r="L248" t="s">
        <v>198</v>
      </c>
      <c r="M248" t="s">
        <v>4353</v>
      </c>
      <c r="N248" s="14"/>
      <c r="O248" s="14"/>
      <c r="P248" s="14"/>
      <c r="Q248" s="14">
        <v>0</v>
      </c>
      <c r="R248" s="14">
        <v>1</v>
      </c>
      <c r="S248" s="14">
        <v>0</v>
      </c>
    </row>
    <row r="249" spans="1:19" x14ac:dyDescent="0.3">
      <c r="A249" t="s">
        <v>4731</v>
      </c>
      <c r="B249" t="s">
        <v>48</v>
      </c>
      <c r="C249" s="14">
        <v>2013</v>
      </c>
      <c r="D249" t="s">
        <v>372</v>
      </c>
      <c r="E249" t="s">
        <v>508</v>
      </c>
      <c r="F249" t="s">
        <v>336</v>
      </c>
      <c r="G249" t="s">
        <v>337</v>
      </c>
      <c r="H249" t="s">
        <v>207</v>
      </c>
      <c r="I249" s="14"/>
      <c r="J249" t="s">
        <v>4353</v>
      </c>
      <c r="K249" s="14">
        <v>23000000</v>
      </c>
      <c r="L249" t="s">
        <v>198</v>
      </c>
      <c r="M249" t="s">
        <v>4353</v>
      </c>
      <c r="N249" s="14"/>
      <c r="O249" s="14"/>
      <c r="P249" s="14"/>
      <c r="Q249" s="14">
        <v>0</v>
      </c>
      <c r="R249" s="14">
        <v>1</v>
      </c>
      <c r="S249" s="14">
        <v>0</v>
      </c>
    </row>
    <row r="250" spans="1:19" x14ac:dyDescent="0.3">
      <c r="A250" t="s">
        <v>4732</v>
      </c>
      <c r="B250" t="s">
        <v>48</v>
      </c>
      <c r="C250" s="14">
        <v>2013</v>
      </c>
      <c r="D250" t="s">
        <v>372</v>
      </c>
      <c r="E250" t="s">
        <v>507</v>
      </c>
      <c r="F250" t="s">
        <v>336</v>
      </c>
      <c r="G250" t="s">
        <v>337</v>
      </c>
      <c r="H250" t="s">
        <v>207</v>
      </c>
      <c r="I250" s="14"/>
      <c r="J250" t="s">
        <v>4353</v>
      </c>
      <c r="K250" s="14">
        <v>21000000</v>
      </c>
      <c r="L250" t="s">
        <v>198</v>
      </c>
      <c r="M250" t="s">
        <v>4353</v>
      </c>
      <c r="N250" s="14"/>
      <c r="O250" s="14"/>
      <c r="P250" s="14"/>
      <c r="Q250" s="14">
        <v>0</v>
      </c>
      <c r="R250" s="14">
        <v>1</v>
      </c>
      <c r="S250" s="14">
        <v>0</v>
      </c>
    </row>
    <row r="251" spans="1:19" x14ac:dyDescent="0.3">
      <c r="A251" t="s">
        <v>4733</v>
      </c>
      <c r="B251" t="s">
        <v>48</v>
      </c>
      <c r="C251" s="14">
        <v>2013</v>
      </c>
      <c r="D251" t="s">
        <v>372</v>
      </c>
      <c r="E251" t="s">
        <v>510</v>
      </c>
      <c r="F251" t="s">
        <v>336</v>
      </c>
      <c r="G251" t="s">
        <v>337</v>
      </c>
      <c r="H251" t="s">
        <v>207</v>
      </c>
      <c r="I251" s="14"/>
      <c r="J251" t="s">
        <v>4353</v>
      </c>
      <c r="K251" s="14">
        <v>20000000</v>
      </c>
      <c r="L251" t="s">
        <v>198</v>
      </c>
      <c r="M251" t="s">
        <v>4353</v>
      </c>
      <c r="N251" s="14"/>
      <c r="O251" s="14"/>
      <c r="P251" s="14"/>
      <c r="Q251" s="14">
        <v>0</v>
      </c>
      <c r="R251" s="14">
        <v>1</v>
      </c>
      <c r="S251" s="14">
        <v>0</v>
      </c>
    </row>
    <row r="252" spans="1:19" x14ac:dyDescent="0.3">
      <c r="A252" t="s">
        <v>4734</v>
      </c>
      <c r="B252" t="s">
        <v>48</v>
      </c>
      <c r="C252" s="14">
        <v>2013</v>
      </c>
      <c r="D252" t="s">
        <v>372</v>
      </c>
      <c r="E252" t="s">
        <v>506</v>
      </c>
      <c r="F252" t="s">
        <v>336</v>
      </c>
      <c r="G252" t="s">
        <v>337</v>
      </c>
      <c r="H252" t="s">
        <v>207</v>
      </c>
      <c r="I252" s="14"/>
      <c r="J252" t="s">
        <v>4353</v>
      </c>
      <c r="K252" s="14">
        <v>21000000</v>
      </c>
      <c r="L252" t="s">
        <v>198</v>
      </c>
      <c r="M252" t="s">
        <v>4353</v>
      </c>
      <c r="N252" s="14"/>
      <c r="O252" s="14"/>
      <c r="P252" s="14"/>
      <c r="Q252" s="14">
        <v>0</v>
      </c>
      <c r="R252" s="14">
        <v>1</v>
      </c>
      <c r="S252" s="14">
        <v>0</v>
      </c>
    </row>
    <row r="253" spans="1:19" x14ac:dyDescent="0.3">
      <c r="A253" t="s">
        <v>4735</v>
      </c>
      <c r="B253" t="s">
        <v>48</v>
      </c>
      <c r="C253" s="14">
        <v>2013</v>
      </c>
      <c r="D253" t="s">
        <v>372</v>
      </c>
      <c r="E253" t="s">
        <v>512</v>
      </c>
      <c r="F253" t="s">
        <v>454</v>
      </c>
      <c r="G253" t="s">
        <v>455</v>
      </c>
      <c r="H253" t="s">
        <v>207</v>
      </c>
      <c r="I253" s="14"/>
      <c r="J253" t="s">
        <v>4353</v>
      </c>
      <c r="K253" s="14">
        <v>180000000</v>
      </c>
      <c r="L253" t="s">
        <v>198</v>
      </c>
      <c r="M253" t="s">
        <v>199</v>
      </c>
      <c r="N253" s="14"/>
      <c r="O253" s="14"/>
      <c r="P253" s="14"/>
      <c r="Q253" s="14">
        <v>1</v>
      </c>
      <c r="R253" s="14">
        <v>1</v>
      </c>
      <c r="S253" s="14">
        <v>1</v>
      </c>
    </row>
    <row r="254" spans="1:19" x14ac:dyDescent="0.3">
      <c r="A254" t="s">
        <v>4736</v>
      </c>
      <c r="B254" t="s">
        <v>48</v>
      </c>
      <c r="C254" s="14">
        <v>2013</v>
      </c>
      <c r="D254" t="s">
        <v>372</v>
      </c>
      <c r="E254" t="s">
        <v>4739</v>
      </c>
      <c r="F254" t="s">
        <v>463</v>
      </c>
      <c r="G254" t="s">
        <v>337</v>
      </c>
      <c r="H254" t="s">
        <v>207</v>
      </c>
      <c r="I254" s="14"/>
      <c r="J254" t="s">
        <v>4353</v>
      </c>
      <c r="K254" s="14">
        <v>54000000</v>
      </c>
      <c r="L254" t="s">
        <v>198</v>
      </c>
      <c r="M254" t="s">
        <v>199</v>
      </c>
      <c r="N254" s="14"/>
      <c r="O254" s="14"/>
      <c r="P254" s="14"/>
      <c r="Q254" s="14">
        <v>0</v>
      </c>
      <c r="R254" s="14">
        <v>1</v>
      </c>
      <c r="S254" s="14">
        <v>1</v>
      </c>
    </row>
    <row r="255" spans="1:19" x14ac:dyDescent="0.3">
      <c r="A255" t="s">
        <v>4737</v>
      </c>
      <c r="B255" t="s">
        <v>48</v>
      </c>
      <c r="C255" s="14">
        <v>2013</v>
      </c>
      <c r="D255" t="s">
        <v>372</v>
      </c>
      <c r="E255" t="s">
        <v>515</v>
      </c>
      <c r="F255" t="s">
        <v>454</v>
      </c>
      <c r="G255" t="s">
        <v>455</v>
      </c>
      <c r="H255" t="s">
        <v>207</v>
      </c>
      <c r="I255" s="14"/>
      <c r="J255" t="s">
        <v>4353</v>
      </c>
      <c r="K255" s="14">
        <v>130000000</v>
      </c>
      <c r="L255" t="s">
        <v>198</v>
      </c>
      <c r="M255" t="s">
        <v>199</v>
      </c>
      <c r="N255" s="14"/>
      <c r="O255" s="14"/>
      <c r="P255" s="14"/>
      <c r="Q255" s="14">
        <v>1</v>
      </c>
      <c r="R255" s="14">
        <v>1</v>
      </c>
      <c r="S255" s="14">
        <v>1</v>
      </c>
    </row>
    <row r="256" spans="1:19" x14ac:dyDescent="0.3">
      <c r="A256" t="s">
        <v>4738</v>
      </c>
      <c r="B256" t="s">
        <v>48</v>
      </c>
      <c r="C256" s="14">
        <v>2013</v>
      </c>
      <c r="D256" t="s">
        <v>372</v>
      </c>
      <c r="E256" t="s">
        <v>513</v>
      </c>
      <c r="F256" t="s">
        <v>463</v>
      </c>
      <c r="G256" t="s">
        <v>337</v>
      </c>
      <c r="H256" t="s">
        <v>207</v>
      </c>
      <c r="I256" s="14"/>
      <c r="J256" t="s">
        <v>4353</v>
      </c>
      <c r="K256" s="14">
        <v>79000000</v>
      </c>
      <c r="L256" t="s">
        <v>198</v>
      </c>
      <c r="M256" t="s">
        <v>199</v>
      </c>
      <c r="N256" s="14"/>
      <c r="O256" s="14"/>
      <c r="P256" s="14"/>
      <c r="Q256" s="14">
        <v>0</v>
      </c>
      <c r="R256" s="14">
        <v>1</v>
      </c>
      <c r="S256" s="14">
        <v>1</v>
      </c>
    </row>
    <row r="257" spans="1:19" x14ac:dyDescent="0.3">
      <c r="A257" t="s">
        <v>4740</v>
      </c>
      <c r="B257" t="s">
        <v>48</v>
      </c>
      <c r="C257" s="14">
        <v>2013</v>
      </c>
      <c r="D257" t="s">
        <v>302</v>
      </c>
      <c r="E257" t="s">
        <v>511</v>
      </c>
      <c r="F257" t="s">
        <v>299</v>
      </c>
      <c r="G257" t="s">
        <v>299</v>
      </c>
      <c r="H257" t="s">
        <v>4353</v>
      </c>
      <c r="I257" s="14">
        <v>200000000</v>
      </c>
      <c r="J257" t="s">
        <v>147</v>
      </c>
      <c r="K257" s="14">
        <v>32280148</v>
      </c>
      <c r="L257" t="s">
        <v>197</v>
      </c>
      <c r="M257" t="s">
        <v>202</v>
      </c>
      <c r="N257" s="14"/>
      <c r="O257" s="14"/>
      <c r="P257" s="14"/>
      <c r="Q257" s="14"/>
      <c r="R257" s="14"/>
      <c r="S257" s="14">
        <v>0</v>
      </c>
    </row>
    <row r="258" spans="1:19" x14ac:dyDescent="0.3">
      <c r="A258" t="s">
        <v>4741</v>
      </c>
      <c r="B258" t="s">
        <v>48</v>
      </c>
      <c r="C258" s="14">
        <v>2013</v>
      </c>
      <c r="D258" t="s">
        <v>4715</v>
      </c>
      <c r="E258" t="s">
        <v>482</v>
      </c>
      <c r="F258" t="s">
        <v>463</v>
      </c>
      <c r="G258" t="s">
        <v>337</v>
      </c>
      <c r="H258" t="s">
        <v>456</v>
      </c>
      <c r="I258" s="14"/>
      <c r="J258" t="s">
        <v>4353</v>
      </c>
      <c r="K258" s="14">
        <v>2500000000</v>
      </c>
      <c r="L258" t="s">
        <v>198</v>
      </c>
      <c r="M258" t="s">
        <v>199</v>
      </c>
      <c r="N258" s="14"/>
      <c r="O258" s="14"/>
      <c r="P258" s="14">
        <v>7</v>
      </c>
      <c r="Q258" s="14">
        <v>0</v>
      </c>
      <c r="R258" s="14">
        <v>1</v>
      </c>
      <c r="S258" s="14">
        <v>1</v>
      </c>
    </row>
    <row r="259" spans="1:19" x14ac:dyDescent="0.3">
      <c r="A259" t="s">
        <v>4742</v>
      </c>
      <c r="B259" t="s">
        <v>48</v>
      </c>
      <c r="C259" s="14">
        <v>2013</v>
      </c>
      <c r="D259" t="s">
        <v>372</v>
      </c>
      <c r="E259" t="s">
        <v>514</v>
      </c>
      <c r="F259" t="s">
        <v>336</v>
      </c>
      <c r="G259" t="s">
        <v>337</v>
      </c>
      <c r="H259" t="s">
        <v>207</v>
      </c>
      <c r="I259" s="14"/>
      <c r="J259" t="s">
        <v>4353</v>
      </c>
      <c r="K259" s="14">
        <v>118000000</v>
      </c>
      <c r="L259" t="s">
        <v>198</v>
      </c>
      <c r="M259" t="s">
        <v>199</v>
      </c>
      <c r="N259" s="14"/>
      <c r="O259" s="14"/>
      <c r="P259" s="14"/>
      <c r="Q259" s="14">
        <v>0</v>
      </c>
      <c r="R259" s="14">
        <v>1</v>
      </c>
      <c r="S259" s="14">
        <v>1</v>
      </c>
    </row>
    <row r="260" spans="1:19" x14ac:dyDescent="0.3">
      <c r="A260" t="s">
        <v>4743</v>
      </c>
      <c r="B260" t="s">
        <v>48</v>
      </c>
      <c r="C260" s="14">
        <v>2014</v>
      </c>
      <c r="D260" t="s">
        <v>302</v>
      </c>
      <c r="E260" t="s">
        <v>516</v>
      </c>
      <c r="F260" t="s">
        <v>299</v>
      </c>
      <c r="G260" t="s">
        <v>299</v>
      </c>
      <c r="H260" t="s">
        <v>4353</v>
      </c>
      <c r="I260" s="14">
        <v>180000000</v>
      </c>
      <c r="J260" t="s">
        <v>147</v>
      </c>
      <c r="K260" s="14">
        <v>29299574</v>
      </c>
      <c r="L260" t="s">
        <v>197</v>
      </c>
      <c r="M260" t="s">
        <v>202</v>
      </c>
      <c r="N260" s="14"/>
      <c r="O260" s="14"/>
      <c r="P260" s="14"/>
      <c r="Q260" s="14"/>
      <c r="R260" s="14"/>
      <c r="S260" s="14">
        <v>0</v>
      </c>
    </row>
    <row r="261" spans="1:19" x14ac:dyDescent="0.3">
      <c r="A261" t="s">
        <v>4744</v>
      </c>
      <c r="B261" t="s">
        <v>48</v>
      </c>
      <c r="C261" s="14">
        <v>2014</v>
      </c>
      <c r="D261" t="s">
        <v>302</v>
      </c>
      <c r="E261" t="s">
        <v>517</v>
      </c>
      <c r="F261" t="s">
        <v>299</v>
      </c>
      <c r="G261" t="s">
        <v>299</v>
      </c>
      <c r="H261" t="s">
        <v>4353</v>
      </c>
      <c r="I261" s="14"/>
      <c r="J261" t="s">
        <v>4353</v>
      </c>
      <c r="K261" s="14"/>
      <c r="L261" t="s">
        <v>197</v>
      </c>
      <c r="M261" t="s">
        <v>202</v>
      </c>
      <c r="N261" s="14"/>
      <c r="O261" s="14"/>
      <c r="P261" s="14"/>
      <c r="Q261" s="14"/>
      <c r="R261" s="14"/>
      <c r="S261" s="14">
        <v>0</v>
      </c>
    </row>
    <row r="262" spans="1:19" x14ac:dyDescent="0.3">
      <c r="A262" t="s">
        <v>4745</v>
      </c>
      <c r="B262" t="s">
        <v>48</v>
      </c>
      <c r="C262" s="14">
        <v>2014</v>
      </c>
      <c r="D262" t="s">
        <v>302</v>
      </c>
      <c r="E262" t="s">
        <v>521</v>
      </c>
      <c r="F262" t="s">
        <v>299</v>
      </c>
      <c r="G262" t="s">
        <v>299</v>
      </c>
      <c r="H262" t="s">
        <v>4353</v>
      </c>
      <c r="I262" s="14">
        <v>350000</v>
      </c>
      <c r="J262" t="s">
        <v>147</v>
      </c>
      <c r="K262" s="14">
        <v>56971.39453125</v>
      </c>
      <c r="L262" t="s">
        <v>197</v>
      </c>
      <c r="M262" t="s">
        <v>202</v>
      </c>
      <c r="N262" s="14"/>
      <c r="O262" s="14"/>
      <c r="P262" s="14"/>
      <c r="Q262" s="14"/>
      <c r="R262" s="14"/>
      <c r="S262" s="14">
        <v>0</v>
      </c>
    </row>
    <row r="263" spans="1:19" x14ac:dyDescent="0.3">
      <c r="A263" t="s">
        <v>4746</v>
      </c>
      <c r="B263" t="s">
        <v>48</v>
      </c>
      <c r="C263" s="14">
        <v>2014</v>
      </c>
      <c r="D263" t="s">
        <v>372</v>
      </c>
      <c r="E263" t="s">
        <v>520</v>
      </c>
      <c r="F263" t="s">
        <v>463</v>
      </c>
      <c r="G263" t="s">
        <v>337</v>
      </c>
      <c r="H263" t="s">
        <v>207</v>
      </c>
      <c r="I263" s="14"/>
      <c r="J263" t="s">
        <v>4353</v>
      </c>
      <c r="K263" s="14">
        <v>86000000</v>
      </c>
      <c r="L263" t="s">
        <v>198</v>
      </c>
      <c r="M263" t="s">
        <v>199</v>
      </c>
      <c r="N263" s="14"/>
      <c r="O263" s="14"/>
      <c r="P263" s="14"/>
      <c r="Q263" s="14">
        <v>0</v>
      </c>
      <c r="R263" s="14">
        <v>1</v>
      </c>
      <c r="S263" s="14">
        <v>1</v>
      </c>
    </row>
    <row r="264" spans="1:19" x14ac:dyDescent="0.3">
      <c r="A264" t="s">
        <v>4747</v>
      </c>
      <c r="B264" t="s">
        <v>48</v>
      </c>
      <c r="C264" s="14">
        <v>2014</v>
      </c>
      <c r="D264" t="s">
        <v>372</v>
      </c>
      <c r="E264" t="s">
        <v>518</v>
      </c>
      <c r="F264" t="s">
        <v>336</v>
      </c>
      <c r="G264" t="s">
        <v>337</v>
      </c>
      <c r="H264" t="s">
        <v>207</v>
      </c>
      <c r="I264" s="14"/>
      <c r="J264" t="s">
        <v>4353</v>
      </c>
      <c r="K264" s="14">
        <v>68000000</v>
      </c>
      <c r="L264" t="s">
        <v>198</v>
      </c>
      <c r="M264" t="s">
        <v>4353</v>
      </c>
      <c r="N264" s="14"/>
      <c r="O264" s="14"/>
      <c r="P264" s="14"/>
      <c r="Q264" s="14">
        <v>0</v>
      </c>
      <c r="R264" s="14">
        <v>1</v>
      </c>
      <c r="S264" s="14">
        <v>1</v>
      </c>
    </row>
    <row r="265" spans="1:19" x14ac:dyDescent="0.3">
      <c r="A265" t="s">
        <v>4748</v>
      </c>
      <c r="B265" t="s">
        <v>48</v>
      </c>
      <c r="C265" s="14">
        <v>2014</v>
      </c>
      <c r="D265" t="s">
        <v>4542</v>
      </c>
      <c r="E265" t="s">
        <v>519</v>
      </c>
      <c r="F265" t="s">
        <v>336</v>
      </c>
      <c r="G265" t="s">
        <v>337</v>
      </c>
      <c r="H265" t="s">
        <v>207</v>
      </c>
      <c r="I265" s="14"/>
      <c r="J265" t="s">
        <v>4353</v>
      </c>
      <c r="K265" s="14">
        <v>112000000</v>
      </c>
      <c r="L265" t="s">
        <v>198</v>
      </c>
      <c r="M265" t="s">
        <v>4353</v>
      </c>
      <c r="N265" s="14"/>
      <c r="O265" s="14"/>
      <c r="P265" s="14"/>
      <c r="Q265" s="14">
        <v>0</v>
      </c>
      <c r="R265" s="14">
        <v>1</v>
      </c>
      <c r="S265" s="14">
        <v>1</v>
      </c>
    </row>
    <row r="266" spans="1:19" x14ac:dyDescent="0.3">
      <c r="A266" t="s">
        <v>4749</v>
      </c>
      <c r="B266" t="s">
        <v>48</v>
      </c>
      <c r="C266" s="14">
        <v>2014</v>
      </c>
      <c r="D266" t="s">
        <v>4542</v>
      </c>
      <c r="E266" t="s">
        <v>482</v>
      </c>
      <c r="F266" t="s">
        <v>463</v>
      </c>
      <c r="G266" t="s">
        <v>337</v>
      </c>
      <c r="H266" t="s">
        <v>456</v>
      </c>
      <c r="I266" s="14"/>
      <c r="J266" t="s">
        <v>4353</v>
      </c>
      <c r="K266" s="14">
        <v>2000000000</v>
      </c>
      <c r="L266" t="s">
        <v>198</v>
      </c>
      <c r="M266" t="s">
        <v>199</v>
      </c>
      <c r="N266" s="14"/>
      <c r="O266" s="14"/>
      <c r="P266" s="14">
        <v>10</v>
      </c>
      <c r="Q266" s="14">
        <v>0</v>
      </c>
      <c r="R266" s="14">
        <v>1</v>
      </c>
      <c r="S266" s="14">
        <v>1</v>
      </c>
    </row>
    <row r="267" spans="1:19" x14ac:dyDescent="0.3">
      <c r="A267" t="s">
        <v>4750</v>
      </c>
      <c r="B267" t="s">
        <v>48</v>
      </c>
      <c r="C267" s="14">
        <v>2015</v>
      </c>
      <c r="D267" t="s">
        <v>372</v>
      </c>
      <c r="E267" t="s">
        <v>523</v>
      </c>
      <c r="F267" t="s">
        <v>336</v>
      </c>
      <c r="G267" t="s">
        <v>337</v>
      </c>
      <c r="H267" t="s">
        <v>207</v>
      </c>
      <c r="I267" s="14"/>
      <c r="J267" t="s">
        <v>4353</v>
      </c>
      <c r="K267" s="14">
        <v>509000000</v>
      </c>
      <c r="L267" t="s">
        <v>198</v>
      </c>
      <c r="M267" t="s">
        <v>4353</v>
      </c>
      <c r="N267" s="14"/>
      <c r="O267" s="14"/>
      <c r="P267" s="14"/>
      <c r="Q267" s="14">
        <v>0</v>
      </c>
      <c r="R267" s="14">
        <v>1</v>
      </c>
      <c r="S267" s="14">
        <v>1</v>
      </c>
    </row>
    <row r="268" spans="1:19" x14ac:dyDescent="0.3">
      <c r="A268" t="s">
        <v>4751</v>
      </c>
      <c r="B268" t="s">
        <v>48</v>
      </c>
      <c r="C268" s="14">
        <v>2015</v>
      </c>
      <c r="D268" t="s">
        <v>372</v>
      </c>
      <c r="E268" t="s">
        <v>4753</v>
      </c>
      <c r="F268" t="s">
        <v>463</v>
      </c>
      <c r="G268" t="s">
        <v>337</v>
      </c>
      <c r="H268" t="s">
        <v>207</v>
      </c>
      <c r="I268" s="14"/>
      <c r="J268" t="s">
        <v>4353</v>
      </c>
      <c r="K268" s="14">
        <v>20000000</v>
      </c>
      <c r="L268" t="s">
        <v>198</v>
      </c>
      <c r="M268" t="s">
        <v>199</v>
      </c>
      <c r="N268" s="14"/>
      <c r="O268" s="14"/>
      <c r="P268" s="14"/>
      <c r="Q268" s="14">
        <v>0</v>
      </c>
      <c r="R268" s="14">
        <v>1</v>
      </c>
      <c r="S268" s="14">
        <v>0</v>
      </c>
    </row>
    <row r="269" spans="1:19" x14ac:dyDescent="0.3">
      <c r="A269" t="s">
        <v>4752</v>
      </c>
      <c r="B269" t="s">
        <v>48</v>
      </c>
      <c r="C269" s="14">
        <v>2015</v>
      </c>
      <c r="D269" t="s">
        <v>372</v>
      </c>
      <c r="E269" t="s">
        <v>522</v>
      </c>
      <c r="F269" t="s">
        <v>454</v>
      </c>
      <c r="G269" t="s">
        <v>455</v>
      </c>
      <c r="H269" t="s">
        <v>207</v>
      </c>
      <c r="I269" s="14"/>
      <c r="J269" t="s">
        <v>4353</v>
      </c>
      <c r="K269" s="14">
        <v>838000000</v>
      </c>
      <c r="L269" t="s">
        <v>198</v>
      </c>
      <c r="M269" t="s">
        <v>199</v>
      </c>
      <c r="N269" s="14"/>
      <c r="O269" s="14">
        <v>5</v>
      </c>
      <c r="P269" s="14">
        <v>15</v>
      </c>
      <c r="Q269" s="14">
        <v>1</v>
      </c>
      <c r="R269" s="14">
        <v>1</v>
      </c>
      <c r="S269" s="14">
        <v>1</v>
      </c>
    </row>
    <row r="270" spans="1:19" x14ac:dyDescent="0.3">
      <c r="A270" t="s">
        <v>4754</v>
      </c>
      <c r="B270" t="s">
        <v>48</v>
      </c>
      <c r="C270" s="14">
        <v>2016</v>
      </c>
      <c r="D270" t="s">
        <v>372</v>
      </c>
      <c r="E270" t="s">
        <v>4816</v>
      </c>
      <c r="F270" t="s">
        <v>336</v>
      </c>
      <c r="G270" t="s">
        <v>337</v>
      </c>
      <c r="H270" t="s">
        <v>207</v>
      </c>
      <c r="I270" s="14"/>
      <c r="J270" t="s">
        <v>4353</v>
      </c>
      <c r="K270" s="14">
        <v>39000000</v>
      </c>
      <c r="L270" t="s">
        <v>198</v>
      </c>
      <c r="M270" t="s">
        <v>4353</v>
      </c>
      <c r="N270" s="14"/>
      <c r="O270" s="14"/>
      <c r="P270" s="14"/>
      <c r="Q270" s="14">
        <v>0</v>
      </c>
      <c r="R270" s="14">
        <v>1</v>
      </c>
      <c r="S270" s="14">
        <v>1</v>
      </c>
    </row>
    <row r="271" spans="1:19" x14ac:dyDescent="0.3">
      <c r="A271" t="s">
        <v>4755</v>
      </c>
      <c r="B271" t="s">
        <v>48</v>
      </c>
      <c r="C271" s="14">
        <v>2016</v>
      </c>
      <c r="D271" t="s">
        <v>372</v>
      </c>
      <c r="E271" t="s">
        <v>525</v>
      </c>
      <c r="F271" t="s">
        <v>463</v>
      </c>
      <c r="G271" t="s">
        <v>337</v>
      </c>
      <c r="H271" t="s">
        <v>207</v>
      </c>
      <c r="I271" s="14"/>
      <c r="J271" t="s">
        <v>4353</v>
      </c>
      <c r="K271" s="14">
        <v>26000000</v>
      </c>
      <c r="L271" t="s">
        <v>198</v>
      </c>
      <c r="M271" t="s">
        <v>199</v>
      </c>
      <c r="N271" s="14"/>
      <c r="O271" s="14"/>
      <c r="P271" s="14"/>
      <c r="Q271" s="14">
        <v>0</v>
      </c>
      <c r="R271" s="14">
        <v>1</v>
      </c>
      <c r="S271" s="14">
        <v>1</v>
      </c>
    </row>
    <row r="272" spans="1:19" x14ac:dyDescent="0.3">
      <c r="A272" t="s">
        <v>4756</v>
      </c>
      <c r="B272" t="s">
        <v>48</v>
      </c>
      <c r="C272" s="14">
        <v>2016</v>
      </c>
      <c r="D272" t="s">
        <v>372</v>
      </c>
      <c r="E272" t="s">
        <v>566</v>
      </c>
      <c r="F272" t="s">
        <v>463</v>
      </c>
      <c r="G272" t="s">
        <v>337</v>
      </c>
      <c r="H272" t="s">
        <v>207</v>
      </c>
      <c r="I272" s="14"/>
      <c r="J272" t="s">
        <v>4353</v>
      </c>
      <c r="K272" s="14">
        <v>22000000</v>
      </c>
      <c r="L272" t="s">
        <v>198</v>
      </c>
      <c r="M272" t="s">
        <v>199</v>
      </c>
      <c r="N272" s="14"/>
      <c r="O272" s="14"/>
      <c r="P272" s="14"/>
      <c r="Q272" s="14">
        <v>0</v>
      </c>
      <c r="R272" s="14">
        <v>1</v>
      </c>
      <c r="S272" s="14">
        <v>0</v>
      </c>
    </row>
    <row r="273" spans="1:19" x14ac:dyDescent="0.3">
      <c r="A273" t="s">
        <v>4758</v>
      </c>
      <c r="B273" t="s">
        <v>48</v>
      </c>
      <c r="C273" s="14">
        <v>2016</v>
      </c>
      <c r="D273" t="s">
        <v>372</v>
      </c>
      <c r="E273" t="s">
        <v>550</v>
      </c>
      <c r="F273" t="s">
        <v>463</v>
      </c>
      <c r="G273" t="s">
        <v>337</v>
      </c>
      <c r="H273" t="s">
        <v>207</v>
      </c>
      <c r="I273" s="14"/>
      <c r="J273" t="s">
        <v>4353</v>
      </c>
      <c r="K273" s="14">
        <v>38000000</v>
      </c>
      <c r="L273" t="s">
        <v>198</v>
      </c>
      <c r="M273" t="s">
        <v>199</v>
      </c>
      <c r="N273" s="14"/>
      <c r="O273" s="14"/>
      <c r="P273" s="14"/>
      <c r="Q273" s="14">
        <v>0</v>
      </c>
      <c r="R273" s="14">
        <v>1</v>
      </c>
      <c r="S273" s="14">
        <v>1</v>
      </c>
    </row>
    <row r="274" spans="1:19" x14ac:dyDescent="0.3">
      <c r="A274" t="s">
        <v>4760</v>
      </c>
      <c r="B274" t="s">
        <v>48</v>
      </c>
      <c r="C274" s="14">
        <v>2016</v>
      </c>
      <c r="D274" t="s">
        <v>372</v>
      </c>
      <c r="E274" t="s">
        <v>559</v>
      </c>
      <c r="F274" t="s">
        <v>463</v>
      </c>
      <c r="G274" t="s">
        <v>337</v>
      </c>
      <c r="H274" t="s">
        <v>207</v>
      </c>
      <c r="I274" s="14"/>
      <c r="J274" t="s">
        <v>4353</v>
      </c>
      <c r="K274" s="14">
        <v>41000000</v>
      </c>
      <c r="L274" t="s">
        <v>198</v>
      </c>
      <c r="M274" t="s">
        <v>199</v>
      </c>
      <c r="N274" s="14"/>
      <c r="O274" s="14"/>
      <c r="P274" s="14"/>
      <c r="Q274" s="14">
        <v>0</v>
      </c>
      <c r="R274" s="14">
        <v>1</v>
      </c>
      <c r="S274" s="14">
        <v>1</v>
      </c>
    </row>
    <row r="275" spans="1:19" x14ac:dyDescent="0.3">
      <c r="A275" t="s">
        <v>4761</v>
      </c>
      <c r="B275" t="s">
        <v>48</v>
      </c>
      <c r="C275" s="14">
        <v>2016</v>
      </c>
      <c r="D275" t="s">
        <v>372</v>
      </c>
      <c r="E275" t="s">
        <v>537</v>
      </c>
      <c r="F275" t="s">
        <v>463</v>
      </c>
      <c r="G275" t="s">
        <v>337</v>
      </c>
      <c r="H275" t="s">
        <v>207</v>
      </c>
      <c r="I275" s="14"/>
      <c r="J275" t="s">
        <v>4353</v>
      </c>
      <c r="K275" s="14">
        <v>9000000</v>
      </c>
      <c r="L275" t="s">
        <v>198</v>
      </c>
      <c r="M275" t="s">
        <v>199</v>
      </c>
      <c r="N275" s="14"/>
      <c r="O275" s="14"/>
      <c r="P275" s="14"/>
      <c r="Q275" s="14">
        <v>0</v>
      </c>
      <c r="R275" s="14">
        <v>1</v>
      </c>
      <c r="S275" s="14">
        <v>0</v>
      </c>
    </row>
    <row r="276" spans="1:19" x14ac:dyDescent="0.3">
      <c r="A276" t="s">
        <v>4762</v>
      </c>
      <c r="B276" t="s">
        <v>48</v>
      </c>
      <c r="C276" s="14">
        <v>2016</v>
      </c>
      <c r="D276" t="s">
        <v>372</v>
      </c>
      <c r="E276" t="s">
        <v>543</v>
      </c>
      <c r="F276" t="s">
        <v>463</v>
      </c>
      <c r="G276" t="s">
        <v>337</v>
      </c>
      <c r="H276" t="s">
        <v>207</v>
      </c>
      <c r="I276" s="14"/>
      <c r="J276" t="s">
        <v>4353</v>
      </c>
      <c r="K276" s="14">
        <v>38000000</v>
      </c>
      <c r="L276" t="s">
        <v>198</v>
      </c>
      <c r="M276" t="s">
        <v>199</v>
      </c>
      <c r="N276" s="14"/>
      <c r="O276" s="14"/>
      <c r="P276" s="14"/>
      <c r="Q276" s="14">
        <v>0</v>
      </c>
      <c r="R276" s="14">
        <v>1</v>
      </c>
      <c r="S276" s="14">
        <v>1</v>
      </c>
    </row>
    <row r="277" spans="1:19" x14ac:dyDescent="0.3">
      <c r="A277" t="s">
        <v>4763</v>
      </c>
      <c r="B277" t="s">
        <v>48</v>
      </c>
      <c r="C277" s="14">
        <v>2016</v>
      </c>
      <c r="D277" t="s">
        <v>372</v>
      </c>
      <c r="E277" t="s">
        <v>534</v>
      </c>
      <c r="F277" t="s">
        <v>463</v>
      </c>
      <c r="G277" t="s">
        <v>337</v>
      </c>
      <c r="H277" t="s">
        <v>207</v>
      </c>
      <c r="I277" s="14"/>
      <c r="J277" t="s">
        <v>4353</v>
      </c>
      <c r="K277" s="14">
        <v>18000000</v>
      </c>
      <c r="L277" t="s">
        <v>198</v>
      </c>
      <c r="M277" t="s">
        <v>199</v>
      </c>
      <c r="N277" s="14"/>
      <c r="O277" s="14"/>
      <c r="P277" s="14"/>
      <c r="Q277" s="14">
        <v>0</v>
      </c>
      <c r="R277" s="14">
        <v>1</v>
      </c>
      <c r="S277" s="14">
        <v>0</v>
      </c>
    </row>
    <row r="278" spans="1:19" x14ac:dyDescent="0.3">
      <c r="A278" t="s">
        <v>4765</v>
      </c>
      <c r="B278" t="s">
        <v>48</v>
      </c>
      <c r="C278" s="14">
        <v>2016</v>
      </c>
      <c r="D278" t="s">
        <v>372</v>
      </c>
      <c r="E278" t="s">
        <v>534</v>
      </c>
      <c r="F278" t="s">
        <v>463</v>
      </c>
      <c r="G278" t="s">
        <v>337</v>
      </c>
      <c r="H278" t="s">
        <v>207</v>
      </c>
      <c r="I278" s="14"/>
      <c r="J278" t="s">
        <v>4353</v>
      </c>
      <c r="K278" s="14">
        <v>10000000</v>
      </c>
      <c r="L278" t="s">
        <v>198</v>
      </c>
      <c r="M278" t="s">
        <v>199</v>
      </c>
      <c r="N278" s="14"/>
      <c r="O278" s="14"/>
      <c r="P278" s="14"/>
      <c r="Q278" s="14">
        <v>0</v>
      </c>
      <c r="R278" s="14">
        <v>1</v>
      </c>
      <c r="S278" s="14">
        <v>0</v>
      </c>
    </row>
    <row r="279" spans="1:19" x14ac:dyDescent="0.3">
      <c r="A279" t="s">
        <v>4767</v>
      </c>
      <c r="B279" t="s">
        <v>48</v>
      </c>
      <c r="C279" s="14">
        <v>2016</v>
      </c>
      <c r="D279" t="s">
        <v>372</v>
      </c>
      <c r="E279" t="s">
        <v>551</v>
      </c>
      <c r="F279" t="s">
        <v>463</v>
      </c>
      <c r="G279" t="s">
        <v>337</v>
      </c>
      <c r="H279" t="s">
        <v>207</v>
      </c>
      <c r="I279" s="14"/>
      <c r="J279" t="s">
        <v>4353</v>
      </c>
      <c r="K279" s="14">
        <v>60000000</v>
      </c>
      <c r="L279" t="s">
        <v>198</v>
      </c>
      <c r="M279" t="s">
        <v>199</v>
      </c>
      <c r="N279" s="14"/>
      <c r="O279" s="14"/>
      <c r="P279" s="14"/>
      <c r="Q279" s="14">
        <v>0</v>
      </c>
      <c r="R279" s="14">
        <v>1</v>
      </c>
      <c r="S279" s="14">
        <v>1</v>
      </c>
    </row>
    <row r="280" spans="1:19" x14ac:dyDescent="0.3">
      <c r="A280" t="s">
        <v>4768</v>
      </c>
      <c r="B280" t="s">
        <v>48</v>
      </c>
      <c r="C280" s="14">
        <v>2016</v>
      </c>
      <c r="D280" t="s">
        <v>372</v>
      </c>
      <c r="E280" t="s">
        <v>590</v>
      </c>
      <c r="F280" t="s">
        <v>463</v>
      </c>
      <c r="G280" t="s">
        <v>337</v>
      </c>
      <c r="H280" t="s">
        <v>207</v>
      </c>
      <c r="I280" s="14"/>
      <c r="J280" t="s">
        <v>4353</v>
      </c>
      <c r="K280" s="14">
        <v>50000000</v>
      </c>
      <c r="L280" t="s">
        <v>198</v>
      </c>
      <c r="M280" t="s">
        <v>199</v>
      </c>
      <c r="N280" s="14"/>
      <c r="O280" s="14"/>
      <c r="P280" s="14"/>
      <c r="Q280" s="14">
        <v>0</v>
      </c>
      <c r="R280" s="14">
        <v>1</v>
      </c>
      <c r="S280" s="14">
        <v>1</v>
      </c>
    </row>
    <row r="281" spans="1:19" x14ac:dyDescent="0.3">
      <c r="A281" t="s">
        <v>4769</v>
      </c>
      <c r="B281" t="s">
        <v>48</v>
      </c>
      <c r="C281" s="14">
        <v>2016</v>
      </c>
      <c r="D281" t="s">
        <v>372</v>
      </c>
      <c r="E281" t="s">
        <v>541</v>
      </c>
      <c r="F281" t="s">
        <v>463</v>
      </c>
      <c r="G281" t="s">
        <v>337</v>
      </c>
      <c r="H281" t="s">
        <v>207</v>
      </c>
      <c r="I281" s="14"/>
      <c r="J281" t="s">
        <v>4353</v>
      </c>
      <c r="K281" s="14">
        <v>340000000</v>
      </c>
      <c r="L281" t="s">
        <v>198</v>
      </c>
      <c r="M281" t="s">
        <v>199</v>
      </c>
      <c r="N281" s="14"/>
      <c r="O281" s="14"/>
      <c r="P281" s="14"/>
      <c r="Q281" s="14">
        <v>0</v>
      </c>
      <c r="R281" s="14">
        <v>1</v>
      </c>
      <c r="S281" s="14">
        <v>0</v>
      </c>
    </row>
    <row r="282" spans="1:19" x14ac:dyDescent="0.3">
      <c r="A282" t="s">
        <v>4770</v>
      </c>
      <c r="B282" t="s">
        <v>48</v>
      </c>
      <c r="C282" s="14">
        <v>2016</v>
      </c>
      <c r="D282" t="s">
        <v>372</v>
      </c>
      <c r="E282" t="s">
        <v>557</v>
      </c>
      <c r="F282" t="s">
        <v>463</v>
      </c>
      <c r="G282" t="s">
        <v>337</v>
      </c>
      <c r="H282" t="s">
        <v>207</v>
      </c>
      <c r="I282" s="14"/>
      <c r="J282" t="s">
        <v>4353</v>
      </c>
      <c r="K282" s="14">
        <v>76000000</v>
      </c>
      <c r="L282" t="s">
        <v>198</v>
      </c>
      <c r="M282" t="s">
        <v>199</v>
      </c>
      <c r="N282" s="14"/>
      <c r="O282" s="14"/>
      <c r="P282" s="14"/>
      <c r="Q282" s="14">
        <v>0</v>
      </c>
      <c r="R282" s="14">
        <v>1</v>
      </c>
      <c r="S282" s="14">
        <v>1</v>
      </c>
    </row>
    <row r="283" spans="1:19" x14ac:dyDescent="0.3">
      <c r="A283" t="s">
        <v>4771</v>
      </c>
      <c r="B283" t="s">
        <v>48</v>
      </c>
      <c r="C283" s="14">
        <v>2016</v>
      </c>
      <c r="D283" t="s">
        <v>372</v>
      </c>
      <c r="E283" t="s">
        <v>555</v>
      </c>
      <c r="F283" t="s">
        <v>463</v>
      </c>
      <c r="G283" t="s">
        <v>337</v>
      </c>
      <c r="H283" t="s">
        <v>207</v>
      </c>
      <c r="I283" s="14"/>
      <c r="J283" t="s">
        <v>4353</v>
      </c>
      <c r="K283" s="14">
        <v>76000000</v>
      </c>
      <c r="L283" t="s">
        <v>198</v>
      </c>
      <c r="M283" t="s">
        <v>199</v>
      </c>
      <c r="N283" s="14"/>
      <c r="O283" s="14"/>
      <c r="P283" s="14"/>
      <c r="Q283" s="14">
        <v>0</v>
      </c>
      <c r="R283" s="14">
        <v>1</v>
      </c>
      <c r="S283" s="14">
        <v>1</v>
      </c>
    </row>
    <row r="284" spans="1:19" x14ac:dyDescent="0.3">
      <c r="A284" t="s">
        <v>4772</v>
      </c>
      <c r="B284" t="s">
        <v>48</v>
      </c>
      <c r="C284" s="14">
        <v>2016</v>
      </c>
      <c r="D284" t="s">
        <v>372</v>
      </c>
      <c r="E284" t="s">
        <v>4837</v>
      </c>
      <c r="F284" t="s">
        <v>463</v>
      </c>
      <c r="G284" t="s">
        <v>337</v>
      </c>
      <c r="H284" t="s">
        <v>207</v>
      </c>
      <c r="I284" s="14"/>
      <c r="J284" t="s">
        <v>4353</v>
      </c>
      <c r="K284" s="14">
        <v>46000000</v>
      </c>
      <c r="L284" t="s">
        <v>198</v>
      </c>
      <c r="M284" t="s">
        <v>199</v>
      </c>
      <c r="N284" s="14"/>
      <c r="O284" s="14"/>
      <c r="P284" s="14"/>
      <c r="Q284" s="14">
        <v>0</v>
      </c>
      <c r="R284" s="14">
        <v>1</v>
      </c>
      <c r="S284" s="14">
        <v>1</v>
      </c>
    </row>
    <row r="285" spans="1:19" x14ac:dyDescent="0.3">
      <c r="A285" t="s">
        <v>4773</v>
      </c>
      <c r="B285" t="s">
        <v>48</v>
      </c>
      <c r="C285" s="14">
        <v>2016</v>
      </c>
      <c r="D285" t="s">
        <v>372</v>
      </c>
      <c r="E285" t="s">
        <v>591</v>
      </c>
      <c r="F285" t="s">
        <v>463</v>
      </c>
      <c r="G285" t="s">
        <v>337</v>
      </c>
      <c r="H285" t="s">
        <v>207</v>
      </c>
      <c r="I285" s="14"/>
      <c r="J285" t="s">
        <v>4353</v>
      </c>
      <c r="K285" s="14">
        <v>17000000</v>
      </c>
      <c r="L285" t="s">
        <v>198</v>
      </c>
      <c r="M285" t="s">
        <v>199</v>
      </c>
      <c r="N285" s="14"/>
      <c r="O285" s="14"/>
      <c r="P285" s="14"/>
      <c r="Q285" s="14">
        <v>0</v>
      </c>
      <c r="R285" s="14">
        <v>1</v>
      </c>
      <c r="S285" s="14">
        <v>0</v>
      </c>
    </row>
    <row r="286" spans="1:19" x14ac:dyDescent="0.3">
      <c r="A286" t="s">
        <v>4774</v>
      </c>
      <c r="B286" t="s">
        <v>48</v>
      </c>
      <c r="C286" s="14">
        <v>2016</v>
      </c>
      <c r="D286" t="s">
        <v>372</v>
      </c>
      <c r="E286" t="s">
        <v>548</v>
      </c>
      <c r="F286" t="s">
        <v>9999</v>
      </c>
      <c r="G286" t="s">
        <v>549</v>
      </c>
      <c r="H286" t="s">
        <v>207</v>
      </c>
      <c r="I286" s="14"/>
      <c r="J286" t="s">
        <v>4353</v>
      </c>
      <c r="K286" s="14">
        <v>4100000000</v>
      </c>
      <c r="L286" t="s">
        <v>198</v>
      </c>
      <c r="M286" t="s">
        <v>199</v>
      </c>
      <c r="N286" s="14"/>
      <c r="O286" s="14"/>
      <c r="P286" s="14">
        <v>15</v>
      </c>
      <c r="Q286" s="14">
        <v>1</v>
      </c>
      <c r="R286" s="14">
        <v>1</v>
      </c>
      <c r="S286" s="14">
        <v>1</v>
      </c>
    </row>
    <row r="287" spans="1:19" x14ac:dyDescent="0.3">
      <c r="A287" t="s">
        <v>4775</v>
      </c>
      <c r="B287" t="s">
        <v>48</v>
      </c>
      <c r="C287" s="14">
        <v>2016</v>
      </c>
      <c r="D287" t="s">
        <v>372</v>
      </c>
      <c r="E287" t="s">
        <v>536</v>
      </c>
      <c r="F287" t="s">
        <v>336</v>
      </c>
      <c r="G287" t="s">
        <v>337</v>
      </c>
      <c r="H287" t="s">
        <v>207</v>
      </c>
      <c r="I287" s="14"/>
      <c r="J287" t="s">
        <v>4353</v>
      </c>
      <c r="K287" s="14">
        <v>932000000</v>
      </c>
      <c r="L287" t="s">
        <v>198</v>
      </c>
      <c r="M287" t="s">
        <v>4353</v>
      </c>
      <c r="N287" s="14"/>
      <c r="O287" s="14">
        <v>5</v>
      </c>
      <c r="P287" s="14">
        <v>15</v>
      </c>
      <c r="Q287" s="14">
        <v>0</v>
      </c>
      <c r="R287" s="14">
        <v>1</v>
      </c>
      <c r="S287" s="14">
        <v>1</v>
      </c>
    </row>
    <row r="288" spans="1:19" x14ac:dyDescent="0.3">
      <c r="A288" t="s">
        <v>4776</v>
      </c>
      <c r="B288" t="s">
        <v>48</v>
      </c>
      <c r="C288" s="14">
        <v>2016</v>
      </c>
      <c r="D288" t="s">
        <v>372</v>
      </c>
      <c r="E288" t="s">
        <v>527</v>
      </c>
      <c r="F288" t="s">
        <v>463</v>
      </c>
      <c r="G288" t="s">
        <v>337</v>
      </c>
      <c r="H288" t="s">
        <v>207</v>
      </c>
      <c r="I288" s="14"/>
      <c r="J288" t="s">
        <v>4353</v>
      </c>
      <c r="K288" s="14">
        <v>10000000</v>
      </c>
      <c r="L288" t="s">
        <v>198</v>
      </c>
      <c r="M288" t="s">
        <v>199</v>
      </c>
      <c r="N288" s="14"/>
      <c r="O288" s="14"/>
      <c r="P288" s="14"/>
      <c r="Q288" s="14">
        <v>0</v>
      </c>
      <c r="R288" s="14">
        <v>1</v>
      </c>
      <c r="S288" s="14">
        <v>0</v>
      </c>
    </row>
    <row r="289" spans="1:19" x14ac:dyDescent="0.3">
      <c r="A289" t="s">
        <v>4777</v>
      </c>
      <c r="B289" t="s">
        <v>48</v>
      </c>
      <c r="C289" s="14">
        <v>2016</v>
      </c>
      <c r="D289" t="s">
        <v>372</v>
      </c>
      <c r="E289" t="s">
        <v>574</v>
      </c>
      <c r="F289" t="s">
        <v>463</v>
      </c>
      <c r="G289" t="s">
        <v>337</v>
      </c>
      <c r="H289" t="s">
        <v>207</v>
      </c>
      <c r="I289" s="14"/>
      <c r="J289" t="s">
        <v>4353</v>
      </c>
      <c r="K289" s="14">
        <v>7000000</v>
      </c>
      <c r="L289" t="s">
        <v>198</v>
      </c>
      <c r="M289" t="s">
        <v>199</v>
      </c>
      <c r="N289" s="14"/>
      <c r="O289" s="14"/>
      <c r="P289" s="14"/>
      <c r="Q289" s="14">
        <v>0</v>
      </c>
      <c r="R289" s="14">
        <v>1</v>
      </c>
      <c r="S289" s="14">
        <v>0</v>
      </c>
    </row>
    <row r="290" spans="1:19" x14ac:dyDescent="0.3">
      <c r="A290" t="s">
        <v>4778</v>
      </c>
      <c r="B290" t="s">
        <v>48</v>
      </c>
      <c r="C290" s="14">
        <v>2016</v>
      </c>
      <c r="D290" t="s">
        <v>372</v>
      </c>
      <c r="E290" t="s">
        <v>526</v>
      </c>
      <c r="F290" t="s">
        <v>463</v>
      </c>
      <c r="G290" t="s">
        <v>337</v>
      </c>
      <c r="H290" t="s">
        <v>207</v>
      </c>
      <c r="I290" s="14"/>
      <c r="J290" t="s">
        <v>4353</v>
      </c>
      <c r="K290" s="14">
        <v>8000000</v>
      </c>
      <c r="L290" t="s">
        <v>198</v>
      </c>
      <c r="M290" t="s">
        <v>199</v>
      </c>
      <c r="N290" s="14"/>
      <c r="O290" s="14"/>
      <c r="P290" s="14"/>
      <c r="Q290" s="14">
        <v>0</v>
      </c>
      <c r="R290" s="14">
        <v>1</v>
      </c>
      <c r="S290" s="14">
        <v>0</v>
      </c>
    </row>
    <row r="291" spans="1:19" x14ac:dyDescent="0.3">
      <c r="A291" t="s">
        <v>4779</v>
      </c>
      <c r="B291" t="s">
        <v>48</v>
      </c>
      <c r="C291" s="14">
        <v>2016</v>
      </c>
      <c r="D291" t="s">
        <v>372</v>
      </c>
      <c r="E291" t="s">
        <v>568</v>
      </c>
      <c r="F291" t="s">
        <v>463</v>
      </c>
      <c r="G291" t="s">
        <v>337</v>
      </c>
      <c r="H291" t="s">
        <v>207</v>
      </c>
      <c r="I291" s="14"/>
      <c r="J291" t="s">
        <v>4353</v>
      </c>
      <c r="K291" s="14">
        <v>13000000</v>
      </c>
      <c r="L291" t="s">
        <v>198</v>
      </c>
      <c r="M291" t="s">
        <v>199</v>
      </c>
      <c r="N291" s="14"/>
      <c r="O291" s="14"/>
      <c r="P291" s="14"/>
      <c r="Q291" s="14">
        <v>0</v>
      </c>
      <c r="R291" s="14">
        <v>1</v>
      </c>
      <c r="S291" s="14">
        <v>0</v>
      </c>
    </row>
    <row r="292" spans="1:19" x14ac:dyDescent="0.3">
      <c r="A292" t="s">
        <v>4780</v>
      </c>
      <c r="B292" t="s">
        <v>48</v>
      </c>
      <c r="C292" s="14">
        <v>2016</v>
      </c>
      <c r="D292" t="s">
        <v>372</v>
      </c>
      <c r="E292" t="s">
        <v>586</v>
      </c>
      <c r="F292" t="s">
        <v>463</v>
      </c>
      <c r="G292" t="s">
        <v>337</v>
      </c>
      <c r="H292" t="s">
        <v>207</v>
      </c>
      <c r="I292" s="14"/>
      <c r="J292" t="s">
        <v>4353</v>
      </c>
      <c r="K292" s="14">
        <v>60000000</v>
      </c>
      <c r="L292" t="s">
        <v>198</v>
      </c>
      <c r="M292" t="s">
        <v>199</v>
      </c>
      <c r="N292" s="14"/>
      <c r="O292" s="14"/>
      <c r="P292" s="14"/>
      <c r="Q292" s="14">
        <v>0</v>
      </c>
      <c r="R292" s="14">
        <v>1</v>
      </c>
      <c r="S292" s="14">
        <v>1</v>
      </c>
    </row>
    <row r="293" spans="1:19" x14ac:dyDescent="0.3">
      <c r="A293" t="s">
        <v>4781</v>
      </c>
      <c r="B293" t="s">
        <v>48</v>
      </c>
      <c r="C293" s="14">
        <v>2016</v>
      </c>
      <c r="D293" t="s">
        <v>372</v>
      </c>
      <c r="E293" t="s">
        <v>535</v>
      </c>
      <c r="F293" t="s">
        <v>463</v>
      </c>
      <c r="G293" t="s">
        <v>337</v>
      </c>
      <c r="H293" t="s">
        <v>207</v>
      </c>
      <c r="I293" s="14"/>
      <c r="J293" t="s">
        <v>4353</v>
      </c>
      <c r="K293" s="14">
        <v>27000000</v>
      </c>
      <c r="L293" t="s">
        <v>198</v>
      </c>
      <c r="M293" t="s">
        <v>199</v>
      </c>
      <c r="N293" s="14"/>
      <c r="O293" s="14"/>
      <c r="P293" s="14"/>
      <c r="Q293" s="14">
        <v>0</v>
      </c>
      <c r="R293" s="14">
        <v>1</v>
      </c>
      <c r="S293" s="14">
        <v>1</v>
      </c>
    </row>
    <row r="294" spans="1:19" x14ac:dyDescent="0.3">
      <c r="A294" t="s">
        <v>4782</v>
      </c>
      <c r="B294" t="s">
        <v>48</v>
      </c>
      <c r="C294" s="14">
        <v>2016</v>
      </c>
      <c r="D294" t="s">
        <v>372</v>
      </c>
      <c r="E294" t="s">
        <v>4804</v>
      </c>
      <c r="F294" t="s">
        <v>463</v>
      </c>
      <c r="G294" t="s">
        <v>337</v>
      </c>
      <c r="H294" t="s">
        <v>207</v>
      </c>
      <c r="I294" s="14"/>
      <c r="J294" t="s">
        <v>4353</v>
      </c>
      <c r="K294" s="14">
        <v>29000000</v>
      </c>
      <c r="L294" t="s">
        <v>198</v>
      </c>
      <c r="M294" t="s">
        <v>199</v>
      </c>
      <c r="N294" s="14"/>
      <c r="O294" s="14"/>
      <c r="P294" s="14"/>
      <c r="Q294" s="14">
        <v>0</v>
      </c>
      <c r="R294" s="14">
        <v>1</v>
      </c>
      <c r="S294" s="14">
        <v>1</v>
      </c>
    </row>
    <row r="295" spans="1:19" x14ac:dyDescent="0.3">
      <c r="A295" t="s">
        <v>4783</v>
      </c>
      <c r="B295" t="s">
        <v>48</v>
      </c>
      <c r="C295" s="14">
        <v>2016</v>
      </c>
      <c r="D295" t="s">
        <v>372</v>
      </c>
      <c r="E295" t="s">
        <v>532</v>
      </c>
      <c r="F295" t="s">
        <v>463</v>
      </c>
      <c r="G295" t="s">
        <v>337</v>
      </c>
      <c r="H295" t="s">
        <v>207</v>
      </c>
      <c r="I295" s="14"/>
      <c r="J295" t="s">
        <v>4353</v>
      </c>
      <c r="K295" s="14">
        <v>20000000</v>
      </c>
      <c r="L295" t="s">
        <v>198</v>
      </c>
      <c r="M295" t="s">
        <v>199</v>
      </c>
      <c r="N295" s="14"/>
      <c r="O295" s="14"/>
      <c r="P295" s="14"/>
      <c r="Q295" s="14">
        <v>0</v>
      </c>
      <c r="R295" s="14">
        <v>1</v>
      </c>
      <c r="S295" s="14">
        <v>0</v>
      </c>
    </row>
    <row r="296" spans="1:19" x14ac:dyDescent="0.3">
      <c r="A296" t="s">
        <v>4784</v>
      </c>
      <c r="B296" t="s">
        <v>48</v>
      </c>
      <c r="C296" s="14">
        <v>2016</v>
      </c>
      <c r="D296" t="s">
        <v>372</v>
      </c>
      <c r="E296" t="s">
        <v>564</v>
      </c>
      <c r="F296" t="s">
        <v>463</v>
      </c>
      <c r="G296" t="s">
        <v>337</v>
      </c>
      <c r="H296" t="s">
        <v>207</v>
      </c>
      <c r="I296" s="14"/>
      <c r="J296" t="s">
        <v>4353</v>
      </c>
      <c r="K296" s="14">
        <v>12000000</v>
      </c>
      <c r="L296" t="s">
        <v>198</v>
      </c>
      <c r="M296" t="s">
        <v>199</v>
      </c>
      <c r="N296" s="14"/>
      <c r="O296" s="14"/>
      <c r="P296" s="14"/>
      <c r="Q296" s="14">
        <v>0</v>
      </c>
      <c r="R296" s="14">
        <v>1</v>
      </c>
      <c r="S296" s="14">
        <v>0</v>
      </c>
    </row>
    <row r="297" spans="1:19" x14ac:dyDescent="0.3">
      <c r="A297" t="s">
        <v>4785</v>
      </c>
      <c r="B297" t="s">
        <v>48</v>
      </c>
      <c r="C297" s="14">
        <v>2016</v>
      </c>
      <c r="D297" t="s">
        <v>372</v>
      </c>
      <c r="E297" t="s">
        <v>4757</v>
      </c>
      <c r="F297" t="s">
        <v>463</v>
      </c>
      <c r="G297" t="s">
        <v>337</v>
      </c>
      <c r="H297" t="s">
        <v>207</v>
      </c>
      <c r="I297" s="14"/>
      <c r="J297" t="s">
        <v>4353</v>
      </c>
      <c r="K297" s="14">
        <v>38000000</v>
      </c>
      <c r="L297" t="s">
        <v>198</v>
      </c>
      <c r="M297" t="s">
        <v>199</v>
      </c>
      <c r="N297" s="14"/>
      <c r="O297" s="14"/>
      <c r="P297" s="14"/>
      <c r="Q297" s="14">
        <v>0</v>
      </c>
      <c r="R297" s="14">
        <v>1</v>
      </c>
      <c r="S297" s="14">
        <v>1</v>
      </c>
    </row>
    <row r="298" spans="1:19" x14ac:dyDescent="0.3">
      <c r="A298" t="s">
        <v>4786</v>
      </c>
      <c r="B298" t="s">
        <v>48</v>
      </c>
      <c r="C298" s="14">
        <v>2016</v>
      </c>
      <c r="D298" t="s">
        <v>372</v>
      </c>
      <c r="E298" t="s">
        <v>4764</v>
      </c>
      <c r="F298" t="s">
        <v>463</v>
      </c>
      <c r="G298" t="s">
        <v>337</v>
      </c>
      <c r="H298" t="s">
        <v>207</v>
      </c>
      <c r="I298" s="14"/>
      <c r="J298" t="s">
        <v>4353</v>
      </c>
      <c r="K298" s="14">
        <v>102000000</v>
      </c>
      <c r="L298" t="s">
        <v>198</v>
      </c>
      <c r="M298" t="s">
        <v>199</v>
      </c>
      <c r="N298" s="14"/>
      <c r="O298" s="14"/>
      <c r="P298" s="14"/>
      <c r="Q298" s="14">
        <v>0</v>
      </c>
      <c r="R298" s="14">
        <v>1</v>
      </c>
      <c r="S298" s="14">
        <v>1</v>
      </c>
    </row>
    <row r="299" spans="1:19" x14ac:dyDescent="0.3">
      <c r="A299" t="s">
        <v>4787</v>
      </c>
      <c r="B299" t="s">
        <v>48</v>
      </c>
      <c r="C299" s="14">
        <v>2016</v>
      </c>
      <c r="D299" t="s">
        <v>372</v>
      </c>
      <c r="E299" t="s">
        <v>587</v>
      </c>
      <c r="F299" t="s">
        <v>463</v>
      </c>
      <c r="G299" t="s">
        <v>337</v>
      </c>
      <c r="H299" t="s">
        <v>207</v>
      </c>
      <c r="I299" s="14"/>
      <c r="J299" t="s">
        <v>4353</v>
      </c>
      <c r="K299" s="14">
        <v>49000000</v>
      </c>
      <c r="L299" t="s">
        <v>198</v>
      </c>
      <c r="M299" t="s">
        <v>199</v>
      </c>
      <c r="N299" s="14"/>
      <c r="O299" s="14"/>
      <c r="P299" s="14"/>
      <c r="Q299" s="14">
        <v>0</v>
      </c>
      <c r="R299" s="14">
        <v>1</v>
      </c>
      <c r="S299" s="14">
        <v>1</v>
      </c>
    </row>
    <row r="300" spans="1:19" x14ac:dyDescent="0.3">
      <c r="A300" t="s">
        <v>4788</v>
      </c>
      <c r="B300" t="s">
        <v>48</v>
      </c>
      <c r="C300" s="14">
        <v>2016</v>
      </c>
      <c r="D300" t="s">
        <v>372</v>
      </c>
      <c r="E300" t="s">
        <v>539</v>
      </c>
      <c r="F300" t="s">
        <v>463</v>
      </c>
      <c r="G300" t="s">
        <v>337</v>
      </c>
      <c r="H300" t="s">
        <v>207</v>
      </c>
      <c r="I300" s="14"/>
      <c r="J300" t="s">
        <v>4353</v>
      </c>
      <c r="K300" s="14">
        <v>31000000</v>
      </c>
      <c r="L300" t="s">
        <v>198</v>
      </c>
      <c r="M300" t="s">
        <v>199</v>
      </c>
      <c r="N300" s="14"/>
      <c r="O300" s="14"/>
      <c r="P300" s="14"/>
      <c r="Q300" s="14">
        <v>0</v>
      </c>
      <c r="R300" s="14">
        <v>1</v>
      </c>
      <c r="S300" s="14">
        <v>1</v>
      </c>
    </row>
    <row r="301" spans="1:19" x14ac:dyDescent="0.3">
      <c r="A301" t="s">
        <v>4789</v>
      </c>
      <c r="B301" t="s">
        <v>48</v>
      </c>
      <c r="C301" s="14">
        <v>2016</v>
      </c>
      <c r="D301" t="s">
        <v>372</v>
      </c>
      <c r="E301" t="s">
        <v>563</v>
      </c>
      <c r="F301" t="s">
        <v>463</v>
      </c>
      <c r="G301" t="s">
        <v>337</v>
      </c>
      <c r="H301" t="s">
        <v>207</v>
      </c>
      <c r="I301" s="14"/>
      <c r="J301" t="s">
        <v>4353</v>
      </c>
      <c r="K301" s="14">
        <v>50000000</v>
      </c>
      <c r="L301" t="s">
        <v>198</v>
      </c>
      <c r="M301" t="s">
        <v>199</v>
      </c>
      <c r="N301" s="14"/>
      <c r="O301" s="14"/>
      <c r="P301" s="14"/>
      <c r="Q301" s="14">
        <v>0</v>
      </c>
      <c r="R301" s="14">
        <v>1</v>
      </c>
      <c r="S301" s="14">
        <v>1</v>
      </c>
    </row>
    <row r="302" spans="1:19" x14ac:dyDescent="0.3">
      <c r="A302" t="s">
        <v>4790</v>
      </c>
      <c r="B302" t="s">
        <v>48</v>
      </c>
      <c r="C302" s="14">
        <v>2016</v>
      </c>
      <c r="D302" t="s">
        <v>372</v>
      </c>
      <c r="E302" t="s">
        <v>588</v>
      </c>
      <c r="F302" t="s">
        <v>463</v>
      </c>
      <c r="G302" t="s">
        <v>337</v>
      </c>
      <c r="H302" t="s">
        <v>207</v>
      </c>
      <c r="I302" s="14"/>
      <c r="J302" t="s">
        <v>4353</v>
      </c>
      <c r="K302" s="14">
        <v>29000000</v>
      </c>
      <c r="L302" t="s">
        <v>198</v>
      </c>
      <c r="M302" t="s">
        <v>199</v>
      </c>
      <c r="N302" s="14"/>
      <c r="O302" s="14"/>
      <c r="P302" s="14"/>
      <c r="Q302" s="14">
        <v>0</v>
      </c>
      <c r="R302" s="14">
        <v>1</v>
      </c>
      <c r="S302" s="14">
        <v>1</v>
      </c>
    </row>
    <row r="303" spans="1:19" x14ac:dyDescent="0.3">
      <c r="A303" t="s">
        <v>4791</v>
      </c>
      <c r="B303" t="s">
        <v>48</v>
      </c>
      <c r="C303" s="14">
        <v>2016</v>
      </c>
      <c r="D303" t="s">
        <v>372</v>
      </c>
      <c r="E303" t="s">
        <v>4840</v>
      </c>
      <c r="F303" t="s">
        <v>463</v>
      </c>
      <c r="G303" t="s">
        <v>337</v>
      </c>
      <c r="H303" t="s">
        <v>207</v>
      </c>
      <c r="I303" s="14"/>
      <c r="J303" t="s">
        <v>4353</v>
      </c>
      <c r="K303" s="14">
        <v>39000000</v>
      </c>
      <c r="L303" t="s">
        <v>198</v>
      </c>
      <c r="M303" t="s">
        <v>199</v>
      </c>
      <c r="N303" s="14"/>
      <c r="O303" s="14"/>
      <c r="P303" s="14"/>
      <c r="Q303" s="14">
        <v>0</v>
      </c>
      <c r="R303" s="14">
        <v>1</v>
      </c>
      <c r="S303" s="14">
        <v>1</v>
      </c>
    </row>
    <row r="304" spans="1:19" x14ac:dyDescent="0.3">
      <c r="A304" t="s">
        <v>4792</v>
      </c>
      <c r="B304" t="s">
        <v>48</v>
      </c>
      <c r="C304" s="14">
        <v>2016</v>
      </c>
      <c r="D304" t="s">
        <v>372</v>
      </c>
      <c r="E304" t="s">
        <v>573</v>
      </c>
      <c r="F304" t="s">
        <v>463</v>
      </c>
      <c r="G304" t="s">
        <v>337</v>
      </c>
      <c r="H304" t="s">
        <v>207</v>
      </c>
      <c r="I304" s="14"/>
      <c r="J304" t="s">
        <v>4353</v>
      </c>
      <c r="K304" s="14">
        <v>11000000</v>
      </c>
      <c r="L304" t="s">
        <v>198</v>
      </c>
      <c r="M304" t="s">
        <v>199</v>
      </c>
      <c r="N304" s="14"/>
      <c r="O304" s="14"/>
      <c r="P304" s="14"/>
      <c r="Q304" s="14">
        <v>0</v>
      </c>
      <c r="R304" s="14">
        <v>1</v>
      </c>
      <c r="S304" s="14">
        <v>0</v>
      </c>
    </row>
    <row r="305" spans="1:19" x14ac:dyDescent="0.3">
      <c r="A305" t="s">
        <v>4793</v>
      </c>
      <c r="B305" t="s">
        <v>48</v>
      </c>
      <c r="C305" s="14">
        <v>2016</v>
      </c>
      <c r="D305" t="s">
        <v>372</v>
      </c>
      <c r="E305" t="s">
        <v>585</v>
      </c>
      <c r="F305" t="s">
        <v>463</v>
      </c>
      <c r="G305" t="s">
        <v>337</v>
      </c>
      <c r="H305" t="s">
        <v>207</v>
      </c>
      <c r="I305" s="14"/>
      <c r="J305" t="s">
        <v>4353</v>
      </c>
      <c r="K305" s="14">
        <v>23000000</v>
      </c>
      <c r="L305" t="s">
        <v>198</v>
      </c>
      <c r="M305" t="s">
        <v>199</v>
      </c>
      <c r="N305" s="14"/>
      <c r="O305" s="14"/>
      <c r="P305" s="14"/>
      <c r="Q305" s="14">
        <v>0</v>
      </c>
      <c r="R305" s="14">
        <v>1</v>
      </c>
      <c r="S305" s="14">
        <v>0</v>
      </c>
    </row>
    <row r="306" spans="1:19" x14ac:dyDescent="0.3">
      <c r="A306" t="s">
        <v>4794</v>
      </c>
      <c r="B306" t="s">
        <v>48</v>
      </c>
      <c r="C306" s="14">
        <v>2016</v>
      </c>
      <c r="D306" t="s">
        <v>372</v>
      </c>
      <c r="E306" t="s">
        <v>584</v>
      </c>
      <c r="F306" t="s">
        <v>463</v>
      </c>
      <c r="G306" t="s">
        <v>337</v>
      </c>
      <c r="H306" t="s">
        <v>207</v>
      </c>
      <c r="I306" s="14"/>
      <c r="J306" t="s">
        <v>4353</v>
      </c>
      <c r="K306" s="14">
        <v>53000000</v>
      </c>
      <c r="L306" t="s">
        <v>198</v>
      </c>
      <c r="M306" t="s">
        <v>199</v>
      </c>
      <c r="N306" s="14"/>
      <c r="O306" s="14"/>
      <c r="P306" s="14"/>
      <c r="Q306" s="14">
        <v>0</v>
      </c>
      <c r="R306" s="14">
        <v>1</v>
      </c>
      <c r="S306" s="14">
        <v>1</v>
      </c>
    </row>
    <row r="307" spans="1:19" x14ac:dyDescent="0.3">
      <c r="A307" t="s">
        <v>4795</v>
      </c>
      <c r="B307" t="s">
        <v>48</v>
      </c>
      <c r="C307" s="14">
        <v>2016</v>
      </c>
      <c r="D307" t="s">
        <v>372</v>
      </c>
      <c r="E307" t="s">
        <v>575</v>
      </c>
      <c r="F307" t="s">
        <v>463</v>
      </c>
      <c r="G307" t="s">
        <v>337</v>
      </c>
      <c r="H307" t="s">
        <v>207</v>
      </c>
      <c r="I307" s="14"/>
      <c r="J307" t="s">
        <v>4353</v>
      </c>
      <c r="K307" s="14">
        <v>60000000</v>
      </c>
      <c r="L307" t="s">
        <v>198</v>
      </c>
      <c r="M307" t="s">
        <v>199</v>
      </c>
      <c r="N307" s="14"/>
      <c r="O307" s="14"/>
      <c r="P307" s="14"/>
      <c r="Q307" s="14">
        <v>0</v>
      </c>
      <c r="R307" s="14">
        <v>1</v>
      </c>
      <c r="S307" s="14">
        <v>1</v>
      </c>
    </row>
    <row r="308" spans="1:19" x14ac:dyDescent="0.3">
      <c r="A308" t="s">
        <v>4796</v>
      </c>
      <c r="B308" t="s">
        <v>48</v>
      </c>
      <c r="C308" s="14">
        <v>2016</v>
      </c>
      <c r="D308" t="s">
        <v>372</v>
      </c>
      <c r="E308" t="s">
        <v>542</v>
      </c>
      <c r="F308" t="s">
        <v>463</v>
      </c>
      <c r="G308" t="s">
        <v>337</v>
      </c>
      <c r="H308" t="s">
        <v>207</v>
      </c>
      <c r="I308" s="14"/>
      <c r="J308" t="s">
        <v>4353</v>
      </c>
      <c r="K308" s="14">
        <v>27000000</v>
      </c>
      <c r="L308" t="s">
        <v>198</v>
      </c>
      <c r="M308" t="s">
        <v>199</v>
      </c>
      <c r="N308" s="14"/>
      <c r="O308" s="14"/>
      <c r="P308" s="14"/>
      <c r="Q308" s="14">
        <v>0</v>
      </c>
      <c r="R308" s="14">
        <v>1</v>
      </c>
      <c r="S308" s="14">
        <v>1</v>
      </c>
    </row>
    <row r="309" spans="1:19" x14ac:dyDescent="0.3">
      <c r="A309" t="s">
        <v>4797</v>
      </c>
      <c r="B309" t="s">
        <v>48</v>
      </c>
      <c r="C309" s="14">
        <v>2016</v>
      </c>
      <c r="D309" t="s">
        <v>372</v>
      </c>
      <c r="E309" t="s">
        <v>581</v>
      </c>
      <c r="F309" t="s">
        <v>463</v>
      </c>
      <c r="G309" t="s">
        <v>337</v>
      </c>
      <c r="H309" t="s">
        <v>207</v>
      </c>
      <c r="I309" s="14"/>
      <c r="J309" t="s">
        <v>4353</v>
      </c>
      <c r="K309" s="14">
        <v>33000000</v>
      </c>
      <c r="L309" t="s">
        <v>198</v>
      </c>
      <c r="M309" t="s">
        <v>199</v>
      </c>
      <c r="N309" s="14"/>
      <c r="O309" s="14"/>
      <c r="P309" s="14"/>
      <c r="Q309" s="14">
        <v>0</v>
      </c>
      <c r="R309" s="14">
        <v>1</v>
      </c>
      <c r="S309" s="14">
        <v>1</v>
      </c>
    </row>
    <row r="310" spans="1:19" x14ac:dyDescent="0.3">
      <c r="A310" t="s">
        <v>4798</v>
      </c>
      <c r="B310" t="s">
        <v>48</v>
      </c>
      <c r="C310" s="14">
        <v>2016</v>
      </c>
      <c r="D310" t="s">
        <v>372</v>
      </c>
      <c r="E310" t="s">
        <v>562</v>
      </c>
      <c r="F310" t="s">
        <v>463</v>
      </c>
      <c r="G310" t="s">
        <v>337</v>
      </c>
      <c r="H310" t="s">
        <v>207</v>
      </c>
      <c r="I310" s="14"/>
      <c r="J310" t="s">
        <v>4353</v>
      </c>
      <c r="K310" s="14">
        <v>51000000</v>
      </c>
      <c r="L310" t="s">
        <v>198</v>
      </c>
      <c r="M310" t="s">
        <v>199</v>
      </c>
      <c r="N310" s="14"/>
      <c r="O310" s="14"/>
      <c r="P310" s="14"/>
      <c r="Q310" s="14">
        <v>0</v>
      </c>
      <c r="R310" s="14">
        <v>1</v>
      </c>
      <c r="S310" s="14">
        <v>1</v>
      </c>
    </row>
    <row r="311" spans="1:19" x14ac:dyDescent="0.3">
      <c r="A311" t="s">
        <v>4799</v>
      </c>
      <c r="B311" t="s">
        <v>48</v>
      </c>
      <c r="C311" s="14">
        <v>2016</v>
      </c>
      <c r="D311" t="s">
        <v>372</v>
      </c>
      <c r="E311" t="s">
        <v>530</v>
      </c>
      <c r="F311" t="s">
        <v>463</v>
      </c>
      <c r="G311" t="s">
        <v>337</v>
      </c>
      <c r="H311" t="s">
        <v>207</v>
      </c>
      <c r="I311" s="14"/>
      <c r="J311" t="s">
        <v>4353</v>
      </c>
      <c r="K311" s="14">
        <v>31000000</v>
      </c>
      <c r="L311" t="s">
        <v>198</v>
      </c>
      <c r="M311" t="s">
        <v>199</v>
      </c>
      <c r="N311" s="14"/>
      <c r="O311" s="14"/>
      <c r="P311" s="14"/>
      <c r="Q311" s="14">
        <v>0</v>
      </c>
      <c r="R311" s="14">
        <v>1</v>
      </c>
      <c r="S311" s="14">
        <v>0</v>
      </c>
    </row>
    <row r="312" spans="1:19" x14ac:dyDescent="0.3">
      <c r="A312" t="s">
        <v>4800</v>
      </c>
      <c r="B312" t="s">
        <v>48</v>
      </c>
      <c r="C312" s="14">
        <v>2016</v>
      </c>
      <c r="D312" t="s">
        <v>372</v>
      </c>
      <c r="E312" t="s">
        <v>565</v>
      </c>
      <c r="F312" t="s">
        <v>463</v>
      </c>
      <c r="G312" t="s">
        <v>337</v>
      </c>
      <c r="H312" t="s">
        <v>207</v>
      </c>
      <c r="I312" s="14"/>
      <c r="J312" t="s">
        <v>4353</v>
      </c>
      <c r="K312" s="14">
        <v>18000000</v>
      </c>
      <c r="L312" t="s">
        <v>198</v>
      </c>
      <c r="M312" t="s">
        <v>199</v>
      </c>
      <c r="N312" s="14"/>
      <c r="O312" s="14"/>
      <c r="P312" s="14"/>
      <c r="Q312" s="14">
        <v>0</v>
      </c>
      <c r="R312" s="14">
        <v>1</v>
      </c>
      <c r="S312" s="14">
        <v>1</v>
      </c>
    </row>
    <row r="313" spans="1:19" x14ac:dyDescent="0.3">
      <c r="A313" t="s">
        <v>4802</v>
      </c>
      <c r="B313" t="s">
        <v>48</v>
      </c>
      <c r="C313" s="14">
        <v>2016</v>
      </c>
      <c r="D313" t="s">
        <v>372</v>
      </c>
      <c r="E313" t="s">
        <v>570</v>
      </c>
      <c r="F313" t="s">
        <v>463</v>
      </c>
      <c r="G313" t="s">
        <v>337</v>
      </c>
      <c r="H313" t="s">
        <v>207</v>
      </c>
      <c r="I313" s="14"/>
      <c r="J313" t="s">
        <v>4353</v>
      </c>
      <c r="K313" s="14">
        <v>40000000</v>
      </c>
      <c r="L313" t="s">
        <v>198</v>
      </c>
      <c r="M313" t="s">
        <v>199</v>
      </c>
      <c r="N313" s="14"/>
      <c r="O313" s="14"/>
      <c r="P313" s="14"/>
      <c r="Q313" s="14">
        <v>0</v>
      </c>
      <c r="R313" s="14">
        <v>1</v>
      </c>
      <c r="S313" s="14">
        <v>1</v>
      </c>
    </row>
    <row r="314" spans="1:19" x14ac:dyDescent="0.3">
      <c r="A314" t="s">
        <v>4803</v>
      </c>
      <c r="B314" t="s">
        <v>48</v>
      </c>
      <c r="C314" s="14">
        <v>2016</v>
      </c>
      <c r="D314" t="s">
        <v>372</v>
      </c>
      <c r="E314" t="s">
        <v>538</v>
      </c>
      <c r="F314" t="s">
        <v>463</v>
      </c>
      <c r="G314" t="s">
        <v>337</v>
      </c>
      <c r="H314" t="s">
        <v>207</v>
      </c>
      <c r="I314" s="14"/>
      <c r="J314" t="s">
        <v>4353</v>
      </c>
      <c r="K314" s="14">
        <v>51000000</v>
      </c>
      <c r="L314" t="s">
        <v>198</v>
      </c>
      <c r="M314" t="s">
        <v>199</v>
      </c>
      <c r="N314" s="14"/>
      <c r="O314" s="14"/>
      <c r="P314" s="14"/>
      <c r="Q314" s="14">
        <v>0</v>
      </c>
      <c r="R314" s="14">
        <v>1</v>
      </c>
      <c r="S314" s="14">
        <v>1</v>
      </c>
    </row>
    <row r="315" spans="1:19" x14ac:dyDescent="0.3">
      <c r="A315" t="s">
        <v>4805</v>
      </c>
      <c r="B315" t="s">
        <v>48</v>
      </c>
      <c r="C315" s="14">
        <v>2016</v>
      </c>
      <c r="D315" t="s">
        <v>372</v>
      </c>
      <c r="E315" t="s">
        <v>546</v>
      </c>
      <c r="F315" t="s">
        <v>463</v>
      </c>
      <c r="G315" t="s">
        <v>337</v>
      </c>
      <c r="H315" t="s">
        <v>207</v>
      </c>
      <c r="I315" s="14"/>
      <c r="J315" t="s">
        <v>4353</v>
      </c>
      <c r="K315" s="14">
        <v>8000000</v>
      </c>
      <c r="L315" t="s">
        <v>198</v>
      </c>
      <c r="M315" t="s">
        <v>199</v>
      </c>
      <c r="N315" s="14"/>
      <c r="O315" s="14"/>
      <c r="P315" s="14"/>
      <c r="Q315" s="14">
        <v>0</v>
      </c>
      <c r="R315" s="14">
        <v>1</v>
      </c>
      <c r="S315" s="14">
        <v>1</v>
      </c>
    </row>
    <row r="316" spans="1:19" x14ac:dyDescent="0.3">
      <c r="A316" t="s">
        <v>4806</v>
      </c>
      <c r="B316" t="s">
        <v>48</v>
      </c>
      <c r="C316" s="14">
        <v>2016</v>
      </c>
      <c r="D316" t="s">
        <v>372</v>
      </c>
      <c r="E316" t="s">
        <v>593</v>
      </c>
      <c r="F316" t="s">
        <v>463</v>
      </c>
      <c r="G316" t="s">
        <v>337</v>
      </c>
      <c r="H316" t="s">
        <v>207</v>
      </c>
      <c r="I316" s="14"/>
      <c r="J316" t="s">
        <v>4353</v>
      </c>
      <c r="K316" s="14">
        <v>6000000</v>
      </c>
      <c r="L316" t="s">
        <v>198</v>
      </c>
      <c r="M316" t="s">
        <v>199</v>
      </c>
      <c r="N316" s="14"/>
      <c r="O316" s="14"/>
      <c r="P316" s="14"/>
      <c r="Q316" s="14">
        <v>0</v>
      </c>
      <c r="R316" s="14">
        <v>1</v>
      </c>
      <c r="S316" s="14">
        <v>0</v>
      </c>
    </row>
    <row r="317" spans="1:19" x14ac:dyDescent="0.3">
      <c r="A317" t="s">
        <v>4807</v>
      </c>
      <c r="B317" t="s">
        <v>48</v>
      </c>
      <c r="C317" s="14">
        <v>2016</v>
      </c>
      <c r="D317" t="s">
        <v>372</v>
      </c>
      <c r="E317" t="s">
        <v>577</v>
      </c>
      <c r="F317" t="s">
        <v>463</v>
      </c>
      <c r="G317" t="s">
        <v>337</v>
      </c>
      <c r="H317" t="s">
        <v>207</v>
      </c>
      <c r="I317" s="14"/>
      <c r="J317" t="s">
        <v>4353</v>
      </c>
      <c r="K317" s="14">
        <v>124000000</v>
      </c>
      <c r="L317" t="s">
        <v>198</v>
      </c>
      <c r="M317" t="s">
        <v>199</v>
      </c>
      <c r="N317" s="14"/>
      <c r="O317" s="14"/>
      <c r="P317" s="14"/>
      <c r="Q317" s="14">
        <v>0</v>
      </c>
      <c r="R317" s="14">
        <v>1</v>
      </c>
      <c r="S317" s="14">
        <v>0</v>
      </c>
    </row>
    <row r="318" spans="1:19" x14ac:dyDescent="0.3">
      <c r="A318" t="s">
        <v>4808</v>
      </c>
      <c r="B318" t="s">
        <v>48</v>
      </c>
      <c r="C318" s="14">
        <v>2016</v>
      </c>
      <c r="D318" t="s">
        <v>372</v>
      </c>
      <c r="E318" t="s">
        <v>589</v>
      </c>
      <c r="F318" t="s">
        <v>463</v>
      </c>
      <c r="G318" t="s">
        <v>337</v>
      </c>
      <c r="H318" t="s">
        <v>207</v>
      </c>
      <c r="I318" s="14"/>
      <c r="J318" t="s">
        <v>4353</v>
      </c>
      <c r="K318" s="14">
        <v>7000000</v>
      </c>
      <c r="L318" t="s">
        <v>198</v>
      </c>
      <c r="M318" t="s">
        <v>199</v>
      </c>
      <c r="N318" s="14"/>
      <c r="O318" s="14"/>
      <c r="P318" s="14"/>
      <c r="Q318" s="14">
        <v>0</v>
      </c>
      <c r="R318" s="14">
        <v>1</v>
      </c>
      <c r="S318" s="14">
        <v>0</v>
      </c>
    </row>
    <row r="319" spans="1:19" x14ac:dyDescent="0.3">
      <c r="A319" t="s">
        <v>4809</v>
      </c>
      <c r="B319" t="s">
        <v>48</v>
      </c>
      <c r="C319" s="14">
        <v>2016</v>
      </c>
      <c r="D319" t="s">
        <v>372</v>
      </c>
      <c r="E319" t="s">
        <v>571</v>
      </c>
      <c r="F319" t="s">
        <v>463</v>
      </c>
      <c r="G319" t="s">
        <v>337</v>
      </c>
      <c r="H319" t="s">
        <v>207</v>
      </c>
      <c r="I319" s="14"/>
      <c r="J319" t="s">
        <v>4353</v>
      </c>
      <c r="K319" s="14">
        <v>50000000</v>
      </c>
      <c r="L319" t="s">
        <v>198</v>
      </c>
      <c r="M319" t="s">
        <v>199</v>
      </c>
      <c r="N319" s="14"/>
      <c r="O319" s="14"/>
      <c r="P319" s="14"/>
      <c r="Q319" s="14">
        <v>0</v>
      </c>
      <c r="R319" s="14">
        <v>1</v>
      </c>
      <c r="S319" s="14">
        <v>0</v>
      </c>
    </row>
    <row r="320" spans="1:19" x14ac:dyDescent="0.3">
      <c r="A320" t="s">
        <v>4810</v>
      </c>
      <c r="B320" t="s">
        <v>48</v>
      </c>
      <c r="C320" s="14">
        <v>2016</v>
      </c>
      <c r="D320" t="s">
        <v>372</v>
      </c>
      <c r="E320" t="s">
        <v>582</v>
      </c>
      <c r="F320" t="s">
        <v>463</v>
      </c>
      <c r="G320" t="s">
        <v>337</v>
      </c>
      <c r="H320" t="s">
        <v>207</v>
      </c>
      <c r="I320" s="14"/>
      <c r="J320" t="s">
        <v>4353</v>
      </c>
      <c r="K320" s="14">
        <v>340000000</v>
      </c>
      <c r="L320" t="s">
        <v>198</v>
      </c>
      <c r="M320" t="s">
        <v>199</v>
      </c>
      <c r="N320" s="14"/>
      <c r="O320" s="14"/>
      <c r="P320" s="14"/>
      <c r="Q320" s="14">
        <v>0</v>
      </c>
      <c r="R320" s="14">
        <v>1</v>
      </c>
      <c r="S320" s="14">
        <v>1</v>
      </c>
    </row>
    <row r="321" spans="1:19" x14ac:dyDescent="0.3">
      <c r="A321" t="s">
        <v>4811</v>
      </c>
      <c r="B321" t="s">
        <v>48</v>
      </c>
      <c r="C321" s="14">
        <v>2016</v>
      </c>
      <c r="D321" t="s">
        <v>372</v>
      </c>
      <c r="E321" t="s">
        <v>547</v>
      </c>
      <c r="F321" t="s">
        <v>463</v>
      </c>
      <c r="G321" t="s">
        <v>337</v>
      </c>
      <c r="H321" t="s">
        <v>207</v>
      </c>
      <c r="I321" s="14"/>
      <c r="J321" t="s">
        <v>4353</v>
      </c>
      <c r="K321" s="14">
        <v>34000000</v>
      </c>
      <c r="L321" t="s">
        <v>198</v>
      </c>
      <c r="M321" t="s">
        <v>199</v>
      </c>
      <c r="N321" s="14"/>
      <c r="O321" s="14"/>
      <c r="P321" s="14"/>
      <c r="Q321" s="14">
        <v>0</v>
      </c>
      <c r="R321" s="14">
        <v>1</v>
      </c>
      <c r="S321" s="14">
        <v>1</v>
      </c>
    </row>
    <row r="322" spans="1:19" x14ac:dyDescent="0.3">
      <c r="A322" t="s">
        <v>4813</v>
      </c>
      <c r="B322" t="s">
        <v>48</v>
      </c>
      <c r="C322" s="14">
        <v>2016</v>
      </c>
      <c r="D322" t="s">
        <v>372</v>
      </c>
      <c r="E322" t="s">
        <v>592</v>
      </c>
      <c r="F322" t="s">
        <v>463</v>
      </c>
      <c r="G322" t="s">
        <v>337</v>
      </c>
      <c r="H322" t="s">
        <v>207</v>
      </c>
      <c r="I322" s="14"/>
      <c r="J322" t="s">
        <v>4353</v>
      </c>
      <c r="K322" s="14">
        <v>24000000</v>
      </c>
      <c r="L322" t="s">
        <v>198</v>
      </c>
      <c r="M322" t="s">
        <v>199</v>
      </c>
      <c r="N322" s="14"/>
      <c r="O322" s="14"/>
      <c r="P322" s="14"/>
      <c r="Q322" s="14">
        <v>0</v>
      </c>
      <c r="R322" s="14">
        <v>1</v>
      </c>
      <c r="S322" s="14">
        <v>1</v>
      </c>
    </row>
    <row r="323" spans="1:19" x14ac:dyDescent="0.3">
      <c r="A323" t="s">
        <v>4814</v>
      </c>
      <c r="B323" t="s">
        <v>48</v>
      </c>
      <c r="C323" s="14">
        <v>2016</v>
      </c>
      <c r="D323" t="s">
        <v>4715</v>
      </c>
      <c r="E323" t="s">
        <v>583</v>
      </c>
      <c r="F323" t="s">
        <v>463</v>
      </c>
      <c r="G323" t="s">
        <v>337</v>
      </c>
      <c r="H323" t="s">
        <v>207</v>
      </c>
      <c r="I323" s="14"/>
      <c r="J323" t="s">
        <v>4353</v>
      </c>
      <c r="K323" s="14">
        <v>574000000</v>
      </c>
      <c r="L323" t="s">
        <v>198</v>
      </c>
      <c r="M323" t="s">
        <v>199</v>
      </c>
      <c r="N323" s="14"/>
      <c r="O323" s="14"/>
      <c r="P323" s="14"/>
      <c r="Q323" s="14">
        <v>0</v>
      </c>
      <c r="R323" s="14">
        <v>1</v>
      </c>
      <c r="S323" s="14">
        <v>1</v>
      </c>
    </row>
    <row r="324" spans="1:19" x14ac:dyDescent="0.3">
      <c r="A324" t="s">
        <v>4815</v>
      </c>
      <c r="B324" t="s">
        <v>48</v>
      </c>
      <c r="C324" s="14">
        <v>2016</v>
      </c>
      <c r="D324" t="s">
        <v>372</v>
      </c>
      <c r="E324" t="s">
        <v>4812</v>
      </c>
      <c r="F324" t="s">
        <v>463</v>
      </c>
      <c r="G324" t="s">
        <v>337</v>
      </c>
      <c r="H324" t="s">
        <v>207</v>
      </c>
      <c r="I324" s="14"/>
      <c r="J324" t="s">
        <v>4353</v>
      </c>
      <c r="K324" s="14">
        <v>26000000</v>
      </c>
      <c r="L324" t="s">
        <v>198</v>
      </c>
      <c r="M324" t="s">
        <v>199</v>
      </c>
      <c r="N324" s="14"/>
      <c r="O324" s="14"/>
      <c r="P324" s="14"/>
      <c r="Q324" s="14">
        <v>0</v>
      </c>
      <c r="R324" s="14">
        <v>1</v>
      </c>
      <c r="S324" s="14">
        <v>1</v>
      </c>
    </row>
    <row r="325" spans="1:19" x14ac:dyDescent="0.3">
      <c r="A325" t="s">
        <v>4817</v>
      </c>
      <c r="B325" t="s">
        <v>48</v>
      </c>
      <c r="C325" s="14">
        <v>2016</v>
      </c>
      <c r="D325" t="s">
        <v>372</v>
      </c>
      <c r="E325" t="s">
        <v>545</v>
      </c>
      <c r="F325" t="s">
        <v>463</v>
      </c>
      <c r="G325" t="s">
        <v>337</v>
      </c>
      <c r="H325" t="s">
        <v>207</v>
      </c>
      <c r="I325" s="14"/>
      <c r="J325" t="s">
        <v>4353</v>
      </c>
      <c r="K325" s="14">
        <v>51000000</v>
      </c>
      <c r="L325" t="s">
        <v>198</v>
      </c>
      <c r="M325" t="s">
        <v>199</v>
      </c>
      <c r="N325" s="14"/>
      <c r="O325" s="14"/>
      <c r="P325" s="14"/>
      <c r="Q325" s="14">
        <v>0</v>
      </c>
      <c r="R325" s="14">
        <v>1</v>
      </c>
      <c r="S325" s="14">
        <v>0</v>
      </c>
    </row>
    <row r="326" spans="1:19" x14ac:dyDescent="0.3">
      <c r="A326" t="s">
        <v>4818</v>
      </c>
      <c r="B326" t="s">
        <v>48</v>
      </c>
      <c r="C326" s="14">
        <v>2016</v>
      </c>
      <c r="D326" t="s">
        <v>372</v>
      </c>
      <c r="E326" t="s">
        <v>576</v>
      </c>
      <c r="F326" t="s">
        <v>463</v>
      </c>
      <c r="G326" t="s">
        <v>337</v>
      </c>
      <c r="H326" t="s">
        <v>207</v>
      </c>
      <c r="I326" s="14"/>
      <c r="J326" t="s">
        <v>4353</v>
      </c>
      <c r="K326" s="14">
        <v>51000000</v>
      </c>
      <c r="L326" t="s">
        <v>198</v>
      </c>
      <c r="M326" t="s">
        <v>199</v>
      </c>
      <c r="N326" s="14"/>
      <c r="O326" s="14"/>
      <c r="P326" s="14"/>
      <c r="Q326" s="14">
        <v>0</v>
      </c>
      <c r="R326" s="14">
        <v>1</v>
      </c>
      <c r="S326" s="14">
        <v>0</v>
      </c>
    </row>
    <row r="327" spans="1:19" x14ac:dyDescent="0.3">
      <c r="A327" t="s">
        <v>4819</v>
      </c>
      <c r="B327" t="s">
        <v>48</v>
      </c>
      <c r="C327" s="14">
        <v>2016</v>
      </c>
      <c r="D327" t="s">
        <v>372</v>
      </c>
      <c r="E327" t="s">
        <v>553</v>
      </c>
      <c r="F327" t="s">
        <v>463</v>
      </c>
      <c r="G327" t="s">
        <v>337</v>
      </c>
      <c r="H327" t="s">
        <v>207</v>
      </c>
      <c r="I327" s="14"/>
      <c r="J327" t="s">
        <v>4353</v>
      </c>
      <c r="K327" s="14">
        <v>6000000</v>
      </c>
      <c r="L327" t="s">
        <v>198</v>
      </c>
      <c r="M327" t="s">
        <v>199</v>
      </c>
      <c r="N327" s="14"/>
      <c r="O327" s="14"/>
      <c r="P327" s="14"/>
      <c r="Q327" s="14">
        <v>0</v>
      </c>
      <c r="R327" s="14">
        <v>1</v>
      </c>
      <c r="S327" s="14">
        <v>0</v>
      </c>
    </row>
    <row r="328" spans="1:19" x14ac:dyDescent="0.3">
      <c r="A328" t="s">
        <v>4820</v>
      </c>
      <c r="B328" t="s">
        <v>48</v>
      </c>
      <c r="C328" s="14">
        <v>2016</v>
      </c>
      <c r="D328" t="s">
        <v>372</v>
      </c>
      <c r="E328" t="s">
        <v>533</v>
      </c>
      <c r="F328" t="s">
        <v>463</v>
      </c>
      <c r="G328" t="s">
        <v>337</v>
      </c>
      <c r="H328" t="s">
        <v>207</v>
      </c>
      <c r="I328" s="14"/>
      <c r="J328" t="s">
        <v>4353</v>
      </c>
      <c r="K328" s="14">
        <v>48000000</v>
      </c>
      <c r="L328" t="s">
        <v>198</v>
      </c>
      <c r="M328" t="s">
        <v>199</v>
      </c>
      <c r="N328" s="14"/>
      <c r="O328" s="14"/>
      <c r="P328" s="14"/>
      <c r="Q328" s="14">
        <v>0</v>
      </c>
      <c r="R328" s="14">
        <v>1</v>
      </c>
      <c r="S328" s="14">
        <v>1</v>
      </c>
    </row>
    <row r="329" spans="1:19" x14ac:dyDescent="0.3">
      <c r="A329" t="s">
        <v>4821</v>
      </c>
      <c r="B329" t="s">
        <v>48</v>
      </c>
      <c r="C329" s="14">
        <v>2016</v>
      </c>
      <c r="D329" t="s">
        <v>372</v>
      </c>
      <c r="E329" t="s">
        <v>4766</v>
      </c>
      <c r="F329" t="s">
        <v>463</v>
      </c>
      <c r="G329" t="s">
        <v>337</v>
      </c>
      <c r="H329" t="s">
        <v>207</v>
      </c>
      <c r="I329" s="14"/>
      <c r="J329" t="s">
        <v>4353</v>
      </c>
      <c r="K329" s="14">
        <v>30000000</v>
      </c>
      <c r="L329" t="s">
        <v>198</v>
      </c>
      <c r="M329" t="s">
        <v>199</v>
      </c>
      <c r="N329" s="14"/>
      <c r="O329" s="14"/>
      <c r="P329" s="14"/>
      <c r="Q329" s="14">
        <v>0</v>
      </c>
      <c r="R329" s="14">
        <v>1</v>
      </c>
      <c r="S329" s="14">
        <v>1</v>
      </c>
    </row>
    <row r="330" spans="1:19" x14ac:dyDescent="0.3">
      <c r="A330" t="s">
        <v>4822</v>
      </c>
      <c r="B330" t="s">
        <v>48</v>
      </c>
      <c r="C330" s="14">
        <v>2016</v>
      </c>
      <c r="D330" t="s">
        <v>372</v>
      </c>
      <c r="E330" t="s">
        <v>552</v>
      </c>
      <c r="F330" t="s">
        <v>463</v>
      </c>
      <c r="G330" t="s">
        <v>337</v>
      </c>
      <c r="H330" t="s">
        <v>207</v>
      </c>
      <c r="I330" s="14"/>
      <c r="J330" t="s">
        <v>4353</v>
      </c>
      <c r="K330" s="14">
        <v>31000000</v>
      </c>
      <c r="L330" t="s">
        <v>198</v>
      </c>
      <c r="M330" t="s">
        <v>199</v>
      </c>
      <c r="N330" s="14"/>
      <c r="O330" s="14"/>
      <c r="P330" s="14"/>
      <c r="Q330" s="14">
        <v>0</v>
      </c>
      <c r="R330" s="14">
        <v>1</v>
      </c>
      <c r="S330" s="14">
        <v>1</v>
      </c>
    </row>
    <row r="331" spans="1:19" x14ac:dyDescent="0.3">
      <c r="A331" t="s">
        <v>4823</v>
      </c>
      <c r="B331" t="s">
        <v>48</v>
      </c>
      <c r="C331" s="14">
        <v>2016</v>
      </c>
      <c r="D331" t="s">
        <v>372</v>
      </c>
      <c r="E331" t="s">
        <v>540</v>
      </c>
      <c r="F331" t="s">
        <v>463</v>
      </c>
      <c r="G331" t="s">
        <v>337</v>
      </c>
      <c r="H331" t="s">
        <v>207</v>
      </c>
      <c r="I331" s="14"/>
      <c r="J331" t="s">
        <v>4353</v>
      </c>
      <c r="K331" s="14">
        <v>27000000</v>
      </c>
      <c r="L331" t="s">
        <v>198</v>
      </c>
      <c r="M331" t="s">
        <v>199</v>
      </c>
      <c r="N331" s="14"/>
      <c r="O331" s="14"/>
      <c r="P331" s="14"/>
      <c r="Q331" s="14">
        <v>0</v>
      </c>
      <c r="R331" s="14">
        <v>1</v>
      </c>
      <c r="S331" s="14">
        <v>1</v>
      </c>
    </row>
    <row r="332" spans="1:19" x14ac:dyDescent="0.3">
      <c r="A332" t="s">
        <v>4824</v>
      </c>
      <c r="B332" t="s">
        <v>48</v>
      </c>
      <c r="C332" s="14">
        <v>2016</v>
      </c>
      <c r="D332" t="s">
        <v>372</v>
      </c>
      <c r="E332" t="s">
        <v>580</v>
      </c>
      <c r="F332" t="s">
        <v>463</v>
      </c>
      <c r="G332" t="s">
        <v>337</v>
      </c>
      <c r="H332" t="s">
        <v>207</v>
      </c>
      <c r="I332" s="14"/>
      <c r="J332" t="s">
        <v>4353</v>
      </c>
      <c r="K332" s="14">
        <v>25000000</v>
      </c>
      <c r="L332" t="s">
        <v>198</v>
      </c>
      <c r="M332" t="s">
        <v>199</v>
      </c>
      <c r="N332" s="14"/>
      <c r="O332" s="14"/>
      <c r="P332" s="14"/>
      <c r="Q332" s="14">
        <v>0</v>
      </c>
      <c r="R332" s="14">
        <v>1</v>
      </c>
      <c r="S332" s="14">
        <v>1</v>
      </c>
    </row>
    <row r="333" spans="1:19" x14ac:dyDescent="0.3">
      <c r="A333" t="s">
        <v>4825</v>
      </c>
      <c r="B333" t="s">
        <v>48</v>
      </c>
      <c r="C333" s="14">
        <v>2016</v>
      </c>
      <c r="D333" t="s">
        <v>372</v>
      </c>
      <c r="E333" t="s">
        <v>544</v>
      </c>
      <c r="F333" t="s">
        <v>463</v>
      </c>
      <c r="G333" t="s">
        <v>337</v>
      </c>
      <c r="H333" t="s">
        <v>207</v>
      </c>
      <c r="I333" s="14"/>
      <c r="J333" t="s">
        <v>4353</v>
      </c>
      <c r="K333" s="14">
        <v>55000000</v>
      </c>
      <c r="L333" t="s">
        <v>198</v>
      </c>
      <c r="M333" t="s">
        <v>199</v>
      </c>
      <c r="N333" s="14"/>
      <c r="O333" s="14"/>
      <c r="P333" s="14"/>
      <c r="Q333" s="14">
        <v>0</v>
      </c>
      <c r="R333" s="14">
        <v>1</v>
      </c>
      <c r="S333" s="14">
        <v>1</v>
      </c>
    </row>
    <row r="334" spans="1:19" x14ac:dyDescent="0.3">
      <c r="A334" t="s">
        <v>4826</v>
      </c>
      <c r="B334" t="s">
        <v>48</v>
      </c>
      <c r="C334" s="14">
        <v>2016</v>
      </c>
      <c r="D334" t="s">
        <v>372</v>
      </c>
      <c r="E334" t="s">
        <v>572</v>
      </c>
      <c r="F334" t="s">
        <v>463</v>
      </c>
      <c r="G334" t="s">
        <v>337</v>
      </c>
      <c r="H334" t="s">
        <v>207</v>
      </c>
      <c r="I334" s="14"/>
      <c r="J334" t="s">
        <v>4353</v>
      </c>
      <c r="K334" s="14">
        <v>12000000</v>
      </c>
      <c r="L334" t="s">
        <v>198</v>
      </c>
      <c r="M334" t="s">
        <v>199</v>
      </c>
      <c r="N334" s="14"/>
      <c r="O334" s="14"/>
      <c r="P334" s="14"/>
      <c r="Q334" s="14">
        <v>0</v>
      </c>
      <c r="R334" s="14">
        <v>1</v>
      </c>
      <c r="S334" s="14">
        <v>0</v>
      </c>
    </row>
    <row r="335" spans="1:19" x14ac:dyDescent="0.3">
      <c r="A335" t="s">
        <v>4828</v>
      </c>
      <c r="B335" t="s">
        <v>48</v>
      </c>
      <c r="C335" s="14">
        <v>2016</v>
      </c>
      <c r="D335" t="s">
        <v>372</v>
      </c>
      <c r="E335" t="s">
        <v>528</v>
      </c>
      <c r="F335" t="s">
        <v>463</v>
      </c>
      <c r="G335" t="s">
        <v>337</v>
      </c>
      <c r="H335" t="s">
        <v>207</v>
      </c>
      <c r="I335" s="14"/>
      <c r="J335" t="s">
        <v>4353</v>
      </c>
      <c r="K335" s="14">
        <v>56000000</v>
      </c>
      <c r="L335" t="s">
        <v>198</v>
      </c>
      <c r="M335" t="s">
        <v>199</v>
      </c>
      <c r="N335" s="14"/>
      <c r="O335" s="14"/>
      <c r="P335" s="14"/>
      <c r="Q335" s="14">
        <v>0</v>
      </c>
      <c r="R335" s="14">
        <v>1</v>
      </c>
      <c r="S335" s="14">
        <v>1</v>
      </c>
    </row>
    <row r="336" spans="1:19" x14ac:dyDescent="0.3">
      <c r="A336" t="s">
        <v>4829</v>
      </c>
      <c r="B336" t="s">
        <v>48</v>
      </c>
      <c r="C336" s="14">
        <v>2016</v>
      </c>
      <c r="D336" t="s">
        <v>372</v>
      </c>
      <c r="E336" t="s">
        <v>529</v>
      </c>
      <c r="F336" t="s">
        <v>463</v>
      </c>
      <c r="G336" t="s">
        <v>337</v>
      </c>
      <c r="H336" t="s">
        <v>207</v>
      </c>
      <c r="I336" s="14"/>
      <c r="J336" t="s">
        <v>4353</v>
      </c>
      <c r="K336" s="14">
        <v>9000000</v>
      </c>
      <c r="L336" t="s">
        <v>198</v>
      </c>
      <c r="M336" t="s">
        <v>199</v>
      </c>
      <c r="N336" s="14"/>
      <c r="O336" s="14"/>
      <c r="P336" s="14"/>
      <c r="Q336" s="14">
        <v>0</v>
      </c>
      <c r="R336" s="14">
        <v>1</v>
      </c>
      <c r="S336" s="14">
        <v>0</v>
      </c>
    </row>
    <row r="337" spans="1:19" x14ac:dyDescent="0.3">
      <c r="A337" t="s">
        <v>4830</v>
      </c>
      <c r="B337" t="s">
        <v>48</v>
      </c>
      <c r="C337" s="14">
        <v>2016</v>
      </c>
      <c r="D337" t="s">
        <v>372</v>
      </c>
      <c r="E337" t="s">
        <v>561</v>
      </c>
      <c r="F337" t="s">
        <v>463</v>
      </c>
      <c r="G337" t="s">
        <v>337</v>
      </c>
      <c r="H337" t="s">
        <v>207</v>
      </c>
      <c r="I337" s="14"/>
      <c r="J337" t="s">
        <v>4353</v>
      </c>
      <c r="K337" s="14">
        <v>41000000</v>
      </c>
      <c r="L337" t="s">
        <v>198</v>
      </c>
      <c r="M337" t="s">
        <v>199</v>
      </c>
      <c r="N337" s="14"/>
      <c r="O337" s="14"/>
      <c r="P337" s="14"/>
      <c r="Q337" s="14">
        <v>0</v>
      </c>
      <c r="R337" s="14">
        <v>1</v>
      </c>
      <c r="S337" s="14">
        <v>1</v>
      </c>
    </row>
    <row r="338" spans="1:19" x14ac:dyDescent="0.3">
      <c r="A338" t="s">
        <v>4831</v>
      </c>
      <c r="B338" t="s">
        <v>48</v>
      </c>
      <c r="C338" s="14">
        <v>2016</v>
      </c>
      <c r="D338" t="s">
        <v>372</v>
      </c>
      <c r="E338" t="s">
        <v>594</v>
      </c>
      <c r="F338" t="s">
        <v>463</v>
      </c>
      <c r="G338" t="s">
        <v>337</v>
      </c>
      <c r="H338" t="s">
        <v>207</v>
      </c>
      <c r="I338" s="14"/>
      <c r="J338" t="s">
        <v>4353</v>
      </c>
      <c r="K338" s="14">
        <v>11000000</v>
      </c>
      <c r="L338" t="s">
        <v>198</v>
      </c>
      <c r="M338" t="s">
        <v>199</v>
      </c>
      <c r="N338" s="14"/>
      <c r="O338" s="14"/>
      <c r="P338" s="14"/>
      <c r="Q338" s="14">
        <v>0</v>
      </c>
      <c r="R338" s="14">
        <v>1</v>
      </c>
      <c r="S338" s="14">
        <v>0</v>
      </c>
    </row>
    <row r="339" spans="1:19" x14ac:dyDescent="0.3">
      <c r="A339" t="s">
        <v>4832</v>
      </c>
      <c r="B339" t="s">
        <v>48</v>
      </c>
      <c r="C339" s="14">
        <v>2016</v>
      </c>
      <c r="D339" t="s">
        <v>372</v>
      </c>
      <c r="E339" t="s">
        <v>4759</v>
      </c>
      <c r="F339" t="s">
        <v>463</v>
      </c>
      <c r="G339" t="s">
        <v>337</v>
      </c>
      <c r="H339" t="s">
        <v>207</v>
      </c>
      <c r="I339" s="14"/>
      <c r="J339" t="s">
        <v>4353</v>
      </c>
      <c r="K339" s="14">
        <v>8000000</v>
      </c>
      <c r="L339" t="s">
        <v>198</v>
      </c>
      <c r="M339" t="s">
        <v>199</v>
      </c>
      <c r="N339" s="14"/>
      <c r="O339" s="14"/>
      <c r="P339" s="14"/>
      <c r="Q339" s="14">
        <v>0</v>
      </c>
      <c r="R339" s="14">
        <v>1</v>
      </c>
      <c r="S339" s="14">
        <v>0</v>
      </c>
    </row>
    <row r="340" spans="1:19" x14ac:dyDescent="0.3">
      <c r="A340" t="s">
        <v>4833</v>
      </c>
      <c r="B340" t="s">
        <v>48</v>
      </c>
      <c r="C340" s="14">
        <v>2016</v>
      </c>
      <c r="D340" t="s">
        <v>372</v>
      </c>
      <c r="E340" t="s">
        <v>4801</v>
      </c>
      <c r="F340" t="s">
        <v>463</v>
      </c>
      <c r="G340" t="s">
        <v>337</v>
      </c>
      <c r="H340" t="s">
        <v>207</v>
      </c>
      <c r="I340" s="14"/>
      <c r="J340" t="s">
        <v>4353</v>
      </c>
      <c r="K340" s="14">
        <v>51000000</v>
      </c>
      <c r="L340" t="s">
        <v>198</v>
      </c>
      <c r="M340" t="s">
        <v>199</v>
      </c>
      <c r="N340" s="14"/>
      <c r="O340" s="14"/>
      <c r="P340" s="14"/>
      <c r="Q340" s="14">
        <v>0</v>
      </c>
      <c r="R340" s="14">
        <v>1</v>
      </c>
      <c r="S340" s="14">
        <v>1</v>
      </c>
    </row>
    <row r="341" spans="1:19" x14ac:dyDescent="0.3">
      <c r="A341" t="s">
        <v>4834</v>
      </c>
      <c r="B341" t="s">
        <v>48</v>
      </c>
      <c r="C341" s="14">
        <v>2016</v>
      </c>
      <c r="D341" t="s">
        <v>372</v>
      </c>
      <c r="E341" t="s">
        <v>558</v>
      </c>
      <c r="F341" t="s">
        <v>463</v>
      </c>
      <c r="G341" t="s">
        <v>337</v>
      </c>
      <c r="H341" t="s">
        <v>207</v>
      </c>
      <c r="I341" s="14"/>
      <c r="J341" t="s">
        <v>4353</v>
      </c>
      <c r="K341" s="14">
        <v>13000000</v>
      </c>
      <c r="L341" t="s">
        <v>198</v>
      </c>
      <c r="M341" t="s">
        <v>199</v>
      </c>
      <c r="N341" s="14"/>
      <c r="O341" s="14"/>
      <c r="P341" s="14"/>
      <c r="Q341" s="14">
        <v>0</v>
      </c>
      <c r="R341" s="14">
        <v>1</v>
      </c>
      <c r="S341" s="14">
        <v>0</v>
      </c>
    </row>
    <row r="342" spans="1:19" x14ac:dyDescent="0.3">
      <c r="A342" t="s">
        <v>4835</v>
      </c>
      <c r="B342" t="s">
        <v>48</v>
      </c>
      <c r="C342" s="14">
        <v>2016</v>
      </c>
      <c r="D342" t="s">
        <v>372</v>
      </c>
      <c r="E342" t="s">
        <v>560</v>
      </c>
      <c r="F342" t="s">
        <v>463</v>
      </c>
      <c r="G342" t="s">
        <v>337</v>
      </c>
      <c r="H342" t="s">
        <v>207</v>
      </c>
      <c r="I342" s="14"/>
      <c r="J342" t="s">
        <v>4353</v>
      </c>
      <c r="K342" s="14">
        <v>156000000</v>
      </c>
      <c r="L342" t="s">
        <v>198</v>
      </c>
      <c r="M342" t="s">
        <v>199</v>
      </c>
      <c r="N342" s="14"/>
      <c r="O342" s="14"/>
      <c r="P342" s="14"/>
      <c r="Q342" s="14">
        <v>0</v>
      </c>
      <c r="R342" s="14">
        <v>1</v>
      </c>
      <c r="S342" s="14">
        <v>1</v>
      </c>
    </row>
    <row r="343" spans="1:19" x14ac:dyDescent="0.3">
      <c r="A343" t="s">
        <v>4836</v>
      </c>
      <c r="B343" t="s">
        <v>48</v>
      </c>
      <c r="C343" s="14">
        <v>2016</v>
      </c>
      <c r="D343" t="s">
        <v>372</v>
      </c>
      <c r="E343" t="s">
        <v>567</v>
      </c>
      <c r="F343" t="s">
        <v>463</v>
      </c>
      <c r="G343" t="s">
        <v>337</v>
      </c>
      <c r="H343" t="s">
        <v>207</v>
      </c>
      <c r="I343" s="14"/>
      <c r="J343" t="s">
        <v>4353</v>
      </c>
      <c r="K343" s="14">
        <v>189000000</v>
      </c>
      <c r="L343" t="s">
        <v>198</v>
      </c>
      <c r="M343" t="s">
        <v>199</v>
      </c>
      <c r="N343" s="14"/>
      <c r="O343" s="14"/>
      <c r="P343" s="14"/>
      <c r="Q343" s="14">
        <v>0</v>
      </c>
      <c r="R343" s="14">
        <v>1</v>
      </c>
      <c r="S343" s="14">
        <v>1</v>
      </c>
    </row>
    <row r="344" spans="1:19" x14ac:dyDescent="0.3">
      <c r="A344" t="s">
        <v>4838</v>
      </c>
      <c r="B344" t="s">
        <v>48</v>
      </c>
      <c r="C344" s="14">
        <v>2016</v>
      </c>
      <c r="D344" t="s">
        <v>372</v>
      </c>
      <c r="E344" t="s">
        <v>554</v>
      </c>
      <c r="F344" t="s">
        <v>463</v>
      </c>
      <c r="G344" t="s">
        <v>337</v>
      </c>
      <c r="H344" t="s">
        <v>207</v>
      </c>
      <c r="I344" s="14"/>
      <c r="J344" t="s">
        <v>4353</v>
      </c>
      <c r="K344" s="14">
        <v>245000000</v>
      </c>
      <c r="L344" t="s">
        <v>198</v>
      </c>
      <c r="M344" t="s">
        <v>199</v>
      </c>
      <c r="N344" s="14"/>
      <c r="O344" s="14"/>
      <c r="P344" s="14"/>
      <c r="Q344" s="14">
        <v>0</v>
      </c>
      <c r="R344" s="14">
        <v>1</v>
      </c>
      <c r="S344" s="14">
        <v>1</v>
      </c>
    </row>
    <row r="345" spans="1:19" x14ac:dyDescent="0.3">
      <c r="A345" t="s">
        <v>4839</v>
      </c>
      <c r="B345" t="s">
        <v>48</v>
      </c>
      <c r="C345" s="14">
        <v>2016</v>
      </c>
      <c r="D345" t="s">
        <v>372</v>
      </c>
      <c r="E345" t="s">
        <v>569</v>
      </c>
      <c r="F345" t="s">
        <v>463</v>
      </c>
      <c r="G345" t="s">
        <v>337</v>
      </c>
      <c r="H345" t="s">
        <v>207</v>
      </c>
      <c r="I345" s="14"/>
      <c r="J345" t="s">
        <v>4353</v>
      </c>
      <c r="K345" s="14">
        <v>46000000</v>
      </c>
      <c r="L345" t="s">
        <v>198</v>
      </c>
      <c r="M345" t="s">
        <v>199</v>
      </c>
      <c r="N345" s="14"/>
      <c r="O345" s="14"/>
      <c r="P345" s="14"/>
      <c r="Q345" s="14">
        <v>0</v>
      </c>
      <c r="R345" s="14">
        <v>1</v>
      </c>
      <c r="S345" s="14">
        <v>1</v>
      </c>
    </row>
    <row r="346" spans="1:19" x14ac:dyDescent="0.3">
      <c r="A346" t="s">
        <v>4841</v>
      </c>
      <c r="B346" t="s">
        <v>48</v>
      </c>
      <c r="C346" s="14">
        <v>2016</v>
      </c>
      <c r="D346" t="s">
        <v>372</v>
      </c>
      <c r="E346" t="s">
        <v>556</v>
      </c>
      <c r="F346" t="s">
        <v>463</v>
      </c>
      <c r="G346" t="s">
        <v>337</v>
      </c>
      <c r="H346" t="s">
        <v>207</v>
      </c>
      <c r="I346" s="14"/>
      <c r="J346" t="s">
        <v>4353</v>
      </c>
      <c r="K346" s="14">
        <v>37000000</v>
      </c>
      <c r="L346" t="s">
        <v>198</v>
      </c>
      <c r="M346" t="s">
        <v>199</v>
      </c>
      <c r="N346" s="14"/>
      <c r="O346" s="14"/>
      <c r="P346" s="14"/>
      <c r="Q346" s="14">
        <v>0</v>
      </c>
      <c r="R346" s="14">
        <v>1</v>
      </c>
      <c r="S346" s="14">
        <v>1</v>
      </c>
    </row>
    <row r="347" spans="1:19" x14ac:dyDescent="0.3">
      <c r="A347" t="s">
        <v>4842</v>
      </c>
      <c r="B347" t="s">
        <v>48</v>
      </c>
      <c r="C347" s="14">
        <v>2016</v>
      </c>
      <c r="D347" t="s">
        <v>4715</v>
      </c>
      <c r="E347" t="s">
        <v>531</v>
      </c>
      <c r="F347" t="s">
        <v>463</v>
      </c>
      <c r="G347" t="s">
        <v>337</v>
      </c>
      <c r="H347" t="s">
        <v>207</v>
      </c>
      <c r="I347" s="14"/>
      <c r="J347" t="s">
        <v>4353</v>
      </c>
      <c r="K347" s="14">
        <v>10000000000</v>
      </c>
      <c r="L347" t="s">
        <v>198</v>
      </c>
      <c r="M347" t="s">
        <v>199</v>
      </c>
      <c r="N347" s="14"/>
      <c r="O347" s="14"/>
      <c r="P347" s="14"/>
      <c r="Q347" s="14">
        <v>0</v>
      </c>
      <c r="R347" s="14">
        <v>1</v>
      </c>
      <c r="S347" s="14">
        <v>0</v>
      </c>
    </row>
    <row r="348" spans="1:19" x14ac:dyDescent="0.3">
      <c r="A348" t="s">
        <v>4843</v>
      </c>
      <c r="B348" t="s">
        <v>48</v>
      </c>
      <c r="C348" s="14">
        <v>2016</v>
      </c>
      <c r="D348" t="s">
        <v>372</v>
      </c>
      <c r="E348" t="s">
        <v>578</v>
      </c>
      <c r="F348" t="s">
        <v>463</v>
      </c>
      <c r="G348" t="s">
        <v>337</v>
      </c>
      <c r="H348" t="s">
        <v>207</v>
      </c>
      <c r="I348" s="14"/>
      <c r="J348" t="s">
        <v>4353</v>
      </c>
      <c r="K348" s="14">
        <v>18000000</v>
      </c>
      <c r="L348" t="s">
        <v>198</v>
      </c>
      <c r="M348" t="s">
        <v>199</v>
      </c>
      <c r="N348" s="14"/>
      <c r="O348" s="14"/>
      <c r="P348" s="14"/>
      <c r="Q348" s="14">
        <v>0</v>
      </c>
      <c r="R348" s="14">
        <v>1</v>
      </c>
      <c r="S348" s="14">
        <v>0</v>
      </c>
    </row>
    <row r="349" spans="1:19" x14ac:dyDescent="0.3">
      <c r="A349" t="s">
        <v>4844</v>
      </c>
      <c r="B349" t="s">
        <v>48</v>
      </c>
      <c r="C349" s="14">
        <v>2016</v>
      </c>
      <c r="D349" t="s">
        <v>372</v>
      </c>
      <c r="E349" t="s">
        <v>524</v>
      </c>
      <c r="F349" t="s">
        <v>463</v>
      </c>
      <c r="G349" t="s">
        <v>337</v>
      </c>
      <c r="H349" t="s">
        <v>207</v>
      </c>
      <c r="I349" s="14"/>
      <c r="J349" t="s">
        <v>4353</v>
      </c>
      <c r="K349" s="14">
        <v>19000000</v>
      </c>
      <c r="L349" t="s">
        <v>198</v>
      </c>
      <c r="M349" t="s">
        <v>199</v>
      </c>
      <c r="N349" s="14"/>
      <c r="O349" s="14"/>
      <c r="P349" s="14"/>
      <c r="Q349" s="14">
        <v>0</v>
      </c>
      <c r="R349" s="14">
        <v>1</v>
      </c>
      <c r="S349" s="14">
        <v>0</v>
      </c>
    </row>
    <row r="350" spans="1:19" x14ac:dyDescent="0.3">
      <c r="A350" t="s">
        <v>4845</v>
      </c>
      <c r="B350" t="s">
        <v>48</v>
      </c>
      <c r="C350" s="14">
        <v>2016</v>
      </c>
      <c r="D350" t="s">
        <v>372</v>
      </c>
      <c r="E350" t="s">
        <v>4827</v>
      </c>
      <c r="F350" t="s">
        <v>463</v>
      </c>
      <c r="G350" t="s">
        <v>337</v>
      </c>
      <c r="H350" t="s">
        <v>207</v>
      </c>
      <c r="I350" s="14"/>
      <c r="J350" t="s">
        <v>4353</v>
      </c>
      <c r="K350" s="14">
        <v>10000000</v>
      </c>
      <c r="L350" t="s">
        <v>198</v>
      </c>
      <c r="M350" t="s">
        <v>199</v>
      </c>
      <c r="N350" s="14"/>
      <c r="O350" s="14"/>
      <c r="P350" s="14"/>
      <c r="Q350" s="14">
        <v>0</v>
      </c>
      <c r="R350" s="14">
        <v>1</v>
      </c>
      <c r="S350" s="14">
        <v>0</v>
      </c>
    </row>
    <row r="351" spans="1:19" x14ac:dyDescent="0.3">
      <c r="A351" t="s">
        <v>4846</v>
      </c>
      <c r="B351" t="s">
        <v>48</v>
      </c>
      <c r="C351" s="14">
        <v>2016</v>
      </c>
      <c r="D351" t="s">
        <v>372</v>
      </c>
      <c r="E351" t="s">
        <v>579</v>
      </c>
      <c r="F351" t="s">
        <v>463</v>
      </c>
      <c r="G351" t="s">
        <v>337</v>
      </c>
      <c r="H351" t="s">
        <v>207</v>
      </c>
      <c r="I351" s="14"/>
      <c r="J351" t="s">
        <v>4353</v>
      </c>
      <c r="K351" s="14">
        <v>50000000</v>
      </c>
      <c r="L351" t="s">
        <v>198</v>
      </c>
      <c r="M351" t="s">
        <v>199</v>
      </c>
      <c r="N351" s="14"/>
      <c r="O351" s="14"/>
      <c r="P351" s="14"/>
      <c r="Q351" s="14">
        <v>0</v>
      </c>
      <c r="R351" s="14">
        <v>1</v>
      </c>
      <c r="S351" s="14">
        <v>1</v>
      </c>
    </row>
    <row r="352" spans="1:19" x14ac:dyDescent="0.3">
      <c r="A352" t="s">
        <v>4847</v>
      </c>
      <c r="B352" t="s">
        <v>48</v>
      </c>
      <c r="C352" s="14">
        <v>2017</v>
      </c>
      <c r="D352" t="s">
        <v>372</v>
      </c>
      <c r="E352" t="s">
        <v>597</v>
      </c>
      <c r="F352" t="s">
        <v>463</v>
      </c>
      <c r="G352" t="s">
        <v>337</v>
      </c>
      <c r="H352" t="s">
        <v>207</v>
      </c>
      <c r="I352" s="14"/>
      <c r="J352" t="s">
        <v>4353</v>
      </c>
      <c r="K352" s="14">
        <v>119000000</v>
      </c>
      <c r="L352" t="s">
        <v>198</v>
      </c>
      <c r="M352" t="s">
        <v>199</v>
      </c>
      <c r="N352" s="14"/>
      <c r="O352" s="14"/>
      <c r="P352" s="14"/>
      <c r="Q352" s="14">
        <v>0</v>
      </c>
      <c r="R352" s="14">
        <v>1</v>
      </c>
      <c r="S352" s="14">
        <v>0</v>
      </c>
    </row>
    <row r="353" spans="1:19" x14ac:dyDescent="0.3">
      <c r="A353" t="s">
        <v>4848</v>
      </c>
      <c r="B353" t="s">
        <v>48</v>
      </c>
      <c r="C353" s="14">
        <v>2017</v>
      </c>
      <c r="D353" t="s">
        <v>372</v>
      </c>
      <c r="E353" t="s">
        <v>600</v>
      </c>
      <c r="F353" t="s">
        <v>463</v>
      </c>
      <c r="G353" t="s">
        <v>337</v>
      </c>
      <c r="H353" t="s">
        <v>207</v>
      </c>
      <c r="I353" s="14"/>
      <c r="J353" t="s">
        <v>4353</v>
      </c>
      <c r="K353" s="14">
        <v>117000000</v>
      </c>
      <c r="L353" t="s">
        <v>198</v>
      </c>
      <c r="M353" t="s">
        <v>199</v>
      </c>
      <c r="N353" s="14"/>
      <c r="O353" s="14"/>
      <c r="P353" s="14"/>
      <c r="Q353" s="14">
        <v>0</v>
      </c>
      <c r="R353" s="14">
        <v>1</v>
      </c>
      <c r="S353" s="14">
        <v>0</v>
      </c>
    </row>
    <row r="354" spans="1:19" x14ac:dyDescent="0.3">
      <c r="A354" t="s">
        <v>4849</v>
      </c>
      <c r="B354" t="s">
        <v>48</v>
      </c>
      <c r="C354" s="14">
        <v>2017</v>
      </c>
      <c r="D354" t="s">
        <v>372</v>
      </c>
      <c r="E354" t="s">
        <v>607</v>
      </c>
      <c r="F354" t="s">
        <v>463</v>
      </c>
      <c r="G354" t="s">
        <v>337</v>
      </c>
      <c r="H354" t="s">
        <v>207</v>
      </c>
      <c r="I354" s="14"/>
      <c r="J354" t="s">
        <v>4353</v>
      </c>
      <c r="K354" s="14">
        <v>140000000</v>
      </c>
      <c r="L354" t="s">
        <v>198</v>
      </c>
      <c r="M354" t="s">
        <v>199</v>
      </c>
      <c r="N354" s="14"/>
      <c r="O354" s="14"/>
      <c r="P354" s="14"/>
      <c r="Q354" s="14">
        <v>0</v>
      </c>
      <c r="R354" s="14">
        <v>1</v>
      </c>
      <c r="S354" s="14">
        <v>0</v>
      </c>
    </row>
    <row r="355" spans="1:19" x14ac:dyDescent="0.3">
      <c r="A355" t="s">
        <v>4850</v>
      </c>
      <c r="B355" t="s">
        <v>48</v>
      </c>
      <c r="C355" s="14">
        <v>2017</v>
      </c>
      <c r="D355" t="s">
        <v>372</v>
      </c>
      <c r="E355" t="s">
        <v>599</v>
      </c>
      <c r="F355" t="s">
        <v>463</v>
      </c>
      <c r="G355" t="s">
        <v>337</v>
      </c>
      <c r="H355" t="s">
        <v>207</v>
      </c>
      <c r="I355" s="14"/>
      <c r="J355" t="s">
        <v>4353</v>
      </c>
      <c r="K355" s="14">
        <v>75000000</v>
      </c>
      <c r="L355" t="s">
        <v>198</v>
      </c>
      <c r="M355" t="s">
        <v>199</v>
      </c>
      <c r="N355" s="14"/>
      <c r="O355" s="14"/>
      <c r="P355" s="14"/>
      <c r="Q355" s="14">
        <v>0</v>
      </c>
      <c r="R355" s="14">
        <v>1</v>
      </c>
      <c r="S355" s="14">
        <v>0</v>
      </c>
    </row>
    <row r="356" spans="1:19" x14ac:dyDescent="0.3">
      <c r="A356" t="s">
        <v>4851</v>
      </c>
      <c r="B356" t="s">
        <v>48</v>
      </c>
      <c r="C356" s="14">
        <v>2017</v>
      </c>
      <c r="D356" t="s">
        <v>372</v>
      </c>
      <c r="E356" t="s">
        <v>596</v>
      </c>
      <c r="F356" t="s">
        <v>463</v>
      </c>
      <c r="G356" t="s">
        <v>337</v>
      </c>
      <c r="H356" t="s">
        <v>207</v>
      </c>
      <c r="I356" s="14"/>
      <c r="J356" t="s">
        <v>4353</v>
      </c>
      <c r="K356" s="14">
        <v>158000000</v>
      </c>
      <c r="L356" t="s">
        <v>198</v>
      </c>
      <c r="M356" t="s">
        <v>199</v>
      </c>
      <c r="N356" s="14"/>
      <c r="O356" s="14"/>
      <c r="P356" s="14"/>
      <c r="Q356" s="14">
        <v>0</v>
      </c>
      <c r="R356" s="14">
        <v>1</v>
      </c>
      <c r="S356" s="14">
        <v>1</v>
      </c>
    </row>
    <row r="357" spans="1:19" x14ac:dyDescent="0.3">
      <c r="A357" t="s">
        <v>4852</v>
      </c>
      <c r="B357" t="s">
        <v>48</v>
      </c>
      <c r="C357" s="14">
        <v>2017</v>
      </c>
      <c r="D357" t="s">
        <v>372</v>
      </c>
      <c r="E357" t="s">
        <v>608</v>
      </c>
      <c r="F357" t="s">
        <v>463</v>
      </c>
      <c r="G357" t="s">
        <v>337</v>
      </c>
      <c r="H357" t="s">
        <v>207</v>
      </c>
      <c r="I357" s="14"/>
      <c r="J357" t="s">
        <v>4353</v>
      </c>
      <c r="K357" s="14">
        <v>112000000</v>
      </c>
      <c r="L357" t="s">
        <v>198</v>
      </c>
      <c r="M357" t="s">
        <v>199</v>
      </c>
      <c r="N357" s="14"/>
      <c r="O357" s="14"/>
      <c r="P357" s="14"/>
      <c r="Q357" s="14">
        <v>0</v>
      </c>
      <c r="R357" s="14">
        <v>1</v>
      </c>
      <c r="S357" s="14">
        <v>1</v>
      </c>
    </row>
    <row r="358" spans="1:19" x14ac:dyDescent="0.3">
      <c r="A358" t="s">
        <v>4853</v>
      </c>
      <c r="B358" t="s">
        <v>48</v>
      </c>
      <c r="C358" s="14">
        <v>2017</v>
      </c>
      <c r="D358" t="s">
        <v>372</v>
      </c>
      <c r="E358" t="s">
        <v>605</v>
      </c>
      <c r="F358" t="s">
        <v>463</v>
      </c>
      <c r="G358" t="s">
        <v>337</v>
      </c>
      <c r="H358" t="s">
        <v>207</v>
      </c>
      <c r="I358" s="14"/>
      <c r="J358" t="s">
        <v>4353</v>
      </c>
      <c r="K358" s="14">
        <v>28000000</v>
      </c>
      <c r="L358" t="s">
        <v>198</v>
      </c>
      <c r="M358" t="s">
        <v>199</v>
      </c>
      <c r="N358" s="14"/>
      <c r="O358" s="14"/>
      <c r="P358" s="14"/>
      <c r="Q358" s="14">
        <v>0</v>
      </c>
      <c r="R358" s="14">
        <v>1</v>
      </c>
      <c r="S358" s="14">
        <v>1</v>
      </c>
    </row>
    <row r="359" spans="1:19" x14ac:dyDescent="0.3">
      <c r="A359" t="s">
        <v>4854</v>
      </c>
      <c r="B359" t="s">
        <v>48</v>
      </c>
      <c r="C359" s="14">
        <v>2017</v>
      </c>
      <c r="D359" t="s">
        <v>372</v>
      </c>
      <c r="E359" t="s">
        <v>602</v>
      </c>
      <c r="F359" t="s">
        <v>463</v>
      </c>
      <c r="G359" t="s">
        <v>337</v>
      </c>
      <c r="H359" t="s">
        <v>207</v>
      </c>
      <c r="I359" s="14"/>
      <c r="J359" t="s">
        <v>4353</v>
      </c>
      <c r="K359" s="14">
        <v>38000000</v>
      </c>
      <c r="L359" t="s">
        <v>198</v>
      </c>
      <c r="M359" t="s">
        <v>199</v>
      </c>
      <c r="N359" s="14"/>
      <c r="O359" s="14"/>
      <c r="P359" s="14"/>
      <c r="Q359" s="14">
        <v>0</v>
      </c>
      <c r="R359" s="14">
        <v>1</v>
      </c>
      <c r="S359" s="14">
        <v>1</v>
      </c>
    </row>
    <row r="360" spans="1:19" x14ac:dyDescent="0.3">
      <c r="A360" t="s">
        <v>4855</v>
      </c>
      <c r="B360" t="s">
        <v>48</v>
      </c>
      <c r="C360" s="14">
        <v>2017</v>
      </c>
      <c r="D360" t="s">
        <v>372</v>
      </c>
      <c r="E360" t="s">
        <v>603</v>
      </c>
      <c r="F360" t="s">
        <v>463</v>
      </c>
      <c r="G360" t="s">
        <v>337</v>
      </c>
      <c r="H360" t="s">
        <v>207</v>
      </c>
      <c r="I360" s="14"/>
      <c r="J360" t="s">
        <v>4353</v>
      </c>
      <c r="K360" s="14">
        <v>36000000</v>
      </c>
      <c r="L360" t="s">
        <v>198</v>
      </c>
      <c r="M360" t="s">
        <v>199</v>
      </c>
      <c r="N360" s="14"/>
      <c r="O360" s="14"/>
      <c r="P360" s="14"/>
      <c r="Q360" s="14">
        <v>0</v>
      </c>
      <c r="R360" s="14">
        <v>1</v>
      </c>
      <c r="S360" s="14">
        <v>0</v>
      </c>
    </row>
    <row r="361" spans="1:19" x14ac:dyDescent="0.3">
      <c r="A361" t="s">
        <v>4856</v>
      </c>
      <c r="B361" t="s">
        <v>48</v>
      </c>
      <c r="C361" s="14">
        <v>2017</v>
      </c>
      <c r="D361" t="s">
        <v>372</v>
      </c>
      <c r="E361" t="s">
        <v>601</v>
      </c>
      <c r="F361" t="s">
        <v>463</v>
      </c>
      <c r="G361" t="s">
        <v>337</v>
      </c>
      <c r="H361" t="s">
        <v>207</v>
      </c>
      <c r="I361" s="14"/>
      <c r="J361" t="s">
        <v>4353</v>
      </c>
      <c r="K361" s="14">
        <v>235000000</v>
      </c>
      <c r="L361" t="s">
        <v>198</v>
      </c>
      <c r="M361" t="s">
        <v>199</v>
      </c>
      <c r="N361" s="14"/>
      <c r="O361" s="14"/>
      <c r="P361" s="14"/>
      <c r="Q361" s="14">
        <v>0</v>
      </c>
      <c r="R361" s="14">
        <v>1</v>
      </c>
      <c r="S361" s="14">
        <v>0</v>
      </c>
    </row>
    <row r="362" spans="1:19" x14ac:dyDescent="0.3">
      <c r="A362" t="s">
        <v>4857</v>
      </c>
      <c r="B362" t="s">
        <v>48</v>
      </c>
      <c r="C362" s="14">
        <v>2017</v>
      </c>
      <c r="D362" t="s">
        <v>372</v>
      </c>
      <c r="E362" t="s">
        <v>224</v>
      </c>
      <c r="F362" t="s">
        <v>463</v>
      </c>
      <c r="G362" t="s">
        <v>337</v>
      </c>
      <c r="H362" t="s">
        <v>207</v>
      </c>
      <c r="I362" s="14"/>
      <c r="J362" t="s">
        <v>4353</v>
      </c>
      <c r="K362" s="14">
        <v>2200000000</v>
      </c>
      <c r="L362" t="s">
        <v>198</v>
      </c>
      <c r="M362" t="s">
        <v>199</v>
      </c>
      <c r="N362" s="14"/>
      <c r="O362" s="14"/>
      <c r="P362" s="14"/>
      <c r="Q362" s="14">
        <v>0</v>
      </c>
      <c r="R362" s="14">
        <v>1</v>
      </c>
      <c r="S362" s="14">
        <v>1</v>
      </c>
    </row>
    <row r="363" spans="1:19" x14ac:dyDescent="0.3">
      <c r="A363" t="s">
        <v>4858</v>
      </c>
      <c r="B363" t="s">
        <v>48</v>
      </c>
      <c r="C363" s="14">
        <v>2017</v>
      </c>
      <c r="D363" t="s">
        <v>372</v>
      </c>
      <c r="E363" t="s">
        <v>598</v>
      </c>
      <c r="F363" t="s">
        <v>463</v>
      </c>
      <c r="G363" t="s">
        <v>337</v>
      </c>
      <c r="H363" t="s">
        <v>207</v>
      </c>
      <c r="I363" s="14"/>
      <c r="J363" t="s">
        <v>4353</v>
      </c>
      <c r="K363" s="14">
        <v>19000000</v>
      </c>
      <c r="L363" t="s">
        <v>198</v>
      </c>
      <c r="M363" t="s">
        <v>199</v>
      </c>
      <c r="N363" s="14"/>
      <c r="O363" s="14"/>
      <c r="P363" s="14"/>
      <c r="Q363" s="14">
        <v>0</v>
      </c>
      <c r="R363" s="14">
        <v>1</v>
      </c>
      <c r="S363" s="14">
        <v>0</v>
      </c>
    </row>
    <row r="364" spans="1:19" x14ac:dyDescent="0.3">
      <c r="A364" t="s">
        <v>4859</v>
      </c>
      <c r="B364" t="s">
        <v>48</v>
      </c>
      <c r="C364" s="14">
        <v>2017</v>
      </c>
      <c r="D364" t="s">
        <v>372</v>
      </c>
      <c r="E364" t="s">
        <v>609</v>
      </c>
      <c r="F364" t="s">
        <v>336</v>
      </c>
      <c r="G364" t="s">
        <v>337</v>
      </c>
      <c r="H364" t="s">
        <v>207</v>
      </c>
      <c r="I364" s="14"/>
      <c r="J364" t="s">
        <v>4353</v>
      </c>
      <c r="K364" s="14">
        <v>65000000</v>
      </c>
      <c r="L364" t="s">
        <v>198</v>
      </c>
      <c r="M364" t="s">
        <v>4353</v>
      </c>
      <c r="N364" s="14"/>
      <c r="O364" s="14"/>
      <c r="P364" s="14"/>
      <c r="Q364" s="14">
        <v>0</v>
      </c>
      <c r="R364" s="14">
        <v>1</v>
      </c>
      <c r="S364" s="14">
        <v>1</v>
      </c>
    </row>
    <row r="365" spans="1:19" x14ac:dyDescent="0.3">
      <c r="A365" t="s">
        <v>4860</v>
      </c>
      <c r="B365" t="s">
        <v>48</v>
      </c>
      <c r="C365" s="14">
        <v>2017</v>
      </c>
      <c r="D365" t="s">
        <v>372</v>
      </c>
      <c r="E365" t="s">
        <v>606</v>
      </c>
      <c r="F365" t="s">
        <v>501</v>
      </c>
      <c r="G365" t="s">
        <v>455</v>
      </c>
      <c r="H365" t="s">
        <v>207</v>
      </c>
      <c r="I365" s="14"/>
      <c r="J365" t="s">
        <v>4353</v>
      </c>
      <c r="K365" s="14">
        <v>150000000</v>
      </c>
      <c r="L365" t="s">
        <v>198</v>
      </c>
      <c r="M365" t="s">
        <v>199</v>
      </c>
      <c r="N365" s="14"/>
      <c r="O365" s="14"/>
      <c r="P365" s="14"/>
      <c r="Q365" s="14">
        <v>1</v>
      </c>
      <c r="R365" s="14">
        <v>1</v>
      </c>
      <c r="S365" s="14">
        <v>1</v>
      </c>
    </row>
    <row r="366" spans="1:19" x14ac:dyDescent="0.3">
      <c r="A366" t="s">
        <v>4861</v>
      </c>
      <c r="B366" t="s">
        <v>48</v>
      </c>
      <c r="C366" s="14">
        <v>2017</v>
      </c>
      <c r="D366" t="s">
        <v>372</v>
      </c>
      <c r="E366" t="s">
        <v>595</v>
      </c>
      <c r="F366" t="s">
        <v>463</v>
      </c>
      <c r="G366" t="s">
        <v>337</v>
      </c>
      <c r="H366" t="s">
        <v>207</v>
      </c>
      <c r="I366" s="14"/>
      <c r="J366" t="s">
        <v>4353</v>
      </c>
      <c r="K366" s="14">
        <v>106000000</v>
      </c>
      <c r="L366" t="s">
        <v>198</v>
      </c>
      <c r="M366" t="s">
        <v>199</v>
      </c>
      <c r="N366" s="14"/>
      <c r="O366" s="14"/>
      <c r="P366" s="14"/>
      <c r="Q366" s="14">
        <v>0</v>
      </c>
      <c r="R366" s="14">
        <v>1</v>
      </c>
      <c r="S366" s="14">
        <v>1</v>
      </c>
    </row>
    <row r="367" spans="1:19" x14ac:dyDescent="0.3">
      <c r="A367" t="s">
        <v>4862</v>
      </c>
      <c r="B367" t="s">
        <v>48</v>
      </c>
      <c r="C367" s="14">
        <v>2017</v>
      </c>
      <c r="D367" t="s">
        <v>372</v>
      </c>
      <c r="E367" t="s">
        <v>604</v>
      </c>
      <c r="F367" t="s">
        <v>501</v>
      </c>
      <c r="G367" t="s">
        <v>455</v>
      </c>
      <c r="H367" t="s">
        <v>207</v>
      </c>
      <c r="I367" s="14"/>
      <c r="J367" t="s">
        <v>4353</v>
      </c>
      <c r="K367" s="14">
        <v>231000000</v>
      </c>
      <c r="L367" t="s">
        <v>198</v>
      </c>
      <c r="M367" t="s">
        <v>199</v>
      </c>
      <c r="N367" s="14"/>
      <c r="O367" s="14"/>
      <c r="P367" s="14"/>
      <c r="Q367" s="14">
        <v>1</v>
      </c>
      <c r="R367" s="14">
        <v>1</v>
      </c>
      <c r="S367" s="14">
        <v>0</v>
      </c>
    </row>
    <row r="368" spans="1:19" x14ac:dyDescent="0.3">
      <c r="A368" t="s">
        <v>4863</v>
      </c>
      <c r="B368" t="s">
        <v>87</v>
      </c>
      <c r="C368" s="14">
        <v>1983</v>
      </c>
      <c r="D368" t="s">
        <v>252</v>
      </c>
      <c r="E368" t="s">
        <v>610</v>
      </c>
      <c r="F368" t="s">
        <v>299</v>
      </c>
      <c r="G368" t="s">
        <v>299</v>
      </c>
      <c r="H368" t="s">
        <v>4353</v>
      </c>
      <c r="I368" s="14"/>
      <c r="J368" t="s">
        <v>4353</v>
      </c>
      <c r="K368" s="14">
        <v>300000</v>
      </c>
      <c r="L368" t="s">
        <v>197</v>
      </c>
      <c r="M368" t="s">
        <v>4353</v>
      </c>
      <c r="N368" s="14"/>
      <c r="O368" s="14"/>
      <c r="P368" s="14"/>
      <c r="Q368" s="14"/>
      <c r="R368" s="14"/>
      <c r="S368" s="14">
        <v>0</v>
      </c>
    </row>
    <row r="369" spans="1:19" x14ac:dyDescent="0.3">
      <c r="A369" t="s">
        <v>4864</v>
      </c>
      <c r="B369" t="s">
        <v>87</v>
      </c>
      <c r="C369" s="14">
        <v>1984</v>
      </c>
      <c r="D369" t="s">
        <v>252</v>
      </c>
      <c r="E369" t="s">
        <v>611</v>
      </c>
      <c r="F369" t="s">
        <v>299</v>
      </c>
      <c r="G369" t="s">
        <v>299</v>
      </c>
      <c r="H369" t="s">
        <v>4353</v>
      </c>
      <c r="I369" s="14"/>
      <c r="J369" t="s">
        <v>4353</v>
      </c>
      <c r="K369" s="14">
        <v>1000000</v>
      </c>
      <c r="L369" t="s">
        <v>197</v>
      </c>
      <c r="M369" t="s">
        <v>4353</v>
      </c>
      <c r="N369" s="14"/>
      <c r="O369" s="14"/>
      <c r="P369" s="14"/>
      <c r="Q369" s="14"/>
      <c r="R369" s="14"/>
      <c r="S369" s="14">
        <v>0</v>
      </c>
    </row>
    <row r="370" spans="1:19" x14ac:dyDescent="0.3">
      <c r="A370" t="s">
        <v>4865</v>
      </c>
      <c r="B370" t="s">
        <v>87</v>
      </c>
      <c r="C370" s="14">
        <v>1985</v>
      </c>
      <c r="D370" t="s">
        <v>255</v>
      </c>
      <c r="E370" t="s">
        <v>610</v>
      </c>
      <c r="F370" t="s">
        <v>299</v>
      </c>
      <c r="G370" t="s">
        <v>299</v>
      </c>
      <c r="H370" t="s">
        <v>4353</v>
      </c>
      <c r="I370" s="14"/>
      <c r="J370" t="s">
        <v>4353</v>
      </c>
      <c r="K370" s="14">
        <v>580000</v>
      </c>
      <c r="L370" t="s">
        <v>198</v>
      </c>
      <c r="M370" t="s">
        <v>4353</v>
      </c>
      <c r="N370" s="14">
        <v>0</v>
      </c>
      <c r="O370" s="14">
        <v>5</v>
      </c>
      <c r="P370" s="14">
        <v>20</v>
      </c>
      <c r="Q370" s="14"/>
      <c r="R370" s="14"/>
      <c r="S370" s="14">
        <v>0</v>
      </c>
    </row>
    <row r="371" spans="1:19" x14ac:dyDescent="0.3">
      <c r="A371" t="s">
        <v>4866</v>
      </c>
      <c r="B371" t="s">
        <v>87</v>
      </c>
      <c r="C371" s="14">
        <v>1988</v>
      </c>
      <c r="D371" t="s">
        <v>255</v>
      </c>
      <c r="E371" t="s">
        <v>612</v>
      </c>
      <c r="F371" t="s">
        <v>299</v>
      </c>
      <c r="G371" t="s">
        <v>299</v>
      </c>
      <c r="H371" t="s">
        <v>4353</v>
      </c>
      <c r="I371" s="14"/>
      <c r="J371" t="s">
        <v>4353</v>
      </c>
      <c r="K371" s="14">
        <v>1300000</v>
      </c>
      <c r="L371" t="s">
        <v>198</v>
      </c>
      <c r="M371" t="s">
        <v>4353</v>
      </c>
      <c r="N371" s="14"/>
      <c r="O371" s="14"/>
      <c r="P371" s="14"/>
      <c r="Q371" s="14"/>
      <c r="R371" s="14"/>
      <c r="S371" s="14">
        <v>0</v>
      </c>
    </row>
    <row r="372" spans="1:19" x14ac:dyDescent="0.3">
      <c r="A372" t="s">
        <v>4867</v>
      </c>
      <c r="B372" t="s">
        <v>87</v>
      </c>
      <c r="C372" s="14">
        <v>1990</v>
      </c>
      <c r="D372" t="s">
        <v>362</v>
      </c>
      <c r="E372" t="s">
        <v>613</v>
      </c>
      <c r="F372" t="s">
        <v>299</v>
      </c>
      <c r="G372" t="s">
        <v>299</v>
      </c>
      <c r="H372" t="s">
        <v>4353</v>
      </c>
      <c r="I372" s="14"/>
      <c r="J372" t="s">
        <v>4353</v>
      </c>
      <c r="K372" s="14"/>
      <c r="L372" t="s">
        <v>197</v>
      </c>
      <c r="M372" t="s">
        <v>4353</v>
      </c>
      <c r="N372" s="14"/>
      <c r="O372" s="14"/>
      <c r="P372" s="14"/>
      <c r="Q372" s="14"/>
      <c r="R372" s="14"/>
      <c r="S372" s="14">
        <v>0</v>
      </c>
    </row>
    <row r="373" spans="1:19" x14ac:dyDescent="0.3">
      <c r="A373" t="s">
        <v>4868</v>
      </c>
      <c r="B373" t="s">
        <v>87</v>
      </c>
      <c r="C373" s="14">
        <v>1996</v>
      </c>
      <c r="D373" t="s">
        <v>362</v>
      </c>
      <c r="E373" t="s">
        <v>614</v>
      </c>
      <c r="F373" t="s">
        <v>299</v>
      </c>
      <c r="G373" t="s">
        <v>299</v>
      </c>
      <c r="H373" t="s">
        <v>4353</v>
      </c>
      <c r="I373" s="14"/>
      <c r="J373" t="s">
        <v>4353</v>
      </c>
      <c r="K373" s="14"/>
      <c r="L373" t="s">
        <v>197</v>
      </c>
      <c r="M373" t="s">
        <v>4353</v>
      </c>
      <c r="N373" s="14"/>
      <c r="O373" s="14"/>
      <c r="P373" s="14"/>
      <c r="Q373" s="14"/>
      <c r="R373" s="14"/>
      <c r="S373" s="14">
        <v>0</v>
      </c>
    </row>
    <row r="374" spans="1:19" x14ac:dyDescent="0.3">
      <c r="A374" t="s">
        <v>4869</v>
      </c>
      <c r="B374" t="s">
        <v>87</v>
      </c>
      <c r="C374" s="14">
        <v>2007</v>
      </c>
      <c r="D374" t="s">
        <v>302</v>
      </c>
      <c r="E374" t="s">
        <v>615</v>
      </c>
      <c r="F374" t="s">
        <v>299</v>
      </c>
      <c r="G374" t="s">
        <v>299</v>
      </c>
      <c r="H374" t="s">
        <v>4353</v>
      </c>
      <c r="I374" s="14">
        <v>55000000</v>
      </c>
      <c r="J374" t="s">
        <v>146</v>
      </c>
      <c r="K374" s="14">
        <v>55000000</v>
      </c>
      <c r="L374" t="s">
        <v>197</v>
      </c>
      <c r="M374" t="s">
        <v>202</v>
      </c>
      <c r="N374" s="14"/>
      <c r="O374" s="14"/>
      <c r="P374" s="14"/>
      <c r="Q374" s="14"/>
      <c r="R374" s="14"/>
      <c r="S374" s="14">
        <v>0</v>
      </c>
    </row>
    <row r="375" spans="1:19" x14ac:dyDescent="0.3">
      <c r="A375" t="s">
        <v>4870</v>
      </c>
      <c r="B375" t="s">
        <v>87</v>
      </c>
      <c r="C375" s="14">
        <v>2008</v>
      </c>
      <c r="D375" t="s">
        <v>617</v>
      </c>
      <c r="E375" t="s">
        <v>616</v>
      </c>
      <c r="F375" t="s">
        <v>336</v>
      </c>
      <c r="G375" t="s">
        <v>337</v>
      </c>
      <c r="H375" t="s">
        <v>207</v>
      </c>
      <c r="I375" s="14"/>
      <c r="J375" t="s">
        <v>4353</v>
      </c>
      <c r="K375" s="14">
        <v>43179756</v>
      </c>
      <c r="L375" t="s">
        <v>198</v>
      </c>
      <c r="M375" t="s">
        <v>202</v>
      </c>
      <c r="N375" s="14">
        <v>2</v>
      </c>
      <c r="O375" s="14">
        <v>5</v>
      </c>
      <c r="P375" s="14">
        <v>20</v>
      </c>
      <c r="Q375" s="14">
        <v>0</v>
      </c>
      <c r="R375" s="14">
        <v>1</v>
      </c>
      <c r="S375" s="14">
        <v>1</v>
      </c>
    </row>
    <row r="376" spans="1:19" x14ac:dyDescent="0.3">
      <c r="A376" t="s">
        <v>4871</v>
      </c>
      <c r="B376" t="s">
        <v>87</v>
      </c>
      <c r="C376" s="14">
        <v>2010</v>
      </c>
      <c r="D376" t="s">
        <v>302</v>
      </c>
      <c r="E376" t="s">
        <v>10004</v>
      </c>
      <c r="F376" t="s">
        <v>299</v>
      </c>
      <c r="G376" t="s">
        <v>299</v>
      </c>
      <c r="H376" t="s">
        <v>4353</v>
      </c>
      <c r="I376" s="14">
        <v>2800000</v>
      </c>
      <c r="J376" t="s">
        <v>190</v>
      </c>
      <c r="K376" s="14">
        <v>1037037</v>
      </c>
      <c r="L376" t="s">
        <v>197</v>
      </c>
      <c r="M376" t="s">
        <v>202</v>
      </c>
      <c r="N376" s="14"/>
      <c r="O376" s="14"/>
      <c r="P376" s="14"/>
      <c r="Q376" s="14"/>
      <c r="R376" s="14"/>
      <c r="S376" s="14">
        <v>0</v>
      </c>
    </row>
    <row r="377" spans="1:19" x14ac:dyDescent="0.3">
      <c r="A377" t="s">
        <v>4872</v>
      </c>
      <c r="B377" t="s">
        <v>87</v>
      </c>
      <c r="C377" s="14">
        <v>2011</v>
      </c>
      <c r="D377" t="s">
        <v>4873</v>
      </c>
      <c r="E377" t="s">
        <v>618</v>
      </c>
      <c r="F377" t="s">
        <v>364</v>
      </c>
      <c r="G377" t="s">
        <v>365</v>
      </c>
      <c r="H377" t="s">
        <v>207</v>
      </c>
      <c r="I377" s="14">
        <v>45000000</v>
      </c>
      <c r="J377" t="s">
        <v>146</v>
      </c>
      <c r="K377" s="14">
        <v>45000000</v>
      </c>
      <c r="L377" t="s">
        <v>198</v>
      </c>
      <c r="M377" t="s">
        <v>366</v>
      </c>
      <c r="N377" s="14">
        <v>0</v>
      </c>
      <c r="O377" s="14"/>
      <c r="P377" s="14"/>
      <c r="Q377" s="14">
        <v>0</v>
      </c>
      <c r="R377" s="14">
        <v>1</v>
      </c>
      <c r="S377" s="14">
        <v>1</v>
      </c>
    </row>
    <row r="378" spans="1:19" x14ac:dyDescent="0.3">
      <c r="A378" t="s">
        <v>4874</v>
      </c>
      <c r="B378" t="s">
        <v>87</v>
      </c>
      <c r="C378" s="14">
        <v>2012</v>
      </c>
      <c r="D378" t="s">
        <v>302</v>
      </c>
      <c r="E378" t="s">
        <v>619</v>
      </c>
      <c r="F378" t="s">
        <v>299</v>
      </c>
      <c r="G378" t="s">
        <v>299</v>
      </c>
      <c r="H378" t="s">
        <v>4353</v>
      </c>
      <c r="I378" s="14">
        <v>6400000</v>
      </c>
      <c r="J378" t="s">
        <v>147</v>
      </c>
      <c r="K378" s="14">
        <v>1013888.25</v>
      </c>
      <c r="L378" t="s">
        <v>197</v>
      </c>
      <c r="M378" t="s">
        <v>202</v>
      </c>
      <c r="N378" s="14"/>
      <c r="O378" s="14"/>
      <c r="P378" s="14"/>
      <c r="Q378" s="14"/>
      <c r="R378" s="14"/>
      <c r="S378" s="14">
        <v>0</v>
      </c>
    </row>
    <row r="379" spans="1:19" x14ac:dyDescent="0.3">
      <c r="A379" t="s">
        <v>4875</v>
      </c>
      <c r="B379" t="s">
        <v>87</v>
      </c>
      <c r="C379" s="14">
        <v>2013</v>
      </c>
      <c r="D379" t="s">
        <v>302</v>
      </c>
      <c r="E379" t="s">
        <v>620</v>
      </c>
      <c r="F379" t="s">
        <v>299</v>
      </c>
      <c r="G379" t="s">
        <v>299</v>
      </c>
      <c r="H379" t="s">
        <v>4353</v>
      </c>
      <c r="I379" s="14">
        <v>30000000</v>
      </c>
      <c r="J379" t="s">
        <v>147</v>
      </c>
      <c r="K379" s="14">
        <v>4842022.5</v>
      </c>
      <c r="L379" t="s">
        <v>197</v>
      </c>
      <c r="M379" t="s">
        <v>202</v>
      </c>
      <c r="N379" s="14"/>
      <c r="O379" s="14"/>
      <c r="P379" s="14"/>
      <c r="Q379" s="14"/>
      <c r="R379" s="14"/>
      <c r="S379" s="14">
        <v>0</v>
      </c>
    </row>
    <row r="380" spans="1:19" x14ac:dyDescent="0.3">
      <c r="A380" t="s">
        <v>4876</v>
      </c>
      <c r="B380" t="s">
        <v>95</v>
      </c>
      <c r="C380" s="14">
        <v>1985</v>
      </c>
      <c r="D380" t="s">
        <v>255</v>
      </c>
      <c r="E380" t="s">
        <v>274</v>
      </c>
      <c r="F380" t="s">
        <v>299</v>
      </c>
      <c r="G380" t="s">
        <v>299</v>
      </c>
      <c r="H380" t="s">
        <v>4353</v>
      </c>
      <c r="I380" s="14"/>
      <c r="J380" t="s">
        <v>4353</v>
      </c>
      <c r="K380" s="14">
        <v>20000000</v>
      </c>
      <c r="L380" t="s">
        <v>198</v>
      </c>
      <c r="M380" t="s">
        <v>4353</v>
      </c>
      <c r="N380" s="14">
        <v>5.5</v>
      </c>
      <c r="O380" s="14">
        <v>1</v>
      </c>
      <c r="P380" s="14">
        <v>9</v>
      </c>
      <c r="Q380" s="14"/>
      <c r="R380" s="14"/>
      <c r="S380" s="14">
        <v>0</v>
      </c>
    </row>
    <row r="381" spans="1:19" x14ac:dyDescent="0.3">
      <c r="A381" t="s">
        <v>4877</v>
      </c>
      <c r="B381" t="s">
        <v>95</v>
      </c>
      <c r="C381" s="14">
        <v>2006</v>
      </c>
      <c r="D381" t="s">
        <v>302</v>
      </c>
      <c r="E381" t="s">
        <v>621</v>
      </c>
      <c r="F381" t="s">
        <v>336</v>
      </c>
      <c r="G381" t="s">
        <v>337</v>
      </c>
      <c r="H381" t="s">
        <v>207</v>
      </c>
      <c r="I381" s="14">
        <v>114000000</v>
      </c>
      <c r="J381" t="s">
        <v>146</v>
      </c>
      <c r="K381" s="14">
        <v>114000000</v>
      </c>
      <c r="L381" t="s">
        <v>198</v>
      </c>
      <c r="M381" t="s">
        <v>4353</v>
      </c>
      <c r="N381" s="14"/>
      <c r="O381" s="14"/>
      <c r="P381" s="14">
        <v>10</v>
      </c>
      <c r="Q381" s="14">
        <v>0</v>
      </c>
      <c r="R381" s="14">
        <v>1</v>
      </c>
      <c r="S381" s="14">
        <v>1</v>
      </c>
    </row>
    <row r="382" spans="1:19" x14ac:dyDescent="0.3">
      <c r="A382" t="s">
        <v>4878</v>
      </c>
      <c r="B382" t="s">
        <v>95</v>
      </c>
      <c r="C382" s="14">
        <v>2007</v>
      </c>
      <c r="D382" t="s">
        <v>144</v>
      </c>
      <c r="E382" t="s">
        <v>622</v>
      </c>
      <c r="F382" t="s">
        <v>463</v>
      </c>
      <c r="G382" t="s">
        <v>337</v>
      </c>
      <c r="H382" t="s">
        <v>456</v>
      </c>
      <c r="I382" s="14"/>
      <c r="J382" t="s">
        <v>4353</v>
      </c>
      <c r="K382" s="14">
        <v>30000000</v>
      </c>
      <c r="L382" t="s">
        <v>198</v>
      </c>
      <c r="M382" t="s">
        <v>199</v>
      </c>
      <c r="N382" s="14"/>
      <c r="O382" s="14"/>
      <c r="P382" s="14"/>
      <c r="Q382" s="14">
        <v>0</v>
      </c>
      <c r="R382" s="14">
        <v>1</v>
      </c>
      <c r="S382" s="14">
        <v>1</v>
      </c>
    </row>
    <row r="383" spans="1:19" x14ac:dyDescent="0.3">
      <c r="A383" t="s">
        <v>4879</v>
      </c>
      <c r="B383" t="s">
        <v>95</v>
      </c>
      <c r="C383" s="14">
        <v>2010</v>
      </c>
      <c r="D383" t="s">
        <v>4880</v>
      </c>
      <c r="E383" t="s">
        <v>623</v>
      </c>
      <c r="F383" t="s">
        <v>624</v>
      </c>
      <c r="G383" t="s">
        <v>455</v>
      </c>
      <c r="H383" t="s">
        <v>207</v>
      </c>
      <c r="I383" s="14"/>
      <c r="J383" t="s">
        <v>4353</v>
      </c>
      <c r="K383" s="14">
        <v>273252000</v>
      </c>
      <c r="L383" t="s">
        <v>198</v>
      </c>
      <c r="M383" t="s">
        <v>199</v>
      </c>
      <c r="N383" s="14">
        <v>3.7</v>
      </c>
      <c r="O383" s="14">
        <v>4</v>
      </c>
      <c r="P383" s="14">
        <v>10</v>
      </c>
      <c r="Q383" s="14">
        <v>1</v>
      </c>
      <c r="R383" s="14">
        <v>1</v>
      </c>
      <c r="S383" s="14">
        <v>1</v>
      </c>
    </row>
    <row r="384" spans="1:19" x14ac:dyDescent="0.3">
      <c r="A384" t="s">
        <v>4881</v>
      </c>
      <c r="B384" t="s">
        <v>95</v>
      </c>
      <c r="C384" s="14">
        <v>2011</v>
      </c>
      <c r="D384" t="s">
        <v>4873</v>
      </c>
      <c r="E384" t="s">
        <v>4882</v>
      </c>
      <c r="F384" t="s">
        <v>299</v>
      </c>
      <c r="G384" t="s">
        <v>299</v>
      </c>
      <c r="H384" t="s">
        <v>207</v>
      </c>
      <c r="I384" s="14">
        <v>1500000000</v>
      </c>
      <c r="J384" t="s">
        <v>146</v>
      </c>
      <c r="K384" s="14">
        <v>1500000000</v>
      </c>
      <c r="L384" t="s">
        <v>198</v>
      </c>
      <c r="M384" t="s">
        <v>199</v>
      </c>
      <c r="N384" s="14">
        <v>4</v>
      </c>
      <c r="O384" s="14">
        <v>5</v>
      </c>
      <c r="P384" s="14">
        <v>15</v>
      </c>
      <c r="Q384" s="14">
        <v>0</v>
      </c>
      <c r="R384" s="14">
        <v>1</v>
      </c>
      <c r="S384" s="14">
        <v>1</v>
      </c>
    </row>
    <row r="385" spans="1:19" x14ac:dyDescent="0.3">
      <c r="A385" t="s">
        <v>4883</v>
      </c>
      <c r="B385" t="s">
        <v>95</v>
      </c>
      <c r="C385" s="14">
        <v>2011</v>
      </c>
      <c r="D385" t="s">
        <v>4880</v>
      </c>
      <c r="E385" t="s">
        <v>4884</v>
      </c>
      <c r="F385" t="s">
        <v>625</v>
      </c>
      <c r="G385" t="s">
        <v>549</v>
      </c>
      <c r="H385" t="s">
        <v>207</v>
      </c>
      <c r="I385" s="14"/>
      <c r="J385" t="s">
        <v>4353</v>
      </c>
      <c r="K385" s="14">
        <v>200687552</v>
      </c>
      <c r="L385" t="s">
        <v>198</v>
      </c>
      <c r="M385" t="s">
        <v>199</v>
      </c>
      <c r="N385" s="14">
        <v>5</v>
      </c>
      <c r="O385" s="14">
        <v>4</v>
      </c>
      <c r="P385" s="14">
        <v>10</v>
      </c>
      <c r="Q385" s="14">
        <v>1</v>
      </c>
      <c r="R385" s="14">
        <v>1</v>
      </c>
      <c r="S385" s="14">
        <v>1</v>
      </c>
    </row>
    <row r="386" spans="1:19" x14ac:dyDescent="0.3">
      <c r="A386" t="s">
        <v>4885</v>
      </c>
      <c r="B386" t="s">
        <v>95</v>
      </c>
      <c r="C386" s="14">
        <v>2012</v>
      </c>
      <c r="D386" t="s">
        <v>4886</v>
      </c>
      <c r="E386" t="s">
        <v>4887</v>
      </c>
      <c r="F386" t="s">
        <v>463</v>
      </c>
      <c r="G386" t="s">
        <v>337</v>
      </c>
      <c r="H386" t="s">
        <v>207</v>
      </c>
      <c r="I386" s="14">
        <v>261000000</v>
      </c>
      <c r="J386" t="s">
        <v>146</v>
      </c>
      <c r="K386" s="14">
        <v>261000000</v>
      </c>
      <c r="L386" t="s">
        <v>198</v>
      </c>
      <c r="M386" t="s">
        <v>199</v>
      </c>
      <c r="N386" s="14">
        <v>6.3152999999999997</v>
      </c>
      <c r="O386" s="14">
        <v>2</v>
      </c>
      <c r="P386" s="14">
        <v>12</v>
      </c>
      <c r="Q386" s="14">
        <v>0</v>
      </c>
      <c r="R386" s="14">
        <v>1</v>
      </c>
      <c r="S386" s="14">
        <v>1</v>
      </c>
    </row>
    <row r="387" spans="1:19" x14ac:dyDescent="0.3">
      <c r="A387" t="s">
        <v>4888</v>
      </c>
      <c r="B387" t="s">
        <v>95</v>
      </c>
      <c r="C387" s="14">
        <v>2013</v>
      </c>
      <c r="D387" t="s">
        <v>617</v>
      </c>
      <c r="E387" t="s">
        <v>626</v>
      </c>
      <c r="F387" t="s">
        <v>625</v>
      </c>
      <c r="G387" t="s">
        <v>549</v>
      </c>
      <c r="H387" t="s">
        <v>207</v>
      </c>
      <c r="I387" s="14">
        <v>84968550</v>
      </c>
      <c r="J387" t="s">
        <v>146</v>
      </c>
      <c r="K387" s="14">
        <v>84968550</v>
      </c>
      <c r="L387" t="s">
        <v>198</v>
      </c>
      <c r="M387" t="s">
        <v>199</v>
      </c>
      <c r="N387" s="14">
        <v>5</v>
      </c>
      <c r="O387" s="14">
        <v>4</v>
      </c>
      <c r="P387" s="14">
        <v>10</v>
      </c>
      <c r="Q387" s="14">
        <v>1</v>
      </c>
      <c r="R387" s="14">
        <v>1</v>
      </c>
      <c r="S387" s="14">
        <v>1</v>
      </c>
    </row>
    <row r="388" spans="1:19" x14ac:dyDescent="0.3">
      <c r="A388" t="s">
        <v>4889</v>
      </c>
      <c r="B388" t="s">
        <v>95</v>
      </c>
      <c r="C388" s="14">
        <v>2014</v>
      </c>
      <c r="D388" t="s">
        <v>4873</v>
      </c>
      <c r="E388" t="s">
        <v>628</v>
      </c>
      <c r="F388" t="s">
        <v>463</v>
      </c>
      <c r="G388" t="s">
        <v>337</v>
      </c>
      <c r="H388" t="s">
        <v>207</v>
      </c>
      <c r="I388" s="14">
        <v>2100000000</v>
      </c>
      <c r="J388" t="s">
        <v>146</v>
      </c>
      <c r="K388" s="14">
        <v>2100000000</v>
      </c>
      <c r="L388" t="s">
        <v>198</v>
      </c>
      <c r="M388" t="s">
        <v>199</v>
      </c>
      <c r="N388" s="14">
        <v>7.1</v>
      </c>
      <c r="O388" s="14"/>
      <c r="P388" s="14">
        <v>15</v>
      </c>
      <c r="Q388" s="14">
        <v>0</v>
      </c>
      <c r="R388" s="14">
        <v>1</v>
      </c>
      <c r="S388" s="14">
        <v>1</v>
      </c>
    </row>
    <row r="389" spans="1:19" x14ac:dyDescent="0.3">
      <c r="A389" t="s">
        <v>4890</v>
      </c>
      <c r="B389" t="s">
        <v>95</v>
      </c>
      <c r="C389" s="14">
        <v>2014</v>
      </c>
      <c r="D389" t="s">
        <v>4886</v>
      </c>
      <c r="E389" t="s">
        <v>627</v>
      </c>
      <c r="F389" t="s">
        <v>463</v>
      </c>
      <c r="G389" t="s">
        <v>337</v>
      </c>
      <c r="H389" t="s">
        <v>207</v>
      </c>
      <c r="I389" s="14"/>
      <c r="J389" t="s">
        <v>4353</v>
      </c>
      <c r="K389" s="14">
        <v>2499000064</v>
      </c>
      <c r="L389" t="s">
        <v>198</v>
      </c>
      <c r="M389" t="s">
        <v>199</v>
      </c>
      <c r="N389" s="14">
        <v>4.5</v>
      </c>
      <c r="O389" s="14">
        <v>6</v>
      </c>
      <c r="P389" s="14">
        <v>15</v>
      </c>
      <c r="Q389" s="14">
        <v>0</v>
      </c>
      <c r="R389" s="14">
        <v>1</v>
      </c>
      <c r="S389" s="14">
        <v>1</v>
      </c>
    </row>
    <row r="390" spans="1:19" x14ac:dyDescent="0.3">
      <c r="A390" t="s">
        <v>4891</v>
      </c>
      <c r="B390" t="s">
        <v>95</v>
      </c>
      <c r="C390" s="14">
        <v>2014</v>
      </c>
      <c r="D390" t="s">
        <v>4886</v>
      </c>
      <c r="E390" t="s">
        <v>627</v>
      </c>
      <c r="F390" t="s">
        <v>10000</v>
      </c>
      <c r="G390" t="s">
        <v>455</v>
      </c>
      <c r="H390" t="s">
        <v>207</v>
      </c>
      <c r="I390" s="14"/>
      <c r="J390" t="s">
        <v>4353</v>
      </c>
      <c r="K390" s="14">
        <v>2090000000</v>
      </c>
      <c r="L390" t="s">
        <v>198</v>
      </c>
      <c r="M390" t="s">
        <v>199</v>
      </c>
      <c r="N390" s="14">
        <v>4.5</v>
      </c>
      <c r="O390" s="14">
        <v>6</v>
      </c>
      <c r="P390" s="14">
        <v>15</v>
      </c>
      <c r="Q390" s="14">
        <v>1</v>
      </c>
      <c r="R390" s="14">
        <v>1</v>
      </c>
      <c r="S390" s="14">
        <v>1</v>
      </c>
    </row>
    <row r="391" spans="1:19" x14ac:dyDescent="0.3">
      <c r="A391" t="s">
        <v>4892</v>
      </c>
      <c r="B391" t="s">
        <v>95</v>
      </c>
      <c r="C391" s="14">
        <v>2014</v>
      </c>
      <c r="D391" t="s">
        <v>4880</v>
      </c>
      <c r="E391" t="s">
        <v>630</v>
      </c>
      <c r="F391" t="s">
        <v>336</v>
      </c>
      <c r="G391" t="s">
        <v>337</v>
      </c>
      <c r="H391" t="s">
        <v>631</v>
      </c>
      <c r="I391" s="14"/>
      <c r="J391" t="s">
        <v>4353</v>
      </c>
      <c r="K391" s="14">
        <v>162000000</v>
      </c>
      <c r="L391" t="s">
        <v>198</v>
      </c>
      <c r="M391" t="s">
        <v>199</v>
      </c>
      <c r="N391" s="14">
        <v>4.5</v>
      </c>
      <c r="O391" s="14"/>
      <c r="P391" s="14">
        <v>10</v>
      </c>
      <c r="Q391" s="14">
        <v>0</v>
      </c>
      <c r="R391" s="14">
        <v>1</v>
      </c>
      <c r="S391" s="14">
        <v>1</v>
      </c>
    </row>
    <row r="392" spans="1:19" x14ac:dyDescent="0.3">
      <c r="A392" t="s">
        <v>4893</v>
      </c>
      <c r="B392" t="s">
        <v>95</v>
      </c>
      <c r="C392" s="14">
        <v>2015</v>
      </c>
      <c r="D392" t="s">
        <v>617</v>
      </c>
      <c r="E392" t="s">
        <v>629</v>
      </c>
      <c r="F392" t="s">
        <v>454</v>
      </c>
      <c r="G392" t="s">
        <v>455</v>
      </c>
      <c r="H392" t="s">
        <v>207</v>
      </c>
      <c r="I392" s="14"/>
      <c r="J392" t="s">
        <v>4353</v>
      </c>
      <c r="K392" s="14">
        <v>366000000</v>
      </c>
      <c r="L392" t="s">
        <v>198</v>
      </c>
      <c r="M392" t="s">
        <v>199</v>
      </c>
      <c r="N392" s="14">
        <v>5</v>
      </c>
      <c r="O392" s="14">
        <v>5</v>
      </c>
      <c r="P392" s="14">
        <v>15</v>
      </c>
      <c r="Q392" s="14">
        <v>1</v>
      </c>
      <c r="R392" s="14">
        <v>1</v>
      </c>
      <c r="S392" s="14">
        <v>1</v>
      </c>
    </row>
    <row r="393" spans="1:19" x14ac:dyDescent="0.3">
      <c r="A393" t="s">
        <v>4894</v>
      </c>
      <c r="B393" t="s">
        <v>95</v>
      </c>
      <c r="C393" s="14">
        <v>2017</v>
      </c>
      <c r="D393" t="s">
        <v>4896</v>
      </c>
      <c r="E393" t="s">
        <v>632</v>
      </c>
      <c r="F393" t="s">
        <v>336</v>
      </c>
      <c r="G393" t="s">
        <v>337</v>
      </c>
      <c r="H393" t="s">
        <v>207</v>
      </c>
      <c r="I393" s="14"/>
      <c r="J393" t="s">
        <v>4353</v>
      </c>
      <c r="K393" s="14">
        <v>331000000</v>
      </c>
      <c r="L393" t="s">
        <v>198</v>
      </c>
      <c r="M393" t="s">
        <v>202</v>
      </c>
      <c r="N393" s="14">
        <v>3</v>
      </c>
      <c r="O393" s="14">
        <v>5</v>
      </c>
      <c r="P393" s="14">
        <v>15</v>
      </c>
      <c r="Q393" s="14">
        <v>0</v>
      </c>
      <c r="R393" s="14">
        <v>1</v>
      </c>
      <c r="S393" s="14">
        <v>1</v>
      </c>
    </row>
    <row r="394" spans="1:19" x14ac:dyDescent="0.3">
      <c r="A394" t="s">
        <v>4895</v>
      </c>
      <c r="B394" t="s">
        <v>95</v>
      </c>
      <c r="C394" s="14">
        <v>2017</v>
      </c>
      <c r="D394" t="s">
        <v>144</v>
      </c>
      <c r="E394" t="s">
        <v>633</v>
      </c>
      <c r="F394" t="s">
        <v>463</v>
      </c>
      <c r="G394" t="s">
        <v>337</v>
      </c>
      <c r="H394" t="s">
        <v>456</v>
      </c>
      <c r="I394" s="14"/>
      <c r="J394" t="s">
        <v>4353</v>
      </c>
      <c r="K394" s="14">
        <v>150000000</v>
      </c>
      <c r="L394" t="s">
        <v>198</v>
      </c>
      <c r="M394" t="s">
        <v>199</v>
      </c>
      <c r="N394" s="14"/>
      <c r="O394" s="14"/>
      <c r="P394" s="14"/>
      <c r="Q394" s="14">
        <v>0</v>
      </c>
      <c r="R394" s="14">
        <v>1</v>
      </c>
      <c r="S394" s="14">
        <v>1</v>
      </c>
    </row>
    <row r="395" spans="1:19" x14ac:dyDescent="0.3">
      <c r="A395" t="s">
        <v>4897</v>
      </c>
      <c r="B395" t="s">
        <v>129</v>
      </c>
      <c r="C395" s="14">
        <v>2003</v>
      </c>
      <c r="D395" t="s">
        <v>302</v>
      </c>
      <c r="E395" t="s">
        <v>634</v>
      </c>
      <c r="F395" t="s">
        <v>299</v>
      </c>
      <c r="G395" t="s">
        <v>299</v>
      </c>
      <c r="H395" t="s">
        <v>4353</v>
      </c>
      <c r="I395" s="14">
        <v>650000</v>
      </c>
      <c r="J395" t="s">
        <v>146</v>
      </c>
      <c r="K395" s="14">
        <v>650000</v>
      </c>
      <c r="L395" t="s">
        <v>197</v>
      </c>
      <c r="M395" t="s">
        <v>202</v>
      </c>
      <c r="N395" s="14"/>
      <c r="O395" s="14"/>
      <c r="P395" s="14"/>
      <c r="Q395" s="14"/>
      <c r="R395" s="14"/>
      <c r="S395" s="14">
        <v>0</v>
      </c>
    </row>
    <row r="396" spans="1:19" x14ac:dyDescent="0.3">
      <c r="A396" t="s">
        <v>4898</v>
      </c>
      <c r="B396" t="s">
        <v>129</v>
      </c>
      <c r="C396" s="14">
        <v>2005</v>
      </c>
      <c r="D396" t="s">
        <v>302</v>
      </c>
      <c r="E396" t="s">
        <v>635</v>
      </c>
      <c r="F396" t="s">
        <v>299</v>
      </c>
      <c r="G396" t="s">
        <v>299</v>
      </c>
      <c r="H396" t="s">
        <v>4353</v>
      </c>
      <c r="I396" s="14">
        <v>10000000</v>
      </c>
      <c r="J396" t="s">
        <v>147</v>
      </c>
      <c r="K396" s="14">
        <v>1220358</v>
      </c>
      <c r="L396" t="s">
        <v>197</v>
      </c>
      <c r="M396" t="s">
        <v>202</v>
      </c>
      <c r="N396" s="14"/>
      <c r="O396" s="14"/>
      <c r="P396" s="14"/>
      <c r="Q396" s="14"/>
      <c r="R396" s="14"/>
      <c r="S396" s="14">
        <v>0</v>
      </c>
    </row>
    <row r="397" spans="1:19" x14ac:dyDescent="0.3">
      <c r="A397" t="s">
        <v>4899</v>
      </c>
      <c r="B397" t="s">
        <v>129</v>
      </c>
      <c r="C397" s="14">
        <v>2006</v>
      </c>
      <c r="D397" t="s">
        <v>302</v>
      </c>
      <c r="E397" t="s">
        <v>636</v>
      </c>
      <c r="F397" t="s">
        <v>299</v>
      </c>
      <c r="G397" t="s">
        <v>299</v>
      </c>
      <c r="H397" t="s">
        <v>4353</v>
      </c>
      <c r="I397" s="14">
        <v>7500000</v>
      </c>
      <c r="J397" t="s">
        <v>147</v>
      </c>
      <c r="K397" s="14">
        <v>940623.0625</v>
      </c>
      <c r="L397" t="s">
        <v>197</v>
      </c>
      <c r="M397" t="s">
        <v>202</v>
      </c>
      <c r="N397" s="14"/>
      <c r="O397" s="14"/>
      <c r="P397" s="14"/>
      <c r="Q397" s="14"/>
      <c r="R397" s="14"/>
      <c r="S397" s="14">
        <v>0</v>
      </c>
    </row>
    <row r="398" spans="1:19" x14ac:dyDescent="0.3">
      <c r="A398" t="s">
        <v>4900</v>
      </c>
      <c r="B398" t="s">
        <v>129</v>
      </c>
      <c r="C398" s="14">
        <v>2012</v>
      </c>
      <c r="D398" t="s">
        <v>302</v>
      </c>
      <c r="E398" t="s">
        <v>637</v>
      </c>
      <c r="F398" t="s">
        <v>299</v>
      </c>
      <c r="G398" t="s">
        <v>299</v>
      </c>
      <c r="H398" t="s">
        <v>4353</v>
      </c>
      <c r="I398" s="14">
        <v>70000000</v>
      </c>
      <c r="J398" t="s">
        <v>147</v>
      </c>
      <c r="K398" s="14">
        <v>11089403</v>
      </c>
      <c r="L398" t="s">
        <v>197</v>
      </c>
      <c r="M398" t="s">
        <v>202</v>
      </c>
      <c r="N398" s="14"/>
      <c r="O398" s="14"/>
      <c r="P398" s="14"/>
      <c r="Q398" s="14"/>
      <c r="R398" s="14"/>
      <c r="S398" s="14">
        <v>0</v>
      </c>
    </row>
    <row r="399" spans="1:19" x14ac:dyDescent="0.3">
      <c r="A399" t="s">
        <v>4901</v>
      </c>
      <c r="B399" t="s">
        <v>129</v>
      </c>
      <c r="C399" s="14">
        <v>2015</v>
      </c>
      <c r="D399" t="s">
        <v>143</v>
      </c>
      <c r="E399" t="s">
        <v>638</v>
      </c>
      <c r="F399" t="s">
        <v>336</v>
      </c>
      <c r="G399" t="s">
        <v>337</v>
      </c>
      <c r="H399" t="s">
        <v>207</v>
      </c>
      <c r="I399" s="14"/>
      <c r="J399" t="s">
        <v>4353</v>
      </c>
      <c r="K399" s="14">
        <v>24969938</v>
      </c>
      <c r="L399" t="s">
        <v>198</v>
      </c>
      <c r="M399" t="s">
        <v>202</v>
      </c>
      <c r="N399" s="14">
        <v>2</v>
      </c>
      <c r="O399" s="14">
        <v>5</v>
      </c>
      <c r="P399" s="14">
        <v>20</v>
      </c>
      <c r="Q399" s="14">
        <v>0</v>
      </c>
      <c r="R399" s="14">
        <v>1</v>
      </c>
      <c r="S399" s="14">
        <v>1</v>
      </c>
    </row>
    <row r="400" spans="1:19" x14ac:dyDescent="0.3">
      <c r="A400" t="s">
        <v>4902</v>
      </c>
      <c r="B400" t="s">
        <v>130</v>
      </c>
      <c r="C400" s="14">
        <v>2004</v>
      </c>
      <c r="D400" t="s">
        <v>302</v>
      </c>
      <c r="E400" t="s">
        <v>4903</v>
      </c>
      <c r="F400" t="s">
        <v>299</v>
      </c>
      <c r="G400" t="s">
        <v>299</v>
      </c>
      <c r="H400" t="s">
        <v>4353</v>
      </c>
      <c r="I400" s="14">
        <v>600000</v>
      </c>
      <c r="J400" t="s">
        <v>146</v>
      </c>
      <c r="K400" s="14">
        <v>600000</v>
      </c>
      <c r="L400" t="s">
        <v>197</v>
      </c>
      <c r="M400" t="s">
        <v>202</v>
      </c>
      <c r="N400" s="14"/>
      <c r="O400" s="14"/>
      <c r="P400" s="14"/>
      <c r="Q400" s="14"/>
      <c r="R400" s="14"/>
      <c r="S400" s="14">
        <v>0</v>
      </c>
    </row>
    <row r="401" spans="1:19" x14ac:dyDescent="0.3">
      <c r="A401" t="s">
        <v>4904</v>
      </c>
      <c r="B401" t="s">
        <v>130</v>
      </c>
      <c r="C401" s="14">
        <v>2010</v>
      </c>
      <c r="D401" t="s">
        <v>302</v>
      </c>
      <c r="E401" t="s">
        <v>639</v>
      </c>
      <c r="F401" t="s">
        <v>299</v>
      </c>
      <c r="G401" t="s">
        <v>299</v>
      </c>
      <c r="H401" t="s">
        <v>4353</v>
      </c>
      <c r="I401" s="14">
        <v>2900000</v>
      </c>
      <c r="J401" t="s">
        <v>146</v>
      </c>
      <c r="K401" s="14">
        <v>2900000</v>
      </c>
      <c r="L401" t="s">
        <v>197</v>
      </c>
      <c r="M401" t="s">
        <v>202</v>
      </c>
      <c r="N401" s="14"/>
      <c r="O401" s="14"/>
      <c r="P401" s="14"/>
      <c r="Q401" s="14"/>
      <c r="R401" s="14"/>
      <c r="S401" s="14">
        <v>0</v>
      </c>
    </row>
    <row r="402" spans="1:19" x14ac:dyDescent="0.3">
      <c r="A402" t="s">
        <v>4905</v>
      </c>
      <c r="B402" t="s">
        <v>130</v>
      </c>
      <c r="C402" s="14">
        <v>2013</v>
      </c>
      <c r="D402" t="s">
        <v>302</v>
      </c>
      <c r="E402" t="s">
        <v>640</v>
      </c>
      <c r="F402" t="s">
        <v>299</v>
      </c>
      <c r="G402" t="s">
        <v>299</v>
      </c>
      <c r="H402" t="s">
        <v>4353</v>
      </c>
      <c r="I402" s="14">
        <v>30000000</v>
      </c>
      <c r="J402" t="s">
        <v>147</v>
      </c>
      <c r="K402" s="14">
        <v>4842022.5</v>
      </c>
      <c r="L402" t="s">
        <v>197</v>
      </c>
      <c r="M402" t="s">
        <v>202</v>
      </c>
      <c r="N402" s="14"/>
      <c r="O402" s="14"/>
      <c r="P402" s="14"/>
      <c r="Q402" s="14"/>
      <c r="R402" s="14"/>
      <c r="S402" s="14">
        <v>0</v>
      </c>
    </row>
    <row r="403" spans="1:19" x14ac:dyDescent="0.3">
      <c r="A403" t="s">
        <v>4906</v>
      </c>
      <c r="B403" t="s">
        <v>117</v>
      </c>
      <c r="C403" s="14">
        <v>2009</v>
      </c>
      <c r="D403" t="s">
        <v>302</v>
      </c>
      <c r="E403" t="s">
        <v>4907</v>
      </c>
      <c r="F403" t="s">
        <v>299</v>
      </c>
      <c r="G403" t="s">
        <v>299</v>
      </c>
      <c r="H403" t="s">
        <v>4353</v>
      </c>
      <c r="I403" s="14">
        <v>7300000</v>
      </c>
      <c r="J403" t="s">
        <v>146</v>
      </c>
      <c r="K403" s="14">
        <v>7300000</v>
      </c>
      <c r="L403" t="s">
        <v>197</v>
      </c>
      <c r="M403" t="s">
        <v>202</v>
      </c>
      <c r="N403" s="14"/>
      <c r="O403" s="14"/>
      <c r="P403" s="14"/>
      <c r="Q403" s="14"/>
      <c r="R403" s="14"/>
      <c r="S403" s="14">
        <v>0</v>
      </c>
    </row>
    <row r="404" spans="1:19" x14ac:dyDescent="0.3">
      <c r="A404" t="s">
        <v>4908</v>
      </c>
      <c r="B404" t="s">
        <v>117</v>
      </c>
      <c r="C404" s="14">
        <v>2010</v>
      </c>
      <c r="D404" t="s">
        <v>4873</v>
      </c>
      <c r="E404" t="s">
        <v>641</v>
      </c>
      <c r="F404" t="s">
        <v>336</v>
      </c>
      <c r="G404" t="s">
        <v>337</v>
      </c>
      <c r="H404" t="s">
        <v>207</v>
      </c>
      <c r="I404" s="14">
        <v>58600000</v>
      </c>
      <c r="J404" t="s">
        <v>146</v>
      </c>
      <c r="K404" s="14">
        <v>58600000</v>
      </c>
      <c r="L404" t="s">
        <v>198</v>
      </c>
      <c r="M404" t="s">
        <v>202</v>
      </c>
      <c r="N404" s="14"/>
      <c r="O404" s="14"/>
      <c r="P404" s="14">
        <v>20</v>
      </c>
      <c r="Q404" s="14">
        <v>0</v>
      </c>
      <c r="R404" s="14">
        <v>1</v>
      </c>
      <c r="S404" s="14">
        <v>1</v>
      </c>
    </row>
    <row r="405" spans="1:19" x14ac:dyDescent="0.3">
      <c r="A405" t="s">
        <v>4909</v>
      </c>
      <c r="B405" t="s">
        <v>117</v>
      </c>
      <c r="C405" s="14">
        <v>2011</v>
      </c>
      <c r="D405" t="s">
        <v>302</v>
      </c>
      <c r="E405" t="s">
        <v>643</v>
      </c>
      <c r="F405" t="s">
        <v>336</v>
      </c>
      <c r="G405" t="s">
        <v>337</v>
      </c>
      <c r="H405" t="s">
        <v>644</v>
      </c>
      <c r="I405" s="14">
        <v>2450000000</v>
      </c>
      <c r="J405" t="s">
        <v>146</v>
      </c>
      <c r="K405" s="14">
        <v>2450000000</v>
      </c>
      <c r="L405" t="s">
        <v>198</v>
      </c>
      <c r="M405" t="s">
        <v>199</v>
      </c>
      <c r="N405" s="14"/>
      <c r="O405" s="14"/>
      <c r="P405" s="14"/>
      <c r="Q405" s="14">
        <v>0</v>
      </c>
      <c r="R405" s="14">
        <v>0</v>
      </c>
      <c r="S405" s="14">
        <v>1</v>
      </c>
    </row>
    <row r="406" spans="1:19" x14ac:dyDescent="0.3">
      <c r="A406" t="s">
        <v>4911</v>
      </c>
      <c r="B406" t="s">
        <v>117</v>
      </c>
      <c r="C406" s="14">
        <v>2011</v>
      </c>
      <c r="D406" t="s">
        <v>302</v>
      </c>
      <c r="E406" t="s">
        <v>4910</v>
      </c>
      <c r="F406" t="s">
        <v>299</v>
      </c>
      <c r="G406" t="s">
        <v>299</v>
      </c>
      <c r="H406" t="s">
        <v>4353</v>
      </c>
      <c r="I406" s="14">
        <v>10000</v>
      </c>
      <c r="J406" t="s">
        <v>146</v>
      </c>
      <c r="K406" s="14">
        <v>10000</v>
      </c>
      <c r="L406" t="s">
        <v>197</v>
      </c>
      <c r="M406" t="s">
        <v>202</v>
      </c>
      <c r="N406" s="14"/>
      <c r="O406" s="14"/>
      <c r="P406" s="14"/>
      <c r="Q406" s="14"/>
      <c r="R406" s="14"/>
      <c r="S406" s="14">
        <v>0</v>
      </c>
    </row>
    <row r="407" spans="1:19" x14ac:dyDescent="0.3">
      <c r="A407" t="s">
        <v>4912</v>
      </c>
      <c r="B407" t="s">
        <v>117</v>
      </c>
      <c r="C407" s="14">
        <v>2011</v>
      </c>
      <c r="D407" t="s">
        <v>302</v>
      </c>
      <c r="E407" t="s">
        <v>642</v>
      </c>
      <c r="F407" t="s">
        <v>299</v>
      </c>
      <c r="G407" t="s">
        <v>299</v>
      </c>
      <c r="H407" t="s">
        <v>4353</v>
      </c>
      <c r="I407" s="14">
        <v>300000</v>
      </c>
      <c r="J407" t="s">
        <v>146</v>
      </c>
      <c r="K407" s="14">
        <v>300000</v>
      </c>
      <c r="L407" t="s">
        <v>197</v>
      </c>
      <c r="M407" t="s">
        <v>202</v>
      </c>
      <c r="N407" s="14"/>
      <c r="O407" s="14"/>
      <c r="P407" s="14"/>
      <c r="Q407" s="14"/>
      <c r="R407" s="14"/>
      <c r="S407" s="14">
        <v>0</v>
      </c>
    </row>
    <row r="408" spans="1:19" x14ac:dyDescent="0.3">
      <c r="A408" t="s">
        <v>4913</v>
      </c>
      <c r="B408" t="s">
        <v>117</v>
      </c>
      <c r="C408" s="14">
        <v>2011</v>
      </c>
      <c r="D408" t="s">
        <v>302</v>
      </c>
      <c r="E408" t="s">
        <v>645</v>
      </c>
      <c r="F408" t="s">
        <v>299</v>
      </c>
      <c r="G408" t="s">
        <v>299</v>
      </c>
      <c r="H408" t="s">
        <v>4353</v>
      </c>
      <c r="I408" s="14">
        <v>30000000</v>
      </c>
      <c r="J408" t="s">
        <v>146</v>
      </c>
      <c r="K408" s="14">
        <v>30000000</v>
      </c>
      <c r="L408" t="s">
        <v>197</v>
      </c>
      <c r="M408" t="s">
        <v>202</v>
      </c>
      <c r="N408" s="14"/>
      <c r="O408" s="14"/>
      <c r="P408" s="14"/>
      <c r="Q408" s="14"/>
      <c r="R408" s="14"/>
      <c r="S408" s="14">
        <v>0</v>
      </c>
    </row>
    <row r="409" spans="1:19" x14ac:dyDescent="0.3">
      <c r="A409" t="s">
        <v>4914</v>
      </c>
      <c r="B409" t="s">
        <v>117</v>
      </c>
      <c r="C409" s="14">
        <v>2012</v>
      </c>
      <c r="D409" t="s">
        <v>4873</v>
      </c>
      <c r="E409" t="s">
        <v>647</v>
      </c>
      <c r="F409" t="s">
        <v>336</v>
      </c>
      <c r="G409" t="s">
        <v>337</v>
      </c>
      <c r="H409" t="s">
        <v>207</v>
      </c>
      <c r="I409" s="14">
        <v>33000000</v>
      </c>
      <c r="J409" t="s">
        <v>146</v>
      </c>
      <c r="K409" s="14">
        <v>33000000</v>
      </c>
      <c r="L409" t="s">
        <v>198</v>
      </c>
      <c r="M409" t="s">
        <v>202</v>
      </c>
      <c r="N409" s="14">
        <v>2</v>
      </c>
      <c r="O409" s="14"/>
      <c r="P409" s="14">
        <v>20</v>
      </c>
      <c r="Q409" s="14">
        <v>0</v>
      </c>
      <c r="R409" s="14">
        <v>1</v>
      </c>
      <c r="S409" s="14">
        <v>1</v>
      </c>
    </row>
    <row r="410" spans="1:19" x14ac:dyDescent="0.3">
      <c r="A410" t="s">
        <v>4915</v>
      </c>
      <c r="B410" t="s">
        <v>117</v>
      </c>
      <c r="C410" s="14">
        <v>2012</v>
      </c>
      <c r="D410" t="s">
        <v>4873</v>
      </c>
      <c r="E410" t="s">
        <v>646</v>
      </c>
      <c r="F410" t="s">
        <v>336</v>
      </c>
      <c r="G410" t="s">
        <v>337</v>
      </c>
      <c r="H410" t="s">
        <v>207</v>
      </c>
      <c r="I410" s="14">
        <v>6500000</v>
      </c>
      <c r="J410" t="s">
        <v>146</v>
      </c>
      <c r="K410" s="14">
        <v>6500000</v>
      </c>
      <c r="L410" t="s">
        <v>198</v>
      </c>
      <c r="M410" t="s">
        <v>202</v>
      </c>
      <c r="N410" s="14">
        <v>2</v>
      </c>
      <c r="O410" s="14"/>
      <c r="P410" s="14">
        <v>20</v>
      </c>
      <c r="Q410" s="14">
        <v>0</v>
      </c>
      <c r="R410" s="14">
        <v>1</v>
      </c>
      <c r="S410" s="14">
        <v>1</v>
      </c>
    </row>
    <row r="411" spans="1:19" x14ac:dyDescent="0.3">
      <c r="A411" t="s">
        <v>4916</v>
      </c>
      <c r="B411" t="s">
        <v>3</v>
      </c>
      <c r="C411" s="14">
        <v>1964</v>
      </c>
      <c r="D411" t="s">
        <v>252</v>
      </c>
      <c r="E411" t="s">
        <v>648</v>
      </c>
      <c r="F411" t="s">
        <v>299</v>
      </c>
      <c r="G411" t="s">
        <v>299</v>
      </c>
      <c r="H411" t="s">
        <v>4353</v>
      </c>
      <c r="I411" s="14"/>
      <c r="J411" t="s">
        <v>4353</v>
      </c>
      <c r="K411" s="14">
        <v>10000000</v>
      </c>
      <c r="L411" t="s">
        <v>198</v>
      </c>
      <c r="M411" t="s">
        <v>4353</v>
      </c>
      <c r="N411" s="14"/>
      <c r="O411" s="14"/>
      <c r="P411" s="14"/>
      <c r="Q411" s="14"/>
      <c r="R411" s="14"/>
      <c r="S411" s="14">
        <v>0</v>
      </c>
    </row>
    <row r="412" spans="1:19" x14ac:dyDescent="0.3">
      <c r="A412" t="s">
        <v>4917</v>
      </c>
      <c r="B412" t="s">
        <v>3</v>
      </c>
      <c r="C412" s="14">
        <v>1968</v>
      </c>
      <c r="D412" t="s">
        <v>252</v>
      </c>
      <c r="E412" t="s">
        <v>254</v>
      </c>
      <c r="F412" t="s">
        <v>299</v>
      </c>
      <c r="G412" t="s">
        <v>299</v>
      </c>
      <c r="H412" t="s">
        <v>4353</v>
      </c>
      <c r="I412" s="14"/>
      <c r="J412" t="s">
        <v>4353</v>
      </c>
      <c r="K412" s="14">
        <v>1000000</v>
      </c>
      <c r="L412" t="s">
        <v>198</v>
      </c>
      <c r="M412" t="s">
        <v>4353</v>
      </c>
      <c r="N412" s="14"/>
      <c r="O412" s="14"/>
      <c r="P412" s="14"/>
      <c r="Q412" s="14"/>
      <c r="R412" s="14"/>
      <c r="S412" s="14">
        <v>0</v>
      </c>
    </row>
    <row r="413" spans="1:19" x14ac:dyDescent="0.3">
      <c r="A413" t="s">
        <v>4918</v>
      </c>
      <c r="B413" t="s">
        <v>3</v>
      </c>
      <c r="C413" s="14">
        <v>1977</v>
      </c>
      <c r="D413" t="s">
        <v>252</v>
      </c>
      <c r="E413" t="s">
        <v>254</v>
      </c>
      <c r="F413" t="s">
        <v>299</v>
      </c>
      <c r="G413" t="s">
        <v>299</v>
      </c>
      <c r="H413" t="s">
        <v>4353</v>
      </c>
      <c r="I413" s="14"/>
      <c r="J413" t="s">
        <v>4353</v>
      </c>
      <c r="K413" s="14">
        <v>11900000</v>
      </c>
      <c r="L413" t="s">
        <v>198</v>
      </c>
      <c r="M413" t="s">
        <v>4353</v>
      </c>
      <c r="N413" s="14"/>
      <c r="O413" s="14"/>
      <c r="P413" s="14"/>
      <c r="Q413" s="14"/>
      <c r="R413" s="14"/>
      <c r="S413" s="14">
        <v>0</v>
      </c>
    </row>
    <row r="414" spans="1:19" x14ac:dyDescent="0.3">
      <c r="A414" t="s">
        <v>4919</v>
      </c>
      <c r="B414" t="s">
        <v>3</v>
      </c>
      <c r="C414" s="14">
        <v>1977</v>
      </c>
      <c r="D414" t="s">
        <v>252</v>
      </c>
      <c r="E414" t="s">
        <v>257</v>
      </c>
      <c r="F414" t="s">
        <v>299</v>
      </c>
      <c r="G414" t="s">
        <v>299</v>
      </c>
      <c r="H414" t="s">
        <v>4353</v>
      </c>
      <c r="I414" s="14"/>
      <c r="J414" t="s">
        <v>4353</v>
      </c>
      <c r="K414" s="14">
        <v>1400000</v>
      </c>
      <c r="L414" t="s">
        <v>198</v>
      </c>
      <c r="M414" t="s">
        <v>4353</v>
      </c>
      <c r="N414" s="14"/>
      <c r="O414" s="14"/>
      <c r="P414" s="14"/>
      <c r="Q414" s="14"/>
      <c r="R414" s="14"/>
      <c r="S414" s="14">
        <v>0</v>
      </c>
    </row>
    <row r="415" spans="1:19" x14ac:dyDescent="0.3">
      <c r="A415" t="s">
        <v>4920</v>
      </c>
      <c r="B415" t="s">
        <v>3</v>
      </c>
      <c r="C415" s="14">
        <v>1977</v>
      </c>
      <c r="D415" t="s">
        <v>252</v>
      </c>
      <c r="E415" t="s">
        <v>651</v>
      </c>
      <c r="F415" t="s">
        <v>299</v>
      </c>
      <c r="G415" t="s">
        <v>299</v>
      </c>
      <c r="H415" t="s">
        <v>4353</v>
      </c>
      <c r="I415" s="14"/>
      <c r="J415" t="s">
        <v>4353</v>
      </c>
      <c r="K415" s="14">
        <v>30000000</v>
      </c>
      <c r="L415" t="s">
        <v>198</v>
      </c>
      <c r="M415" t="s">
        <v>4353</v>
      </c>
      <c r="N415" s="14"/>
      <c r="O415" s="14"/>
      <c r="P415" s="14"/>
      <c r="Q415" s="14"/>
      <c r="R415" s="14"/>
      <c r="S415" s="14">
        <v>0</v>
      </c>
    </row>
    <row r="416" spans="1:19" x14ac:dyDescent="0.3">
      <c r="A416" t="s">
        <v>4921</v>
      </c>
      <c r="B416" t="s">
        <v>3</v>
      </c>
      <c r="C416" s="14">
        <v>1977</v>
      </c>
      <c r="D416" t="s">
        <v>252</v>
      </c>
      <c r="E416" t="s">
        <v>650</v>
      </c>
      <c r="F416" t="s">
        <v>299</v>
      </c>
      <c r="G416" t="s">
        <v>299</v>
      </c>
      <c r="H416" t="s">
        <v>4353</v>
      </c>
      <c r="I416" s="14"/>
      <c r="J416" t="s">
        <v>4353</v>
      </c>
      <c r="K416" s="14">
        <v>1500000</v>
      </c>
      <c r="L416" t="s">
        <v>198</v>
      </c>
      <c r="M416" t="s">
        <v>4353</v>
      </c>
      <c r="N416" s="14"/>
      <c r="O416" s="14"/>
      <c r="P416" s="14"/>
      <c r="Q416" s="14"/>
      <c r="R416" s="14"/>
      <c r="S416" s="14">
        <v>0</v>
      </c>
    </row>
    <row r="417" spans="1:19" x14ac:dyDescent="0.3">
      <c r="A417" t="s">
        <v>4922</v>
      </c>
      <c r="B417" t="s">
        <v>3</v>
      </c>
      <c r="C417" s="14">
        <v>1977</v>
      </c>
      <c r="D417" t="s">
        <v>252</v>
      </c>
      <c r="E417" t="s">
        <v>649</v>
      </c>
      <c r="F417" t="s">
        <v>299</v>
      </c>
      <c r="G417" t="s">
        <v>299</v>
      </c>
      <c r="H417" t="s">
        <v>4353</v>
      </c>
      <c r="I417" s="14"/>
      <c r="J417" t="s">
        <v>4353</v>
      </c>
      <c r="K417" s="14">
        <v>16700000</v>
      </c>
      <c r="L417" t="s">
        <v>198</v>
      </c>
      <c r="M417" t="s">
        <v>4353</v>
      </c>
      <c r="N417" s="14"/>
      <c r="O417" s="14"/>
      <c r="P417" s="14"/>
      <c r="Q417" s="14"/>
      <c r="R417" s="14"/>
      <c r="S417" s="14">
        <v>0</v>
      </c>
    </row>
    <row r="418" spans="1:19" x14ac:dyDescent="0.3">
      <c r="A418" t="s">
        <v>4923</v>
      </c>
      <c r="B418" t="s">
        <v>3</v>
      </c>
      <c r="C418" s="14">
        <v>1977</v>
      </c>
      <c r="D418" t="s">
        <v>252</v>
      </c>
      <c r="E418" t="s">
        <v>652</v>
      </c>
      <c r="F418" t="s">
        <v>299</v>
      </c>
      <c r="G418" t="s">
        <v>299</v>
      </c>
      <c r="H418" t="s">
        <v>4353</v>
      </c>
      <c r="I418" s="14"/>
      <c r="J418" t="s">
        <v>4353</v>
      </c>
      <c r="K418" s="14">
        <v>1300000</v>
      </c>
      <c r="L418" t="s">
        <v>197</v>
      </c>
      <c r="M418" t="s">
        <v>4353</v>
      </c>
      <c r="N418" s="14"/>
      <c r="O418" s="14"/>
      <c r="P418" s="14"/>
      <c r="Q418" s="14"/>
      <c r="R418" s="14"/>
      <c r="S418" s="14">
        <v>0</v>
      </c>
    </row>
    <row r="419" spans="1:19" x14ac:dyDescent="0.3">
      <c r="A419" t="s">
        <v>4924</v>
      </c>
      <c r="B419" t="s">
        <v>3</v>
      </c>
      <c r="C419" s="14">
        <v>1980</v>
      </c>
      <c r="D419" t="s">
        <v>252</v>
      </c>
      <c r="E419" t="s">
        <v>653</v>
      </c>
      <c r="F419" t="s">
        <v>299</v>
      </c>
      <c r="G419" t="s">
        <v>299</v>
      </c>
      <c r="H419" t="s">
        <v>4353</v>
      </c>
      <c r="I419" s="14"/>
      <c r="J419" t="s">
        <v>4353</v>
      </c>
      <c r="K419" s="14">
        <v>33100000</v>
      </c>
      <c r="L419" t="s">
        <v>198</v>
      </c>
      <c r="M419" t="s">
        <v>4353</v>
      </c>
      <c r="N419" s="14"/>
      <c r="O419" s="14"/>
      <c r="P419" s="14"/>
      <c r="Q419" s="14"/>
      <c r="R419" s="14"/>
      <c r="S419" s="14">
        <v>0</v>
      </c>
    </row>
    <row r="420" spans="1:19" x14ac:dyDescent="0.3">
      <c r="A420" t="s">
        <v>4925</v>
      </c>
      <c r="B420" t="s">
        <v>3</v>
      </c>
      <c r="C420" s="14">
        <v>1985</v>
      </c>
      <c r="D420" t="s">
        <v>255</v>
      </c>
      <c r="E420" t="s">
        <v>4928</v>
      </c>
      <c r="F420" t="s">
        <v>299</v>
      </c>
      <c r="G420" t="s">
        <v>299</v>
      </c>
      <c r="H420" t="s">
        <v>4353</v>
      </c>
      <c r="I420" s="14"/>
      <c r="J420" t="s">
        <v>4353</v>
      </c>
      <c r="K420" s="14">
        <v>4000000</v>
      </c>
      <c r="L420" t="s">
        <v>198</v>
      </c>
      <c r="M420" t="s">
        <v>4353</v>
      </c>
      <c r="N420" s="14">
        <v>0</v>
      </c>
      <c r="O420" s="14"/>
      <c r="P420" s="14"/>
      <c r="Q420" s="14"/>
      <c r="R420" s="14"/>
      <c r="S420" s="14">
        <v>0</v>
      </c>
    </row>
    <row r="421" spans="1:19" x14ac:dyDescent="0.3">
      <c r="A421" t="s">
        <v>4927</v>
      </c>
      <c r="B421" t="s">
        <v>3</v>
      </c>
      <c r="C421" s="14">
        <v>1985</v>
      </c>
      <c r="D421" t="s">
        <v>255</v>
      </c>
      <c r="E421" t="s">
        <v>4926</v>
      </c>
      <c r="F421" t="s">
        <v>299</v>
      </c>
      <c r="G421" t="s">
        <v>299</v>
      </c>
      <c r="H421" t="s">
        <v>4353</v>
      </c>
      <c r="I421" s="14"/>
      <c r="J421" t="s">
        <v>4353</v>
      </c>
      <c r="K421" s="14">
        <v>500000</v>
      </c>
      <c r="L421" t="s">
        <v>197</v>
      </c>
      <c r="M421" t="s">
        <v>4353</v>
      </c>
      <c r="N421" s="14"/>
      <c r="O421" s="14"/>
      <c r="P421" s="14"/>
      <c r="Q421" s="14"/>
      <c r="R421" s="14"/>
      <c r="S421" s="14">
        <v>0</v>
      </c>
    </row>
    <row r="422" spans="1:19" x14ac:dyDescent="0.3">
      <c r="A422" t="s">
        <v>4929</v>
      </c>
      <c r="B422" t="s">
        <v>3</v>
      </c>
      <c r="C422" s="14">
        <v>1986</v>
      </c>
      <c r="D422" t="s">
        <v>255</v>
      </c>
      <c r="E422" t="s">
        <v>4930</v>
      </c>
      <c r="F422" t="s">
        <v>299</v>
      </c>
      <c r="G422" t="s">
        <v>299</v>
      </c>
      <c r="H422" t="s">
        <v>4353</v>
      </c>
      <c r="I422" s="14"/>
      <c r="J422" t="s">
        <v>4353</v>
      </c>
      <c r="K422" s="14">
        <v>15600000</v>
      </c>
      <c r="L422" t="s">
        <v>198</v>
      </c>
      <c r="M422" t="s">
        <v>4353</v>
      </c>
      <c r="N422" s="14">
        <v>0</v>
      </c>
      <c r="O422" s="14">
        <v>5</v>
      </c>
      <c r="P422" s="14">
        <v>20</v>
      </c>
      <c r="Q422" s="14"/>
      <c r="R422" s="14"/>
      <c r="S422" s="14">
        <v>0</v>
      </c>
    </row>
    <row r="423" spans="1:19" x14ac:dyDescent="0.3">
      <c r="A423" t="s">
        <v>4931</v>
      </c>
      <c r="B423" t="s">
        <v>3</v>
      </c>
      <c r="C423" s="14">
        <v>1989</v>
      </c>
      <c r="D423" t="s">
        <v>255</v>
      </c>
      <c r="E423" t="s">
        <v>654</v>
      </c>
      <c r="F423" t="s">
        <v>299</v>
      </c>
      <c r="G423" t="s">
        <v>299</v>
      </c>
      <c r="H423" t="s">
        <v>4353</v>
      </c>
      <c r="I423" s="14"/>
      <c r="J423" t="s">
        <v>4353</v>
      </c>
      <c r="K423" s="14"/>
      <c r="L423" t="s">
        <v>198</v>
      </c>
      <c r="M423" t="s">
        <v>4353</v>
      </c>
      <c r="N423" s="14"/>
      <c r="O423" s="14"/>
      <c r="P423" s="14"/>
      <c r="Q423" s="14"/>
      <c r="R423" s="14"/>
      <c r="S423" s="14">
        <v>0</v>
      </c>
    </row>
    <row r="424" spans="1:19" x14ac:dyDescent="0.3">
      <c r="A424" t="s">
        <v>4932</v>
      </c>
      <c r="B424" t="s">
        <v>3</v>
      </c>
      <c r="C424" s="14">
        <v>1990</v>
      </c>
      <c r="D424" t="s">
        <v>362</v>
      </c>
      <c r="E424" t="s">
        <v>655</v>
      </c>
      <c r="F424" t="s">
        <v>299</v>
      </c>
      <c r="G424" t="s">
        <v>299</v>
      </c>
      <c r="H424" t="s">
        <v>4353</v>
      </c>
      <c r="I424" s="14"/>
      <c r="J424" t="s">
        <v>4353</v>
      </c>
      <c r="K424" s="14">
        <v>3380000</v>
      </c>
      <c r="L424" t="s">
        <v>197</v>
      </c>
      <c r="M424" t="s">
        <v>4353</v>
      </c>
      <c r="N424" s="14"/>
      <c r="O424" s="14"/>
      <c r="P424" s="14"/>
      <c r="Q424" s="14"/>
      <c r="R424" s="14"/>
      <c r="S424" s="14">
        <v>0</v>
      </c>
    </row>
    <row r="425" spans="1:19" x14ac:dyDescent="0.3">
      <c r="A425" t="s">
        <v>4933</v>
      </c>
      <c r="B425" t="s">
        <v>3</v>
      </c>
      <c r="C425" s="14">
        <v>1991</v>
      </c>
      <c r="D425" t="s">
        <v>362</v>
      </c>
      <c r="E425" t="s">
        <v>656</v>
      </c>
      <c r="F425" t="s">
        <v>299</v>
      </c>
      <c r="G425" t="s">
        <v>299</v>
      </c>
      <c r="H425" t="s">
        <v>4353</v>
      </c>
      <c r="I425" s="14"/>
      <c r="J425" t="s">
        <v>4353</v>
      </c>
      <c r="K425" s="14"/>
      <c r="L425" t="s">
        <v>197</v>
      </c>
      <c r="M425" t="s">
        <v>4353</v>
      </c>
      <c r="N425" s="14"/>
      <c r="O425" s="14"/>
      <c r="P425" s="14"/>
      <c r="Q425" s="14"/>
      <c r="R425" s="14"/>
      <c r="S425" s="14">
        <v>0</v>
      </c>
    </row>
    <row r="426" spans="1:19" x14ac:dyDescent="0.3">
      <c r="A426" t="s">
        <v>4934</v>
      </c>
      <c r="B426" t="s">
        <v>3</v>
      </c>
      <c r="C426" s="14">
        <v>1992</v>
      </c>
      <c r="D426" t="s">
        <v>362</v>
      </c>
      <c r="E426" t="s">
        <v>9983</v>
      </c>
      <c r="F426" t="s">
        <v>299</v>
      </c>
      <c r="G426" t="s">
        <v>299</v>
      </c>
      <c r="H426" t="s">
        <v>4353</v>
      </c>
      <c r="I426" s="14"/>
      <c r="J426" t="s">
        <v>4353</v>
      </c>
      <c r="K426" s="14"/>
      <c r="L426" t="s">
        <v>197</v>
      </c>
      <c r="M426" t="s">
        <v>4353</v>
      </c>
      <c r="N426" s="14"/>
      <c r="O426" s="14"/>
      <c r="P426" s="14"/>
      <c r="Q426" s="14"/>
      <c r="R426" s="14"/>
      <c r="S426" s="14">
        <v>0</v>
      </c>
    </row>
    <row r="427" spans="1:19" x14ac:dyDescent="0.3">
      <c r="A427" t="s">
        <v>4936</v>
      </c>
      <c r="B427" t="s">
        <v>3</v>
      </c>
      <c r="C427" s="14">
        <v>1993</v>
      </c>
      <c r="D427" t="s">
        <v>362</v>
      </c>
      <c r="E427" t="s">
        <v>657</v>
      </c>
      <c r="F427" t="s">
        <v>299</v>
      </c>
      <c r="G427" t="s">
        <v>299</v>
      </c>
      <c r="H427" t="s">
        <v>4353</v>
      </c>
      <c r="I427" s="14"/>
      <c r="J427" t="s">
        <v>4353</v>
      </c>
      <c r="K427" s="14">
        <v>10580000</v>
      </c>
      <c r="L427" t="s">
        <v>197</v>
      </c>
      <c r="M427" t="s">
        <v>4353</v>
      </c>
      <c r="N427" s="14"/>
      <c r="O427" s="14"/>
      <c r="P427" s="14"/>
      <c r="Q427" s="14"/>
      <c r="R427" s="14"/>
      <c r="S427" s="14">
        <v>0</v>
      </c>
    </row>
    <row r="428" spans="1:19" x14ac:dyDescent="0.3">
      <c r="A428" t="s">
        <v>4937</v>
      </c>
      <c r="B428" t="s">
        <v>3</v>
      </c>
      <c r="C428" s="14">
        <v>1997</v>
      </c>
      <c r="D428" t="s">
        <v>362</v>
      </c>
      <c r="E428" t="s">
        <v>4935</v>
      </c>
      <c r="F428" t="s">
        <v>299</v>
      </c>
      <c r="G428" t="s">
        <v>299</v>
      </c>
      <c r="H428" t="s">
        <v>4353</v>
      </c>
      <c r="I428" s="14"/>
      <c r="J428" t="s">
        <v>4353</v>
      </c>
      <c r="K428" s="14"/>
      <c r="L428" t="s">
        <v>197</v>
      </c>
      <c r="M428" t="s">
        <v>4353</v>
      </c>
      <c r="N428" s="14"/>
      <c r="O428" s="14"/>
      <c r="P428" s="14"/>
      <c r="Q428" s="14"/>
      <c r="R428" s="14"/>
      <c r="S428" s="14">
        <v>0</v>
      </c>
    </row>
    <row r="429" spans="1:19" x14ac:dyDescent="0.3">
      <c r="A429" t="s">
        <v>4939</v>
      </c>
      <c r="B429" t="s">
        <v>3</v>
      </c>
      <c r="C429" s="14">
        <v>1998</v>
      </c>
      <c r="D429" t="s">
        <v>362</v>
      </c>
      <c r="E429" t="s">
        <v>658</v>
      </c>
      <c r="F429" t="s">
        <v>299</v>
      </c>
      <c r="G429" t="s">
        <v>299</v>
      </c>
      <c r="H429" t="s">
        <v>4353</v>
      </c>
      <c r="I429" s="14"/>
      <c r="J429" t="s">
        <v>4353</v>
      </c>
      <c r="K429" s="14"/>
      <c r="L429" t="s">
        <v>197</v>
      </c>
      <c r="M429" t="s">
        <v>4353</v>
      </c>
      <c r="N429" s="14"/>
      <c r="O429" s="14"/>
      <c r="P429" s="14"/>
      <c r="Q429" s="14"/>
      <c r="R429" s="14"/>
      <c r="S429" s="14">
        <v>0</v>
      </c>
    </row>
    <row r="430" spans="1:19" x14ac:dyDescent="0.3">
      <c r="A430" t="s">
        <v>4940</v>
      </c>
      <c r="B430" t="s">
        <v>3</v>
      </c>
      <c r="C430" s="14">
        <v>1999</v>
      </c>
      <c r="D430" t="s">
        <v>258</v>
      </c>
      <c r="E430" t="s">
        <v>4938</v>
      </c>
      <c r="F430" t="s">
        <v>299</v>
      </c>
      <c r="G430" t="s">
        <v>299</v>
      </c>
      <c r="H430" t="s">
        <v>4353</v>
      </c>
      <c r="I430" s="14"/>
      <c r="J430" t="s">
        <v>4353</v>
      </c>
      <c r="K430" s="14">
        <v>12000000</v>
      </c>
      <c r="L430" t="s">
        <v>198</v>
      </c>
      <c r="M430" t="s">
        <v>4353</v>
      </c>
      <c r="N430" s="14"/>
      <c r="O430" s="14"/>
      <c r="P430" s="14"/>
      <c r="Q430" s="14"/>
      <c r="R430" s="14"/>
      <c r="S430" s="14">
        <v>0</v>
      </c>
    </row>
    <row r="431" spans="1:19" x14ac:dyDescent="0.3">
      <c r="A431" t="s">
        <v>4941</v>
      </c>
      <c r="B431" t="s">
        <v>3</v>
      </c>
      <c r="C431" s="14">
        <v>2000</v>
      </c>
      <c r="D431" t="s">
        <v>302</v>
      </c>
      <c r="E431" t="s">
        <v>660</v>
      </c>
      <c r="F431" t="s">
        <v>299</v>
      </c>
      <c r="G431" t="s">
        <v>299</v>
      </c>
      <c r="H431" t="s">
        <v>4353</v>
      </c>
      <c r="I431" s="14">
        <v>200000000</v>
      </c>
      <c r="J431" t="s">
        <v>147</v>
      </c>
      <c r="K431" s="14">
        <v>24158954</v>
      </c>
      <c r="L431" t="s">
        <v>197</v>
      </c>
      <c r="M431" t="s">
        <v>202</v>
      </c>
      <c r="N431" s="14"/>
      <c r="O431" s="14"/>
      <c r="P431" s="14"/>
      <c r="Q431" s="14"/>
      <c r="R431" s="14"/>
      <c r="S431" s="14">
        <v>0</v>
      </c>
    </row>
    <row r="432" spans="1:19" x14ac:dyDescent="0.3">
      <c r="A432" t="s">
        <v>4942</v>
      </c>
      <c r="B432" t="s">
        <v>3</v>
      </c>
      <c r="C432" s="14">
        <v>2000</v>
      </c>
      <c r="D432" t="s">
        <v>302</v>
      </c>
      <c r="E432" t="s">
        <v>662</v>
      </c>
      <c r="F432" t="s">
        <v>336</v>
      </c>
      <c r="G432" t="s">
        <v>337</v>
      </c>
      <c r="H432" t="s">
        <v>207</v>
      </c>
      <c r="I432" s="14">
        <v>200000000</v>
      </c>
      <c r="J432" t="s">
        <v>147</v>
      </c>
      <c r="K432" s="14">
        <v>24158954</v>
      </c>
      <c r="L432" t="s">
        <v>198</v>
      </c>
      <c r="M432" t="s">
        <v>202</v>
      </c>
      <c r="N432" s="14"/>
      <c r="O432" s="14"/>
      <c r="P432" s="14"/>
      <c r="Q432" s="14">
        <v>0</v>
      </c>
      <c r="R432" s="14">
        <v>1</v>
      </c>
      <c r="S432" s="14">
        <v>1</v>
      </c>
    </row>
    <row r="433" spans="1:19" x14ac:dyDescent="0.3">
      <c r="A433" t="s">
        <v>4943</v>
      </c>
      <c r="B433" t="s">
        <v>3</v>
      </c>
      <c r="C433" s="14">
        <v>2000</v>
      </c>
      <c r="D433" t="s">
        <v>302</v>
      </c>
      <c r="E433" t="s">
        <v>661</v>
      </c>
      <c r="F433" t="s">
        <v>336</v>
      </c>
      <c r="G433" t="s">
        <v>337</v>
      </c>
      <c r="H433" t="s">
        <v>207</v>
      </c>
      <c r="I433" s="14">
        <v>1260000000</v>
      </c>
      <c r="J433" t="s">
        <v>147</v>
      </c>
      <c r="K433" s="14">
        <v>152201408</v>
      </c>
      <c r="L433" t="s">
        <v>198</v>
      </c>
      <c r="M433" t="s">
        <v>4353</v>
      </c>
      <c r="N433" s="14"/>
      <c r="O433" s="14"/>
      <c r="P433" s="14"/>
      <c r="Q433" s="14">
        <v>0</v>
      </c>
      <c r="R433" s="14">
        <v>1</v>
      </c>
      <c r="S433" s="14">
        <v>1</v>
      </c>
    </row>
    <row r="434" spans="1:19" x14ac:dyDescent="0.3">
      <c r="A434" t="s">
        <v>4944</v>
      </c>
      <c r="B434" t="s">
        <v>3</v>
      </c>
      <c r="C434" s="14">
        <v>2000</v>
      </c>
      <c r="D434" t="s">
        <v>302</v>
      </c>
      <c r="E434" t="s">
        <v>663</v>
      </c>
      <c r="F434" t="s">
        <v>664</v>
      </c>
      <c r="G434" t="s">
        <v>549</v>
      </c>
      <c r="H434" t="s">
        <v>456</v>
      </c>
      <c r="I434" s="14">
        <v>29110000</v>
      </c>
      <c r="J434" t="s">
        <v>146</v>
      </c>
      <c r="K434" s="14">
        <v>29110000</v>
      </c>
      <c r="L434" t="s">
        <v>198</v>
      </c>
      <c r="M434" t="s">
        <v>199</v>
      </c>
      <c r="N434" s="14"/>
      <c r="O434" s="14"/>
      <c r="P434" s="14"/>
      <c r="Q434" s="14">
        <v>1</v>
      </c>
      <c r="R434" s="14">
        <v>1</v>
      </c>
      <c r="S434" s="14">
        <v>1</v>
      </c>
    </row>
    <row r="435" spans="1:19" x14ac:dyDescent="0.3">
      <c r="A435" t="s">
        <v>4945</v>
      </c>
      <c r="B435" t="s">
        <v>3</v>
      </c>
      <c r="C435" s="14">
        <v>2000</v>
      </c>
      <c r="D435" t="s">
        <v>302</v>
      </c>
      <c r="E435" t="s">
        <v>659</v>
      </c>
      <c r="F435" t="s">
        <v>299</v>
      </c>
      <c r="G435" t="s">
        <v>299</v>
      </c>
      <c r="H435" t="s">
        <v>207</v>
      </c>
      <c r="I435" s="14">
        <v>74000000</v>
      </c>
      <c r="J435" t="s">
        <v>146</v>
      </c>
      <c r="K435" s="14">
        <v>74000000</v>
      </c>
      <c r="L435" t="s">
        <v>198</v>
      </c>
      <c r="M435" t="s">
        <v>4353</v>
      </c>
      <c r="N435" s="14"/>
      <c r="O435" s="14"/>
      <c r="P435" s="14"/>
      <c r="Q435" s="14">
        <v>0</v>
      </c>
      <c r="R435" s="14">
        <v>1</v>
      </c>
      <c r="S435" s="14">
        <v>1</v>
      </c>
    </row>
    <row r="436" spans="1:19" x14ac:dyDescent="0.3">
      <c r="A436" t="s">
        <v>4946</v>
      </c>
      <c r="B436" t="s">
        <v>3</v>
      </c>
      <c r="C436" s="14">
        <v>2001</v>
      </c>
      <c r="D436" t="s">
        <v>302</v>
      </c>
      <c r="E436" t="s">
        <v>665</v>
      </c>
      <c r="F436" t="s">
        <v>666</v>
      </c>
      <c r="G436" t="s">
        <v>493</v>
      </c>
      <c r="H436" t="s">
        <v>207</v>
      </c>
      <c r="I436" s="14">
        <v>188100000</v>
      </c>
      <c r="J436" t="s">
        <v>146</v>
      </c>
      <c r="K436" s="14">
        <v>188100000</v>
      </c>
      <c r="L436" t="s">
        <v>198</v>
      </c>
      <c r="M436" t="s">
        <v>199</v>
      </c>
      <c r="N436" s="14"/>
      <c r="O436" s="14"/>
      <c r="P436" s="14"/>
      <c r="Q436" s="14">
        <v>0</v>
      </c>
      <c r="R436" s="14">
        <v>1</v>
      </c>
      <c r="S436" s="14">
        <v>1</v>
      </c>
    </row>
    <row r="437" spans="1:19" x14ac:dyDescent="0.3">
      <c r="A437" t="s">
        <v>4947</v>
      </c>
      <c r="B437" t="s">
        <v>3</v>
      </c>
      <c r="C437" s="14">
        <v>2002</v>
      </c>
      <c r="D437" t="s">
        <v>302</v>
      </c>
      <c r="E437" t="s">
        <v>4950</v>
      </c>
      <c r="F437" t="s">
        <v>299</v>
      </c>
      <c r="G437" t="s">
        <v>299</v>
      </c>
      <c r="H437" t="s">
        <v>4353</v>
      </c>
      <c r="I437" s="14">
        <v>60000000</v>
      </c>
      <c r="J437" t="s">
        <v>147</v>
      </c>
      <c r="K437" s="14">
        <v>7249040.5</v>
      </c>
      <c r="L437" t="s">
        <v>197</v>
      </c>
      <c r="M437" t="s">
        <v>202</v>
      </c>
      <c r="N437" s="14"/>
      <c r="O437" s="14"/>
      <c r="P437" s="14"/>
      <c r="Q437" s="14"/>
      <c r="R437" s="14"/>
      <c r="S437" s="14">
        <v>0</v>
      </c>
    </row>
    <row r="438" spans="1:19" x14ac:dyDescent="0.3">
      <c r="A438" t="s">
        <v>4949</v>
      </c>
      <c r="B438" t="s">
        <v>3</v>
      </c>
      <c r="C438" s="14">
        <v>2002</v>
      </c>
      <c r="D438" t="s">
        <v>302</v>
      </c>
      <c r="E438" t="s">
        <v>4948</v>
      </c>
      <c r="F438" t="s">
        <v>299</v>
      </c>
      <c r="G438" t="s">
        <v>299</v>
      </c>
      <c r="H438" t="s">
        <v>4353</v>
      </c>
      <c r="I438" s="14">
        <v>50000000</v>
      </c>
      <c r="J438" t="s">
        <v>147</v>
      </c>
      <c r="K438" s="14">
        <v>6040867</v>
      </c>
      <c r="L438" t="s">
        <v>197</v>
      </c>
      <c r="M438" t="s">
        <v>202</v>
      </c>
      <c r="N438" s="14"/>
      <c r="O438" s="14"/>
      <c r="P438" s="14"/>
      <c r="Q438" s="14"/>
      <c r="R438" s="14"/>
      <c r="S438" s="14">
        <v>0</v>
      </c>
    </row>
    <row r="439" spans="1:19" x14ac:dyDescent="0.3">
      <c r="A439" t="s">
        <v>4951</v>
      </c>
      <c r="B439" t="s">
        <v>3</v>
      </c>
      <c r="C439" s="14">
        <v>2002</v>
      </c>
      <c r="D439" t="s">
        <v>302</v>
      </c>
      <c r="E439" t="s">
        <v>667</v>
      </c>
      <c r="F439" t="s">
        <v>364</v>
      </c>
      <c r="G439" t="s">
        <v>365</v>
      </c>
      <c r="H439" t="s">
        <v>207</v>
      </c>
      <c r="I439" s="14">
        <v>50000000</v>
      </c>
      <c r="J439" t="s">
        <v>147</v>
      </c>
      <c r="K439" s="14">
        <v>6040867</v>
      </c>
      <c r="L439" t="s">
        <v>198</v>
      </c>
      <c r="M439" t="s">
        <v>366</v>
      </c>
      <c r="N439" s="14">
        <v>0</v>
      </c>
      <c r="O439" s="14"/>
      <c r="P439" s="14"/>
      <c r="Q439" s="14">
        <v>0</v>
      </c>
      <c r="R439" s="14">
        <v>1</v>
      </c>
      <c r="S439" s="14">
        <v>1</v>
      </c>
    </row>
    <row r="440" spans="1:19" x14ac:dyDescent="0.3">
      <c r="A440" t="s">
        <v>4952</v>
      </c>
      <c r="B440" t="s">
        <v>3</v>
      </c>
      <c r="C440" s="14">
        <v>2004</v>
      </c>
      <c r="D440" t="s">
        <v>302</v>
      </c>
      <c r="E440" t="s">
        <v>4955</v>
      </c>
      <c r="F440" t="s">
        <v>299</v>
      </c>
      <c r="G440" t="s">
        <v>299</v>
      </c>
      <c r="H440" t="s">
        <v>4353</v>
      </c>
      <c r="I440" s="14">
        <v>100000</v>
      </c>
      <c r="J440" t="s">
        <v>146</v>
      </c>
      <c r="K440" s="14">
        <v>100000</v>
      </c>
      <c r="L440" t="s">
        <v>197</v>
      </c>
      <c r="M440" t="s">
        <v>202</v>
      </c>
      <c r="N440" s="14"/>
      <c r="O440" s="14"/>
      <c r="P440" s="14"/>
      <c r="Q440" s="14"/>
      <c r="R440" s="14"/>
      <c r="S440" s="14">
        <v>0</v>
      </c>
    </row>
    <row r="441" spans="1:19" x14ac:dyDescent="0.3">
      <c r="A441" t="s">
        <v>4954</v>
      </c>
      <c r="B441" t="s">
        <v>3</v>
      </c>
      <c r="C441" s="14">
        <v>2004</v>
      </c>
      <c r="D441" t="s">
        <v>302</v>
      </c>
      <c r="E441" t="s">
        <v>4953</v>
      </c>
      <c r="F441" t="s">
        <v>299</v>
      </c>
      <c r="G441" t="s">
        <v>299</v>
      </c>
      <c r="H441" t="s">
        <v>4353</v>
      </c>
      <c r="I441" s="14">
        <v>7000000</v>
      </c>
      <c r="J441" t="s">
        <v>147</v>
      </c>
      <c r="K441" s="14">
        <v>845737.375</v>
      </c>
      <c r="L441" t="s">
        <v>197</v>
      </c>
      <c r="M441" t="s">
        <v>202</v>
      </c>
      <c r="N441" s="14"/>
      <c r="O441" s="14"/>
      <c r="P441" s="14"/>
      <c r="Q441" s="14"/>
      <c r="R441" s="14"/>
      <c r="S441" s="14">
        <v>0</v>
      </c>
    </row>
    <row r="442" spans="1:19" x14ac:dyDescent="0.3">
      <c r="A442" t="s">
        <v>4956</v>
      </c>
      <c r="B442" t="s">
        <v>3</v>
      </c>
      <c r="C442" s="14">
        <v>2006</v>
      </c>
      <c r="D442" t="s">
        <v>302</v>
      </c>
      <c r="E442" t="s">
        <v>668</v>
      </c>
      <c r="F442" t="s">
        <v>299</v>
      </c>
      <c r="G442" t="s">
        <v>299</v>
      </c>
      <c r="H442" t="s">
        <v>4353</v>
      </c>
      <c r="I442" s="14"/>
      <c r="J442" t="s">
        <v>4353</v>
      </c>
      <c r="K442" s="14"/>
      <c r="L442" t="s">
        <v>197</v>
      </c>
      <c r="M442" t="s">
        <v>202</v>
      </c>
      <c r="N442" s="14"/>
      <c r="O442" s="14"/>
      <c r="P442" s="14"/>
      <c r="Q442" s="14"/>
      <c r="R442" s="14"/>
      <c r="S442" s="14">
        <v>0</v>
      </c>
    </row>
    <row r="443" spans="1:19" x14ac:dyDescent="0.3">
      <c r="A443" t="s">
        <v>4958</v>
      </c>
      <c r="B443" t="s">
        <v>3</v>
      </c>
      <c r="C443" s="14">
        <v>2006</v>
      </c>
      <c r="D443" t="s">
        <v>302</v>
      </c>
      <c r="E443" t="s">
        <v>4957</v>
      </c>
      <c r="F443" t="s">
        <v>299</v>
      </c>
      <c r="G443" t="s">
        <v>299</v>
      </c>
      <c r="H443" t="s">
        <v>4353</v>
      </c>
      <c r="I443" s="14"/>
      <c r="J443" t="s">
        <v>4353</v>
      </c>
      <c r="K443" s="14"/>
      <c r="L443" t="s">
        <v>197</v>
      </c>
      <c r="M443" t="s">
        <v>202</v>
      </c>
      <c r="N443" s="14"/>
      <c r="O443" s="14"/>
      <c r="P443" s="14"/>
      <c r="Q443" s="14"/>
      <c r="R443" s="14"/>
      <c r="S443" s="14">
        <v>0</v>
      </c>
    </row>
    <row r="444" spans="1:19" x14ac:dyDescent="0.3">
      <c r="A444" t="s">
        <v>4959</v>
      </c>
      <c r="B444" t="s">
        <v>3</v>
      </c>
      <c r="C444" s="14">
        <v>2006</v>
      </c>
      <c r="D444" t="s">
        <v>302</v>
      </c>
      <c r="E444" t="s">
        <v>671</v>
      </c>
      <c r="F444" t="s">
        <v>299</v>
      </c>
      <c r="G444" t="s">
        <v>299</v>
      </c>
      <c r="H444" t="s">
        <v>4353</v>
      </c>
      <c r="I444" s="14"/>
      <c r="J444" t="s">
        <v>4353</v>
      </c>
      <c r="K444" s="14"/>
      <c r="L444" t="s">
        <v>197</v>
      </c>
      <c r="M444" t="s">
        <v>202</v>
      </c>
      <c r="N444" s="14"/>
      <c r="O444" s="14"/>
      <c r="P444" s="14"/>
      <c r="Q444" s="14"/>
      <c r="R444" s="14"/>
      <c r="S444" s="14">
        <v>0</v>
      </c>
    </row>
    <row r="445" spans="1:19" x14ac:dyDescent="0.3">
      <c r="A445" t="s">
        <v>4960</v>
      </c>
      <c r="B445" t="s">
        <v>3</v>
      </c>
      <c r="C445" s="14">
        <v>2006</v>
      </c>
      <c r="D445" t="s">
        <v>302</v>
      </c>
      <c r="E445" t="s">
        <v>669</v>
      </c>
      <c r="F445" t="s">
        <v>299</v>
      </c>
      <c r="G445" t="s">
        <v>299</v>
      </c>
      <c r="H445" t="s">
        <v>4353</v>
      </c>
      <c r="I445" s="14"/>
      <c r="J445" t="s">
        <v>4353</v>
      </c>
      <c r="K445" s="14"/>
      <c r="L445" t="s">
        <v>197</v>
      </c>
      <c r="M445" t="s">
        <v>202</v>
      </c>
      <c r="N445" s="14"/>
      <c r="O445" s="14"/>
      <c r="P445" s="14"/>
      <c r="Q445" s="14"/>
      <c r="R445" s="14"/>
      <c r="S445" s="14">
        <v>0</v>
      </c>
    </row>
    <row r="446" spans="1:19" x14ac:dyDescent="0.3">
      <c r="A446" t="s">
        <v>4961</v>
      </c>
      <c r="B446" t="s">
        <v>3</v>
      </c>
      <c r="C446" s="14">
        <v>2006</v>
      </c>
      <c r="D446" t="s">
        <v>302</v>
      </c>
      <c r="E446" t="s">
        <v>670</v>
      </c>
      <c r="F446" t="s">
        <v>336</v>
      </c>
      <c r="G446" t="s">
        <v>337</v>
      </c>
      <c r="H446" t="s">
        <v>456</v>
      </c>
      <c r="I446" s="14">
        <v>216000000</v>
      </c>
      <c r="J446" t="s">
        <v>146</v>
      </c>
      <c r="K446" s="14">
        <v>216000000</v>
      </c>
      <c r="L446" t="s">
        <v>198</v>
      </c>
      <c r="M446" t="s">
        <v>202</v>
      </c>
      <c r="N446" s="14">
        <v>2</v>
      </c>
      <c r="O446" s="14">
        <v>5</v>
      </c>
      <c r="P446" s="14">
        <v>20</v>
      </c>
      <c r="Q446" s="14">
        <v>0</v>
      </c>
      <c r="R446" s="14">
        <v>1</v>
      </c>
      <c r="S446" s="14">
        <v>1</v>
      </c>
    </row>
    <row r="447" spans="1:19" x14ac:dyDescent="0.3">
      <c r="A447" t="s">
        <v>4962</v>
      </c>
      <c r="B447" t="s">
        <v>3</v>
      </c>
      <c r="C447" s="14">
        <v>2007</v>
      </c>
      <c r="D447" t="s">
        <v>302</v>
      </c>
      <c r="E447" t="s">
        <v>673</v>
      </c>
      <c r="F447" t="s">
        <v>299</v>
      </c>
      <c r="G447" t="s">
        <v>299</v>
      </c>
      <c r="H447" t="s">
        <v>4353</v>
      </c>
      <c r="I447" s="14"/>
      <c r="J447" t="s">
        <v>4353</v>
      </c>
      <c r="K447" s="14"/>
      <c r="L447" t="s">
        <v>197</v>
      </c>
      <c r="M447" t="s">
        <v>202</v>
      </c>
      <c r="N447" s="14"/>
      <c r="O447" s="14"/>
      <c r="P447" s="14"/>
      <c r="Q447" s="14"/>
      <c r="R447" s="14"/>
      <c r="S447" s="14">
        <v>0</v>
      </c>
    </row>
    <row r="448" spans="1:19" x14ac:dyDescent="0.3">
      <c r="A448" t="s">
        <v>4963</v>
      </c>
      <c r="B448" t="s">
        <v>3</v>
      </c>
      <c r="C448" s="14">
        <v>2007</v>
      </c>
      <c r="D448" t="s">
        <v>302</v>
      </c>
      <c r="E448" t="s">
        <v>4965</v>
      </c>
      <c r="F448" t="s">
        <v>299</v>
      </c>
      <c r="G448" t="s">
        <v>299</v>
      </c>
      <c r="H448" t="s">
        <v>4353</v>
      </c>
      <c r="I448" s="14">
        <v>1000000</v>
      </c>
      <c r="J448" t="s">
        <v>146</v>
      </c>
      <c r="K448" s="14">
        <v>1000000</v>
      </c>
      <c r="L448" t="s">
        <v>197</v>
      </c>
      <c r="M448" t="s">
        <v>202</v>
      </c>
      <c r="N448" s="14"/>
      <c r="O448" s="14"/>
      <c r="P448" s="14"/>
      <c r="Q448" s="14"/>
      <c r="R448" s="14"/>
      <c r="S448" s="14">
        <v>0</v>
      </c>
    </row>
    <row r="449" spans="1:19" x14ac:dyDescent="0.3">
      <c r="A449" t="s">
        <v>4964</v>
      </c>
      <c r="B449" t="s">
        <v>3</v>
      </c>
      <c r="C449" s="14">
        <v>2007</v>
      </c>
      <c r="D449" t="s">
        <v>302</v>
      </c>
      <c r="E449" t="s">
        <v>672</v>
      </c>
      <c r="F449" t="s">
        <v>299</v>
      </c>
      <c r="G449" t="s">
        <v>299</v>
      </c>
      <c r="H449" t="s">
        <v>4353</v>
      </c>
      <c r="I449" s="14">
        <v>1010000</v>
      </c>
      <c r="J449" t="s">
        <v>174</v>
      </c>
      <c r="K449" s="14">
        <v>14664.2724609375</v>
      </c>
      <c r="L449" t="s">
        <v>197</v>
      </c>
      <c r="M449" t="s">
        <v>202</v>
      </c>
      <c r="N449" s="14"/>
      <c r="O449" s="14"/>
      <c r="P449" s="14"/>
      <c r="Q449" s="14"/>
      <c r="R449" s="14"/>
      <c r="S449" s="14">
        <v>0</v>
      </c>
    </row>
    <row r="450" spans="1:19" x14ac:dyDescent="0.3">
      <c r="A450" t="s">
        <v>4966</v>
      </c>
      <c r="B450" t="s">
        <v>3</v>
      </c>
      <c r="C450" s="14">
        <v>2008</v>
      </c>
      <c r="D450" t="s">
        <v>302</v>
      </c>
      <c r="E450" t="s">
        <v>4970</v>
      </c>
      <c r="F450" t="s">
        <v>299</v>
      </c>
      <c r="G450" t="s">
        <v>299</v>
      </c>
      <c r="H450" t="s">
        <v>4353</v>
      </c>
      <c r="I450" s="14">
        <v>60000000</v>
      </c>
      <c r="J450" t="s">
        <v>147</v>
      </c>
      <c r="K450" s="14">
        <v>8634764</v>
      </c>
      <c r="L450" t="s">
        <v>197</v>
      </c>
      <c r="M450" t="s">
        <v>202</v>
      </c>
      <c r="N450" s="14"/>
      <c r="O450" s="14"/>
      <c r="P450" s="14"/>
      <c r="Q450" s="14"/>
      <c r="R450" s="14"/>
      <c r="S450" s="14">
        <v>0</v>
      </c>
    </row>
    <row r="451" spans="1:19" x14ac:dyDescent="0.3">
      <c r="A451" t="s">
        <v>4967</v>
      </c>
      <c r="B451" t="s">
        <v>3</v>
      </c>
      <c r="C451" s="14">
        <v>2008</v>
      </c>
      <c r="D451" t="s">
        <v>302</v>
      </c>
      <c r="E451" t="s">
        <v>676</v>
      </c>
      <c r="F451" t="s">
        <v>299</v>
      </c>
      <c r="G451" t="s">
        <v>299</v>
      </c>
      <c r="H451" t="s">
        <v>4353</v>
      </c>
      <c r="I451" s="14"/>
      <c r="J451" t="s">
        <v>4353</v>
      </c>
      <c r="K451" s="14"/>
      <c r="L451" t="s">
        <v>197</v>
      </c>
      <c r="M451" t="s">
        <v>202</v>
      </c>
      <c r="N451" s="14"/>
      <c r="O451" s="14"/>
      <c r="P451" s="14"/>
      <c r="Q451" s="14"/>
      <c r="R451" s="14"/>
      <c r="S451" s="14">
        <v>0</v>
      </c>
    </row>
    <row r="452" spans="1:19" x14ac:dyDescent="0.3">
      <c r="A452" t="s">
        <v>4968</v>
      </c>
      <c r="B452" t="s">
        <v>3</v>
      </c>
      <c r="C452" s="14">
        <v>2008</v>
      </c>
      <c r="D452" t="s">
        <v>302</v>
      </c>
      <c r="E452" t="s">
        <v>675</v>
      </c>
      <c r="F452" t="s">
        <v>299</v>
      </c>
      <c r="G452" t="s">
        <v>299</v>
      </c>
      <c r="H452" t="s">
        <v>4353</v>
      </c>
      <c r="I452" s="14">
        <v>2100000000</v>
      </c>
      <c r="J452" t="s">
        <v>174</v>
      </c>
      <c r="K452" s="14">
        <v>30613016</v>
      </c>
      <c r="L452" t="s">
        <v>197</v>
      </c>
      <c r="M452" t="s">
        <v>202</v>
      </c>
      <c r="N452" s="14"/>
      <c r="O452" s="14"/>
      <c r="P452" s="14"/>
      <c r="Q452" s="14"/>
      <c r="R452" s="14"/>
      <c r="S452" s="14">
        <v>0</v>
      </c>
    </row>
    <row r="453" spans="1:19" x14ac:dyDescent="0.3">
      <c r="A453" t="s">
        <v>4969</v>
      </c>
      <c r="B453" t="s">
        <v>3</v>
      </c>
      <c r="C453" s="14">
        <v>2008</v>
      </c>
      <c r="D453" t="s">
        <v>302</v>
      </c>
      <c r="E453" t="s">
        <v>674</v>
      </c>
      <c r="F453" t="s">
        <v>299</v>
      </c>
      <c r="G453" t="s">
        <v>299</v>
      </c>
      <c r="H453" t="s">
        <v>207</v>
      </c>
      <c r="I453" s="14">
        <v>100000000</v>
      </c>
      <c r="J453" t="s">
        <v>147</v>
      </c>
      <c r="K453" s="14">
        <v>14391274</v>
      </c>
      <c r="L453" t="s">
        <v>198</v>
      </c>
      <c r="M453" t="s">
        <v>366</v>
      </c>
      <c r="N453" s="14">
        <v>0</v>
      </c>
      <c r="O453" s="14"/>
      <c r="P453" s="14"/>
      <c r="Q453" s="14">
        <v>0</v>
      </c>
      <c r="R453" s="14">
        <v>1</v>
      </c>
      <c r="S453" s="14">
        <v>1</v>
      </c>
    </row>
    <row r="454" spans="1:19" x14ac:dyDescent="0.3">
      <c r="A454" t="s">
        <v>4971</v>
      </c>
      <c r="B454" t="s">
        <v>3</v>
      </c>
      <c r="C454" s="14">
        <v>2009</v>
      </c>
      <c r="D454" t="s">
        <v>302</v>
      </c>
      <c r="E454" t="s">
        <v>678</v>
      </c>
      <c r="F454" t="s">
        <v>336</v>
      </c>
      <c r="G454" t="s">
        <v>337</v>
      </c>
      <c r="H454" t="s">
        <v>456</v>
      </c>
      <c r="I454" s="14">
        <v>234000000</v>
      </c>
      <c r="J454" t="s">
        <v>146</v>
      </c>
      <c r="K454" s="14">
        <v>234000000</v>
      </c>
      <c r="L454" t="s">
        <v>198</v>
      </c>
      <c r="M454" t="s">
        <v>202</v>
      </c>
      <c r="N454" s="14">
        <v>2</v>
      </c>
      <c r="O454" s="14">
        <v>5</v>
      </c>
      <c r="P454" s="14">
        <v>20</v>
      </c>
      <c r="Q454" s="14">
        <v>0</v>
      </c>
      <c r="R454" s="14">
        <v>1</v>
      </c>
      <c r="S454" s="14">
        <v>1</v>
      </c>
    </row>
    <row r="455" spans="1:19" x14ac:dyDescent="0.3">
      <c r="A455" t="s">
        <v>4972</v>
      </c>
      <c r="B455" t="s">
        <v>3</v>
      </c>
      <c r="C455" s="14">
        <v>2009</v>
      </c>
      <c r="D455" t="s">
        <v>302</v>
      </c>
      <c r="E455" t="s">
        <v>680</v>
      </c>
      <c r="F455" t="s">
        <v>336</v>
      </c>
      <c r="G455" t="s">
        <v>337</v>
      </c>
      <c r="H455" t="s">
        <v>456</v>
      </c>
      <c r="I455" s="14">
        <v>326000000</v>
      </c>
      <c r="J455" t="s">
        <v>146</v>
      </c>
      <c r="K455" s="14">
        <v>326000000</v>
      </c>
      <c r="L455" t="s">
        <v>198</v>
      </c>
      <c r="M455" t="s">
        <v>199</v>
      </c>
      <c r="N455" s="14"/>
      <c r="O455" s="14"/>
      <c r="P455" s="14"/>
      <c r="Q455" s="14">
        <v>0</v>
      </c>
      <c r="R455" s="14">
        <v>1</v>
      </c>
      <c r="S455" s="14">
        <v>1</v>
      </c>
    </row>
    <row r="456" spans="1:19" x14ac:dyDescent="0.3">
      <c r="A456" t="s">
        <v>4973</v>
      </c>
      <c r="B456" t="s">
        <v>3</v>
      </c>
      <c r="C456" s="14">
        <v>2009</v>
      </c>
      <c r="D456" t="s">
        <v>302</v>
      </c>
      <c r="E456" t="s">
        <v>677</v>
      </c>
      <c r="F456" t="s">
        <v>299</v>
      </c>
      <c r="G456" t="s">
        <v>299</v>
      </c>
      <c r="H456" t="s">
        <v>4353</v>
      </c>
      <c r="I456" s="14">
        <v>2000000000</v>
      </c>
      <c r="J456" t="s">
        <v>174</v>
      </c>
      <c r="K456" s="14">
        <v>28969104</v>
      </c>
      <c r="L456" t="s">
        <v>197</v>
      </c>
      <c r="M456" t="s">
        <v>202</v>
      </c>
      <c r="N456" s="14"/>
      <c r="O456" s="14"/>
      <c r="P456" s="14"/>
      <c r="Q456" s="14"/>
      <c r="R456" s="14"/>
      <c r="S456" s="14">
        <v>0</v>
      </c>
    </row>
    <row r="457" spans="1:19" x14ac:dyDescent="0.3">
      <c r="A457" t="s">
        <v>4974</v>
      </c>
      <c r="B457" t="s">
        <v>3</v>
      </c>
      <c r="C457" s="14">
        <v>2009</v>
      </c>
      <c r="D457" t="s">
        <v>302</v>
      </c>
      <c r="E457" t="s">
        <v>679</v>
      </c>
      <c r="F457" t="s">
        <v>336</v>
      </c>
      <c r="G457" t="s">
        <v>337</v>
      </c>
      <c r="H457" t="s">
        <v>456</v>
      </c>
      <c r="I457" s="14">
        <v>325000000</v>
      </c>
      <c r="J457" t="s">
        <v>146</v>
      </c>
      <c r="K457" s="14">
        <v>325000000</v>
      </c>
      <c r="L457" t="s">
        <v>198</v>
      </c>
      <c r="M457" t="s">
        <v>4353</v>
      </c>
      <c r="N457" s="14"/>
      <c r="O457" s="14"/>
      <c r="P457" s="14"/>
      <c r="Q457" s="14">
        <v>0</v>
      </c>
      <c r="R457" s="14">
        <v>1</v>
      </c>
      <c r="S457" s="14">
        <v>1</v>
      </c>
    </row>
    <row r="458" spans="1:19" x14ac:dyDescent="0.3">
      <c r="A458" t="s">
        <v>4975</v>
      </c>
      <c r="B458" t="s">
        <v>3</v>
      </c>
      <c r="C458" s="14">
        <v>2010</v>
      </c>
      <c r="D458" t="s">
        <v>302</v>
      </c>
      <c r="E458" t="s">
        <v>682</v>
      </c>
      <c r="F458" t="s">
        <v>463</v>
      </c>
      <c r="G458" t="s">
        <v>337</v>
      </c>
      <c r="H458" t="s">
        <v>644</v>
      </c>
      <c r="I458" s="14">
        <v>100000000</v>
      </c>
      <c r="J458" t="s">
        <v>146</v>
      </c>
      <c r="K458" s="14">
        <v>100000000</v>
      </c>
      <c r="L458" t="s">
        <v>198</v>
      </c>
      <c r="M458" t="s">
        <v>199</v>
      </c>
      <c r="N458" s="14"/>
      <c r="O458" s="14"/>
      <c r="P458" s="14"/>
      <c r="Q458" s="14">
        <v>0</v>
      </c>
      <c r="R458" s="14">
        <v>0</v>
      </c>
      <c r="S458" s="14">
        <v>1</v>
      </c>
    </row>
    <row r="459" spans="1:19" x14ac:dyDescent="0.3">
      <c r="A459" t="s">
        <v>4976</v>
      </c>
      <c r="B459" t="s">
        <v>3</v>
      </c>
      <c r="C459" s="14">
        <v>2010</v>
      </c>
      <c r="D459" t="s">
        <v>302</v>
      </c>
      <c r="E459" t="s">
        <v>683</v>
      </c>
      <c r="F459" t="s">
        <v>299</v>
      </c>
      <c r="G459" t="s">
        <v>299</v>
      </c>
      <c r="H459" t="s">
        <v>4353</v>
      </c>
      <c r="I459" s="14">
        <v>100000000</v>
      </c>
      <c r="J459" t="s">
        <v>147</v>
      </c>
      <c r="K459" s="14">
        <v>14770462</v>
      </c>
      <c r="L459" t="s">
        <v>197</v>
      </c>
      <c r="M459" t="s">
        <v>202</v>
      </c>
      <c r="N459" s="14"/>
      <c r="O459" s="14"/>
      <c r="P459" s="14"/>
      <c r="Q459" s="14"/>
      <c r="R459" s="14"/>
      <c r="S459" s="14">
        <v>0</v>
      </c>
    </row>
    <row r="460" spans="1:19" x14ac:dyDescent="0.3">
      <c r="A460" t="s">
        <v>4977</v>
      </c>
      <c r="B460" t="s">
        <v>3</v>
      </c>
      <c r="C460" s="14">
        <v>2010</v>
      </c>
      <c r="D460" t="s">
        <v>302</v>
      </c>
      <c r="E460" t="s">
        <v>681</v>
      </c>
      <c r="F460" t="s">
        <v>299</v>
      </c>
      <c r="G460" t="s">
        <v>299</v>
      </c>
      <c r="H460" t="s">
        <v>4353</v>
      </c>
      <c r="I460" s="14"/>
      <c r="J460" t="s">
        <v>4353</v>
      </c>
      <c r="K460" s="14"/>
      <c r="L460" t="s">
        <v>197</v>
      </c>
      <c r="M460" t="s">
        <v>202</v>
      </c>
      <c r="N460" s="14"/>
      <c r="O460" s="14"/>
      <c r="P460" s="14"/>
      <c r="Q460" s="14"/>
      <c r="R460" s="14"/>
      <c r="S460" s="14">
        <v>0</v>
      </c>
    </row>
    <row r="461" spans="1:19" x14ac:dyDescent="0.3">
      <c r="A461" t="s">
        <v>4979</v>
      </c>
      <c r="B461" t="s">
        <v>3</v>
      </c>
      <c r="C461" s="14">
        <v>2010</v>
      </c>
      <c r="D461" t="s">
        <v>302</v>
      </c>
      <c r="E461" t="s">
        <v>4978</v>
      </c>
      <c r="F461" t="s">
        <v>299</v>
      </c>
      <c r="G461" t="s">
        <v>299</v>
      </c>
      <c r="H461" t="s">
        <v>4353</v>
      </c>
      <c r="I461" s="14"/>
      <c r="J461" t="s">
        <v>4353</v>
      </c>
      <c r="K461" s="14"/>
      <c r="L461" t="s">
        <v>197</v>
      </c>
      <c r="M461" t="s">
        <v>202</v>
      </c>
      <c r="N461" s="14"/>
      <c r="O461" s="14"/>
      <c r="P461" s="14"/>
      <c r="Q461" s="14"/>
      <c r="R461" s="14"/>
      <c r="S461" s="14">
        <v>0</v>
      </c>
    </row>
    <row r="462" spans="1:19" x14ac:dyDescent="0.3">
      <c r="A462" t="s">
        <v>4980</v>
      </c>
      <c r="B462" t="s">
        <v>3</v>
      </c>
      <c r="C462" s="14">
        <v>2011</v>
      </c>
      <c r="D462" t="s">
        <v>302</v>
      </c>
      <c r="E462" t="s">
        <v>684</v>
      </c>
      <c r="F462" t="s">
        <v>299</v>
      </c>
      <c r="G462" t="s">
        <v>299</v>
      </c>
      <c r="H462" t="s">
        <v>4353</v>
      </c>
      <c r="I462" s="14">
        <v>9350000</v>
      </c>
      <c r="J462" t="s">
        <v>147</v>
      </c>
      <c r="K462" s="14">
        <v>1447041</v>
      </c>
      <c r="L462" t="s">
        <v>197</v>
      </c>
      <c r="M462" t="s">
        <v>202</v>
      </c>
      <c r="N462" s="14"/>
      <c r="O462" s="14"/>
      <c r="P462" s="14"/>
      <c r="Q462" s="14"/>
      <c r="R462" s="14"/>
      <c r="S462" s="14">
        <v>0</v>
      </c>
    </row>
    <row r="463" spans="1:19" x14ac:dyDescent="0.3">
      <c r="A463" t="s">
        <v>4981</v>
      </c>
      <c r="B463" t="s">
        <v>3</v>
      </c>
      <c r="C463" s="14">
        <v>2012</v>
      </c>
      <c r="D463" t="s">
        <v>302</v>
      </c>
      <c r="E463" t="s">
        <v>685</v>
      </c>
      <c r="F463" t="s">
        <v>299</v>
      </c>
      <c r="G463" t="s">
        <v>299</v>
      </c>
      <c r="H463" t="s">
        <v>4353</v>
      </c>
      <c r="I463" s="14"/>
      <c r="J463" t="s">
        <v>4353</v>
      </c>
      <c r="K463" s="14"/>
      <c r="L463" t="s">
        <v>197</v>
      </c>
      <c r="M463" t="s">
        <v>202</v>
      </c>
      <c r="N463" s="14"/>
      <c r="O463" s="14"/>
      <c r="P463" s="14"/>
      <c r="Q463" s="14"/>
      <c r="R463" s="14"/>
      <c r="S463" s="14">
        <v>0</v>
      </c>
    </row>
    <row r="464" spans="1:19" x14ac:dyDescent="0.3">
      <c r="A464" t="s">
        <v>4982</v>
      </c>
      <c r="B464" t="s">
        <v>3</v>
      </c>
      <c r="C464" s="14">
        <v>2012</v>
      </c>
      <c r="D464" t="s">
        <v>302</v>
      </c>
      <c r="E464" t="s">
        <v>686</v>
      </c>
      <c r="F464" t="s">
        <v>299</v>
      </c>
      <c r="G464" t="s">
        <v>299</v>
      </c>
      <c r="H464" t="s">
        <v>4353</v>
      </c>
      <c r="I464" s="14"/>
      <c r="J464" t="s">
        <v>4353</v>
      </c>
      <c r="K464" s="14"/>
      <c r="L464" t="s">
        <v>197</v>
      </c>
      <c r="M464" t="s">
        <v>202</v>
      </c>
      <c r="N464" s="14"/>
      <c r="O464" s="14"/>
      <c r="P464" s="14"/>
      <c r="Q464" s="14"/>
      <c r="R464" s="14"/>
      <c r="S464" s="14">
        <v>0</v>
      </c>
    </row>
    <row r="465" spans="1:19" x14ac:dyDescent="0.3">
      <c r="A465" t="s">
        <v>4983</v>
      </c>
      <c r="B465" t="s">
        <v>3</v>
      </c>
      <c r="C465" s="14">
        <v>2012</v>
      </c>
      <c r="D465" t="s">
        <v>302</v>
      </c>
      <c r="E465" t="s">
        <v>687</v>
      </c>
      <c r="F465" t="s">
        <v>336</v>
      </c>
      <c r="G465" t="s">
        <v>337</v>
      </c>
      <c r="H465" t="s">
        <v>207</v>
      </c>
      <c r="I465" s="14">
        <v>290800000</v>
      </c>
      <c r="J465" t="s">
        <v>146</v>
      </c>
      <c r="K465" s="14">
        <v>290800000</v>
      </c>
      <c r="L465" t="s">
        <v>198</v>
      </c>
      <c r="M465" t="s">
        <v>202</v>
      </c>
      <c r="N465" s="14">
        <v>2</v>
      </c>
      <c r="O465" s="14"/>
      <c r="P465" s="14"/>
      <c r="Q465" s="14">
        <v>0</v>
      </c>
      <c r="R465" s="14">
        <v>1</v>
      </c>
      <c r="S465" s="14">
        <v>1</v>
      </c>
    </row>
    <row r="466" spans="1:19" x14ac:dyDescent="0.3">
      <c r="A466" t="s">
        <v>4984</v>
      </c>
      <c r="B466" t="s">
        <v>3</v>
      </c>
      <c r="C466" s="14">
        <v>2013</v>
      </c>
      <c r="D466" t="s">
        <v>302</v>
      </c>
      <c r="E466" t="s">
        <v>691</v>
      </c>
      <c r="F466" t="s">
        <v>299</v>
      </c>
      <c r="G466" t="s">
        <v>299</v>
      </c>
      <c r="H466" t="s">
        <v>207</v>
      </c>
      <c r="I466" s="14">
        <v>133000000</v>
      </c>
      <c r="J466" t="s">
        <v>146</v>
      </c>
      <c r="K466" s="14">
        <v>133000000</v>
      </c>
      <c r="L466" t="s">
        <v>198</v>
      </c>
      <c r="M466" t="s">
        <v>202</v>
      </c>
      <c r="N466" s="14"/>
      <c r="O466" s="14"/>
      <c r="P466" s="14"/>
      <c r="Q466" s="14">
        <v>0</v>
      </c>
      <c r="R466" s="14">
        <v>1</v>
      </c>
      <c r="S466" s="14">
        <v>1</v>
      </c>
    </row>
    <row r="467" spans="1:19" x14ac:dyDescent="0.3">
      <c r="A467" t="s">
        <v>4986</v>
      </c>
      <c r="B467" t="s">
        <v>3</v>
      </c>
      <c r="C467" s="14">
        <v>2013</v>
      </c>
      <c r="D467" t="s">
        <v>302</v>
      </c>
      <c r="E467" t="s">
        <v>690</v>
      </c>
      <c r="F467" t="s">
        <v>299</v>
      </c>
      <c r="G467" t="s">
        <v>299</v>
      </c>
      <c r="H467" t="s">
        <v>207</v>
      </c>
      <c r="I467" s="14">
        <v>227000000</v>
      </c>
      <c r="J467" t="s">
        <v>146</v>
      </c>
      <c r="K467" s="14">
        <v>227000000</v>
      </c>
      <c r="L467" t="s">
        <v>198</v>
      </c>
      <c r="M467" t="s">
        <v>202</v>
      </c>
      <c r="N467" s="14">
        <v>2</v>
      </c>
      <c r="O467" s="14">
        <v>5</v>
      </c>
      <c r="P467" s="14">
        <v>20</v>
      </c>
      <c r="Q467" s="14">
        <v>0</v>
      </c>
      <c r="R467" s="14">
        <v>1</v>
      </c>
      <c r="S467" s="14">
        <v>1</v>
      </c>
    </row>
    <row r="468" spans="1:19" x14ac:dyDescent="0.3">
      <c r="A468" t="s">
        <v>4987</v>
      </c>
      <c r="B468" t="s">
        <v>3</v>
      </c>
      <c r="C468" s="14">
        <v>2013</v>
      </c>
      <c r="D468" t="s">
        <v>302</v>
      </c>
      <c r="E468" t="s">
        <v>692</v>
      </c>
      <c r="F468" t="s">
        <v>299</v>
      </c>
      <c r="G468" t="s">
        <v>299</v>
      </c>
      <c r="H468" t="s">
        <v>456</v>
      </c>
      <c r="I468" s="14">
        <v>240000000</v>
      </c>
      <c r="J468" t="s">
        <v>146</v>
      </c>
      <c r="K468" s="14">
        <v>240000000</v>
      </c>
      <c r="L468" t="s">
        <v>198</v>
      </c>
      <c r="M468" t="s">
        <v>202</v>
      </c>
      <c r="N468" s="14">
        <v>2</v>
      </c>
      <c r="O468" s="14"/>
      <c r="P468" s="14">
        <v>20</v>
      </c>
      <c r="Q468" s="14">
        <v>0</v>
      </c>
      <c r="R468" s="14">
        <v>1</v>
      </c>
      <c r="S468" s="14">
        <v>1</v>
      </c>
    </row>
    <row r="469" spans="1:19" x14ac:dyDescent="0.3">
      <c r="A469" t="s">
        <v>4988</v>
      </c>
      <c r="B469" t="s">
        <v>3</v>
      </c>
      <c r="C469" s="14">
        <v>2013</v>
      </c>
      <c r="D469" t="s">
        <v>302</v>
      </c>
      <c r="E469" t="s">
        <v>689</v>
      </c>
      <c r="F469" t="s">
        <v>299</v>
      </c>
      <c r="G469" t="s">
        <v>299</v>
      </c>
      <c r="H469" t="s">
        <v>207</v>
      </c>
      <c r="I469" s="14">
        <v>64000000</v>
      </c>
      <c r="J469" t="s">
        <v>146</v>
      </c>
      <c r="K469" s="14">
        <v>64000000</v>
      </c>
      <c r="L469" t="s">
        <v>198</v>
      </c>
      <c r="M469" t="s">
        <v>202</v>
      </c>
      <c r="N469" s="14">
        <v>2</v>
      </c>
      <c r="O469" s="14">
        <v>5</v>
      </c>
      <c r="P469" s="14">
        <v>20</v>
      </c>
      <c r="Q469" s="14">
        <v>0</v>
      </c>
      <c r="R469" s="14">
        <v>1</v>
      </c>
      <c r="S469" s="14">
        <v>1</v>
      </c>
    </row>
    <row r="470" spans="1:19" x14ac:dyDescent="0.3">
      <c r="A470" t="s">
        <v>4989</v>
      </c>
      <c r="B470" t="s">
        <v>3</v>
      </c>
      <c r="C470" s="14">
        <v>2013</v>
      </c>
      <c r="D470" t="s">
        <v>302</v>
      </c>
      <c r="E470" t="s">
        <v>693</v>
      </c>
      <c r="F470" t="s">
        <v>299</v>
      </c>
      <c r="G470" t="s">
        <v>299</v>
      </c>
      <c r="H470" t="s">
        <v>4353</v>
      </c>
      <c r="I470" s="14"/>
      <c r="J470" t="s">
        <v>4353</v>
      </c>
      <c r="K470" s="14"/>
      <c r="L470" t="s">
        <v>197</v>
      </c>
      <c r="M470" t="s">
        <v>202</v>
      </c>
      <c r="N470" s="14"/>
      <c r="O470" s="14"/>
      <c r="P470" s="14"/>
      <c r="Q470" s="14"/>
      <c r="R470" s="14"/>
      <c r="S470" s="14">
        <v>0</v>
      </c>
    </row>
    <row r="471" spans="1:19" x14ac:dyDescent="0.3">
      <c r="A471" t="s">
        <v>4990</v>
      </c>
      <c r="B471" t="s">
        <v>3</v>
      </c>
      <c r="C471" s="14">
        <v>2013</v>
      </c>
      <c r="D471" t="s">
        <v>4985</v>
      </c>
      <c r="E471" t="s">
        <v>688</v>
      </c>
      <c r="F471" t="s">
        <v>336</v>
      </c>
      <c r="G471" t="s">
        <v>337</v>
      </c>
      <c r="H471" t="s">
        <v>207</v>
      </c>
      <c r="I471" s="14"/>
      <c r="J471" t="s">
        <v>4353</v>
      </c>
      <c r="K471" s="14">
        <v>132000000</v>
      </c>
      <c r="L471" t="s">
        <v>198</v>
      </c>
      <c r="M471" t="s">
        <v>4353</v>
      </c>
      <c r="N471" s="14"/>
      <c r="O471" s="14"/>
      <c r="P471" s="14"/>
      <c r="Q471" s="14">
        <v>0</v>
      </c>
      <c r="R471" s="14">
        <v>1</v>
      </c>
      <c r="S471" s="14">
        <v>1</v>
      </c>
    </row>
    <row r="472" spans="1:19" x14ac:dyDescent="0.3">
      <c r="A472" t="s">
        <v>4991</v>
      </c>
      <c r="B472" t="s">
        <v>3</v>
      </c>
      <c r="C472" s="14">
        <v>2014</v>
      </c>
      <c r="D472" t="s">
        <v>302</v>
      </c>
      <c r="E472" t="s">
        <v>694</v>
      </c>
      <c r="F472" t="s">
        <v>336</v>
      </c>
      <c r="G472" t="s">
        <v>337</v>
      </c>
      <c r="H472" t="s">
        <v>207</v>
      </c>
      <c r="I472" s="14">
        <v>705000000</v>
      </c>
      <c r="J472" t="s">
        <v>146</v>
      </c>
      <c r="K472" s="14">
        <v>705000000</v>
      </c>
      <c r="L472" t="s">
        <v>198</v>
      </c>
      <c r="M472" t="s">
        <v>4353</v>
      </c>
      <c r="N472" s="14"/>
      <c r="O472" s="14"/>
      <c r="P472" s="14"/>
      <c r="Q472" s="14">
        <v>0</v>
      </c>
      <c r="R472" s="14">
        <v>1</v>
      </c>
      <c r="S472" s="14">
        <v>1</v>
      </c>
    </row>
    <row r="473" spans="1:19" x14ac:dyDescent="0.3">
      <c r="A473" t="s">
        <v>4992</v>
      </c>
      <c r="B473" t="s">
        <v>3</v>
      </c>
      <c r="C473" s="14">
        <v>2014</v>
      </c>
      <c r="D473" t="s">
        <v>302</v>
      </c>
      <c r="E473" t="s">
        <v>696</v>
      </c>
      <c r="F473" t="s">
        <v>697</v>
      </c>
      <c r="G473" t="s">
        <v>493</v>
      </c>
      <c r="H473" t="s">
        <v>207</v>
      </c>
      <c r="I473" s="14">
        <v>87000000</v>
      </c>
      <c r="J473" t="s">
        <v>146</v>
      </c>
      <c r="K473" s="14">
        <v>87000000</v>
      </c>
      <c r="L473" t="s">
        <v>198</v>
      </c>
      <c r="M473" t="s">
        <v>199</v>
      </c>
      <c r="N473" s="14">
        <v>0</v>
      </c>
      <c r="O473" s="14"/>
      <c r="P473" s="14"/>
      <c r="Q473" s="14">
        <v>0</v>
      </c>
      <c r="R473" s="14">
        <v>1</v>
      </c>
      <c r="S473" s="14">
        <v>1</v>
      </c>
    </row>
    <row r="474" spans="1:19" x14ac:dyDescent="0.3">
      <c r="A474" t="s">
        <v>4993</v>
      </c>
      <c r="B474" t="s">
        <v>3</v>
      </c>
      <c r="C474" s="14">
        <v>2014</v>
      </c>
      <c r="D474" t="s">
        <v>302</v>
      </c>
      <c r="E474" t="s">
        <v>695</v>
      </c>
      <c r="F474" t="s">
        <v>454</v>
      </c>
      <c r="G474" t="s">
        <v>455</v>
      </c>
      <c r="H474" t="s">
        <v>207</v>
      </c>
      <c r="I474" s="14">
        <v>224000000</v>
      </c>
      <c r="J474" t="s">
        <v>146</v>
      </c>
      <c r="K474" s="14">
        <v>224000000</v>
      </c>
      <c r="L474" t="s">
        <v>198</v>
      </c>
      <c r="M474" t="s">
        <v>199</v>
      </c>
      <c r="N474" s="14">
        <v>3.98</v>
      </c>
      <c r="O474" s="14"/>
      <c r="P474" s="14">
        <v>13</v>
      </c>
      <c r="Q474" s="14">
        <v>1</v>
      </c>
      <c r="R474" s="14">
        <v>1</v>
      </c>
      <c r="S474" s="14">
        <v>1</v>
      </c>
    </row>
    <row r="475" spans="1:19" x14ac:dyDescent="0.3">
      <c r="A475" t="s">
        <v>4994</v>
      </c>
      <c r="B475" t="s">
        <v>3</v>
      </c>
      <c r="C475" s="14">
        <v>2016</v>
      </c>
      <c r="D475" t="s">
        <v>4985</v>
      </c>
      <c r="E475" t="s">
        <v>700</v>
      </c>
      <c r="F475" t="s">
        <v>336</v>
      </c>
      <c r="G475" t="s">
        <v>337</v>
      </c>
      <c r="H475" t="s">
        <v>456</v>
      </c>
      <c r="I475" s="14"/>
      <c r="J475" t="s">
        <v>4353</v>
      </c>
      <c r="K475" s="14">
        <v>550000000</v>
      </c>
      <c r="L475" t="s">
        <v>198</v>
      </c>
      <c r="M475" t="s">
        <v>4353</v>
      </c>
      <c r="N475" s="14"/>
      <c r="O475" s="14"/>
      <c r="P475" s="14"/>
      <c r="Q475" s="14">
        <v>0</v>
      </c>
      <c r="R475" s="14">
        <v>1</v>
      </c>
      <c r="S475" s="14">
        <v>1</v>
      </c>
    </row>
    <row r="476" spans="1:19" x14ac:dyDescent="0.3">
      <c r="A476" t="s">
        <v>4995</v>
      </c>
      <c r="B476" t="s">
        <v>3</v>
      </c>
      <c r="C476" s="14">
        <v>2016</v>
      </c>
      <c r="D476" t="s">
        <v>4985</v>
      </c>
      <c r="E476" t="s">
        <v>698</v>
      </c>
      <c r="F476" t="s">
        <v>336</v>
      </c>
      <c r="G476" t="s">
        <v>337</v>
      </c>
      <c r="H476" t="s">
        <v>699</v>
      </c>
      <c r="I476" s="14"/>
      <c r="J476" t="s">
        <v>4353</v>
      </c>
      <c r="K476" s="14">
        <v>2000000000</v>
      </c>
      <c r="L476" t="s">
        <v>198</v>
      </c>
      <c r="M476" t="s">
        <v>4353</v>
      </c>
      <c r="N476" s="14"/>
      <c r="O476" s="14"/>
      <c r="P476" s="14"/>
      <c r="Q476" s="14">
        <v>0</v>
      </c>
      <c r="R476" s="14">
        <v>1</v>
      </c>
      <c r="S476" s="14">
        <v>1</v>
      </c>
    </row>
    <row r="477" spans="1:19" x14ac:dyDescent="0.3">
      <c r="A477" t="s">
        <v>4996</v>
      </c>
      <c r="B477" t="s">
        <v>3</v>
      </c>
      <c r="C477" s="14">
        <v>2017</v>
      </c>
      <c r="D477" t="s">
        <v>4985</v>
      </c>
      <c r="E477" t="s">
        <v>701</v>
      </c>
      <c r="F477" t="s">
        <v>336</v>
      </c>
      <c r="G477" t="s">
        <v>337</v>
      </c>
      <c r="H477" t="s">
        <v>207</v>
      </c>
      <c r="I477" s="14"/>
      <c r="J477" t="s">
        <v>4353</v>
      </c>
      <c r="K477" s="14">
        <v>694000000</v>
      </c>
      <c r="L477" t="s">
        <v>198</v>
      </c>
      <c r="M477" t="s">
        <v>4353</v>
      </c>
      <c r="N477" s="14"/>
      <c r="O477" s="14"/>
      <c r="P477" s="14"/>
      <c r="Q477" s="14">
        <v>0</v>
      </c>
      <c r="R477" s="14">
        <v>1</v>
      </c>
      <c r="S477" s="14">
        <v>1</v>
      </c>
    </row>
    <row r="478" spans="1:19" x14ac:dyDescent="0.3">
      <c r="A478" t="s">
        <v>4997</v>
      </c>
      <c r="B478" t="s">
        <v>61</v>
      </c>
      <c r="C478" s="14">
        <v>1986</v>
      </c>
      <c r="D478" t="s">
        <v>255</v>
      </c>
      <c r="E478" t="s">
        <v>275</v>
      </c>
      <c r="F478" t="s">
        <v>299</v>
      </c>
      <c r="G478" t="s">
        <v>299</v>
      </c>
      <c r="H478" t="s">
        <v>4353</v>
      </c>
      <c r="I478" s="14"/>
      <c r="J478" t="s">
        <v>4353</v>
      </c>
      <c r="K478" s="14">
        <v>8000000</v>
      </c>
      <c r="L478" t="s">
        <v>197</v>
      </c>
      <c r="M478" t="s">
        <v>4353</v>
      </c>
      <c r="N478" s="14"/>
      <c r="O478" s="14"/>
      <c r="P478" s="14"/>
      <c r="Q478" s="14"/>
      <c r="R478" s="14"/>
      <c r="S478" s="14">
        <v>0</v>
      </c>
    </row>
    <row r="479" spans="1:19" x14ac:dyDescent="0.3">
      <c r="A479" t="s">
        <v>4998</v>
      </c>
      <c r="B479" t="s">
        <v>61</v>
      </c>
      <c r="C479" s="14">
        <v>1992</v>
      </c>
      <c r="D479" t="s">
        <v>362</v>
      </c>
      <c r="E479" t="s">
        <v>702</v>
      </c>
      <c r="F479" t="s">
        <v>299</v>
      </c>
      <c r="G479" t="s">
        <v>299</v>
      </c>
      <c r="H479" t="s">
        <v>4353</v>
      </c>
      <c r="I479" s="14"/>
      <c r="J479" t="s">
        <v>4353</v>
      </c>
      <c r="K479" s="14"/>
      <c r="L479" t="s">
        <v>197</v>
      </c>
      <c r="M479" t="s">
        <v>4353</v>
      </c>
      <c r="N479" s="14"/>
      <c r="O479" s="14"/>
      <c r="P479" s="14"/>
      <c r="Q479" s="14"/>
      <c r="R479" s="14"/>
      <c r="S479" s="14">
        <v>0</v>
      </c>
    </row>
    <row r="480" spans="1:19" x14ac:dyDescent="0.3">
      <c r="A480" t="s">
        <v>4999</v>
      </c>
      <c r="B480" t="s">
        <v>61</v>
      </c>
      <c r="C480" s="14">
        <v>1994</v>
      </c>
      <c r="D480" t="s">
        <v>362</v>
      </c>
      <c r="E480" t="s">
        <v>703</v>
      </c>
      <c r="F480" t="s">
        <v>299</v>
      </c>
      <c r="G480" t="s">
        <v>299</v>
      </c>
      <c r="H480" t="s">
        <v>4353</v>
      </c>
      <c r="I480" s="14"/>
      <c r="J480" t="s">
        <v>4353</v>
      </c>
      <c r="K480" s="14"/>
      <c r="L480" t="s">
        <v>197</v>
      </c>
      <c r="M480" t="s">
        <v>4353</v>
      </c>
      <c r="N480" s="14"/>
      <c r="O480" s="14"/>
      <c r="P480" s="14"/>
      <c r="Q480" s="14"/>
      <c r="R480" s="14"/>
      <c r="S480" s="14">
        <v>0</v>
      </c>
    </row>
    <row r="481" spans="1:19" x14ac:dyDescent="0.3">
      <c r="A481" t="s">
        <v>5000</v>
      </c>
      <c r="B481" t="s">
        <v>61</v>
      </c>
      <c r="C481" s="14">
        <v>1997</v>
      </c>
      <c r="D481" t="s">
        <v>362</v>
      </c>
      <c r="E481" t="s">
        <v>704</v>
      </c>
      <c r="F481" t="s">
        <v>299</v>
      </c>
      <c r="G481" t="s">
        <v>299</v>
      </c>
      <c r="H481" t="s">
        <v>4353</v>
      </c>
      <c r="I481" s="14"/>
      <c r="J481" t="s">
        <v>4353</v>
      </c>
      <c r="K481" s="14"/>
      <c r="L481" t="s">
        <v>197</v>
      </c>
      <c r="M481" t="s">
        <v>4353</v>
      </c>
      <c r="N481" s="14"/>
      <c r="O481" s="14"/>
      <c r="P481" s="14"/>
      <c r="Q481" s="14"/>
      <c r="R481" s="14"/>
      <c r="S481" s="14">
        <v>0</v>
      </c>
    </row>
    <row r="482" spans="1:19" x14ac:dyDescent="0.3">
      <c r="A482" t="s">
        <v>5001</v>
      </c>
      <c r="B482" t="s">
        <v>61</v>
      </c>
      <c r="C482" s="14">
        <v>2000</v>
      </c>
      <c r="D482" t="s">
        <v>302</v>
      </c>
      <c r="E482" t="s">
        <v>705</v>
      </c>
      <c r="F482" t="s">
        <v>299</v>
      </c>
      <c r="G482" t="s">
        <v>299</v>
      </c>
      <c r="H482" t="s">
        <v>4353</v>
      </c>
      <c r="I482" s="14">
        <v>950000</v>
      </c>
      <c r="J482" t="s">
        <v>146</v>
      </c>
      <c r="K482" s="14">
        <v>950000</v>
      </c>
      <c r="L482" t="s">
        <v>197</v>
      </c>
      <c r="M482" t="s">
        <v>202</v>
      </c>
      <c r="N482" s="14"/>
      <c r="O482" s="14"/>
      <c r="P482" s="14"/>
      <c r="Q482" s="14"/>
      <c r="R482" s="14"/>
      <c r="S482" s="14">
        <v>0</v>
      </c>
    </row>
    <row r="483" spans="1:19" x14ac:dyDescent="0.3">
      <c r="A483" t="s">
        <v>5002</v>
      </c>
      <c r="B483" t="s">
        <v>61</v>
      </c>
      <c r="C483" s="14">
        <v>2011</v>
      </c>
      <c r="D483" t="s">
        <v>302</v>
      </c>
      <c r="E483" t="s">
        <v>706</v>
      </c>
      <c r="F483" t="s">
        <v>299</v>
      </c>
      <c r="G483" t="s">
        <v>299</v>
      </c>
      <c r="H483" t="s">
        <v>4353</v>
      </c>
      <c r="I483" s="14">
        <v>3380000</v>
      </c>
      <c r="J483" t="s">
        <v>5003</v>
      </c>
      <c r="K483" s="14">
        <v>1690000</v>
      </c>
      <c r="L483" t="s">
        <v>197</v>
      </c>
      <c r="M483" t="s">
        <v>202</v>
      </c>
      <c r="N483" s="14"/>
      <c r="O483" s="14"/>
      <c r="P483" s="14"/>
      <c r="Q483" s="14"/>
      <c r="R483" s="14"/>
      <c r="S483" s="14">
        <v>0</v>
      </c>
    </row>
    <row r="484" spans="1:19" x14ac:dyDescent="0.3">
      <c r="A484" t="s">
        <v>5004</v>
      </c>
      <c r="B484" t="s">
        <v>61</v>
      </c>
      <c r="C484" s="14">
        <v>2014</v>
      </c>
      <c r="D484" t="s">
        <v>302</v>
      </c>
      <c r="E484" t="s">
        <v>707</v>
      </c>
      <c r="F484" t="s">
        <v>299</v>
      </c>
      <c r="G484" t="s">
        <v>299</v>
      </c>
      <c r="H484" t="s">
        <v>4353</v>
      </c>
      <c r="I484" s="14">
        <v>200000</v>
      </c>
      <c r="J484" t="s">
        <v>147</v>
      </c>
      <c r="K484" s="14">
        <v>32555.08203125</v>
      </c>
      <c r="L484" t="s">
        <v>197</v>
      </c>
      <c r="M484" t="s">
        <v>202</v>
      </c>
      <c r="N484" s="14"/>
      <c r="O484" s="14"/>
      <c r="P484" s="14"/>
      <c r="Q484" s="14"/>
      <c r="R484" s="14"/>
      <c r="S484" s="14">
        <v>0</v>
      </c>
    </row>
    <row r="485" spans="1:19" x14ac:dyDescent="0.3">
      <c r="A485" t="s">
        <v>5005</v>
      </c>
      <c r="B485" t="s">
        <v>61</v>
      </c>
      <c r="C485" s="14">
        <v>2015</v>
      </c>
      <c r="D485" t="s">
        <v>144</v>
      </c>
      <c r="E485" t="s">
        <v>708</v>
      </c>
      <c r="F485" t="s">
        <v>336</v>
      </c>
      <c r="G485" t="s">
        <v>337</v>
      </c>
      <c r="H485" t="s">
        <v>207</v>
      </c>
      <c r="I485" s="14"/>
      <c r="J485" t="s">
        <v>4353</v>
      </c>
      <c r="K485" s="14">
        <v>170000000</v>
      </c>
      <c r="L485" t="s">
        <v>198</v>
      </c>
      <c r="M485" t="s">
        <v>202</v>
      </c>
      <c r="N485" s="14">
        <v>2.5</v>
      </c>
      <c r="O485" s="14">
        <v>5</v>
      </c>
      <c r="P485" s="14">
        <v>20</v>
      </c>
      <c r="Q485" s="14">
        <v>0</v>
      </c>
      <c r="R485" s="14">
        <v>1</v>
      </c>
      <c r="S485" s="14">
        <v>1</v>
      </c>
    </row>
    <row r="486" spans="1:19" x14ac:dyDescent="0.3">
      <c r="A486" t="s">
        <v>5006</v>
      </c>
      <c r="B486" t="s">
        <v>133</v>
      </c>
      <c r="C486" s="14">
        <v>2001</v>
      </c>
      <c r="D486" t="s">
        <v>302</v>
      </c>
      <c r="E486" t="s">
        <v>709</v>
      </c>
      <c r="F486" t="s">
        <v>299</v>
      </c>
      <c r="G486" t="s">
        <v>299</v>
      </c>
      <c r="H486" t="s">
        <v>4353</v>
      </c>
      <c r="I486" s="14">
        <v>1200000</v>
      </c>
      <c r="J486" t="s">
        <v>146</v>
      </c>
      <c r="K486" s="14">
        <v>1200000</v>
      </c>
      <c r="L486" t="s">
        <v>197</v>
      </c>
      <c r="M486" t="s">
        <v>202</v>
      </c>
      <c r="N486" s="14"/>
      <c r="O486" s="14"/>
      <c r="P486" s="14"/>
      <c r="Q486" s="14"/>
      <c r="R486" s="14"/>
      <c r="S486" s="14">
        <v>0</v>
      </c>
    </row>
    <row r="487" spans="1:19" x14ac:dyDescent="0.3">
      <c r="A487" t="s">
        <v>5007</v>
      </c>
      <c r="B487" t="s">
        <v>133</v>
      </c>
      <c r="C487" s="14">
        <v>2002</v>
      </c>
      <c r="D487" t="s">
        <v>302</v>
      </c>
      <c r="E487" t="s">
        <v>710</v>
      </c>
      <c r="F487" t="s">
        <v>299</v>
      </c>
      <c r="G487" t="s">
        <v>299</v>
      </c>
      <c r="H487" t="s">
        <v>4353</v>
      </c>
      <c r="I487" s="14">
        <v>10000000</v>
      </c>
      <c r="J487" t="s">
        <v>147</v>
      </c>
      <c r="K487" s="14">
        <v>1208173.375</v>
      </c>
      <c r="L487" t="s">
        <v>197</v>
      </c>
      <c r="M487" t="s">
        <v>202</v>
      </c>
      <c r="N487" s="14"/>
      <c r="O487" s="14"/>
      <c r="P487" s="14"/>
      <c r="Q487" s="14"/>
      <c r="R487" s="14"/>
      <c r="S487" s="14">
        <v>0</v>
      </c>
    </row>
    <row r="488" spans="1:19" x14ac:dyDescent="0.3">
      <c r="A488" t="s">
        <v>5008</v>
      </c>
      <c r="B488" t="s">
        <v>133</v>
      </c>
      <c r="C488" s="14">
        <v>2003</v>
      </c>
      <c r="D488" t="s">
        <v>302</v>
      </c>
      <c r="E488" t="s">
        <v>712</v>
      </c>
      <c r="F488" t="s">
        <v>299</v>
      </c>
      <c r="G488" t="s">
        <v>299</v>
      </c>
      <c r="H488" t="s">
        <v>4353</v>
      </c>
      <c r="I488" s="14">
        <v>630000</v>
      </c>
      <c r="J488" t="s">
        <v>146</v>
      </c>
      <c r="K488" s="14">
        <v>630000</v>
      </c>
      <c r="L488" t="s">
        <v>197</v>
      </c>
      <c r="M488" t="s">
        <v>202</v>
      </c>
      <c r="N488" s="14"/>
      <c r="O488" s="14"/>
      <c r="P488" s="14"/>
      <c r="Q488" s="14"/>
      <c r="R488" s="14"/>
      <c r="S488" s="14">
        <v>0</v>
      </c>
    </row>
    <row r="489" spans="1:19" x14ac:dyDescent="0.3">
      <c r="A489" t="s">
        <v>5009</v>
      </c>
      <c r="B489" t="s">
        <v>133</v>
      </c>
      <c r="C489" s="14">
        <v>2003</v>
      </c>
      <c r="D489" t="s">
        <v>302</v>
      </c>
      <c r="E489" t="s">
        <v>711</v>
      </c>
      <c r="F489" t="s">
        <v>299</v>
      </c>
      <c r="G489" t="s">
        <v>299</v>
      </c>
      <c r="H489" t="s">
        <v>4353</v>
      </c>
      <c r="I489" s="14">
        <v>10000000</v>
      </c>
      <c r="J489" t="s">
        <v>147</v>
      </c>
      <c r="K489" s="14">
        <v>1208161.875</v>
      </c>
      <c r="L489" t="s">
        <v>197</v>
      </c>
      <c r="M489" t="s">
        <v>202</v>
      </c>
      <c r="N489" s="14"/>
      <c r="O489" s="14"/>
      <c r="P489" s="14"/>
      <c r="Q489" s="14"/>
      <c r="R489" s="14"/>
      <c r="S489" s="14">
        <v>0</v>
      </c>
    </row>
    <row r="490" spans="1:19" x14ac:dyDescent="0.3">
      <c r="A490" t="s">
        <v>5010</v>
      </c>
      <c r="B490" t="s">
        <v>133</v>
      </c>
      <c r="C490" s="14">
        <v>2006</v>
      </c>
      <c r="D490" t="s">
        <v>302</v>
      </c>
      <c r="E490" t="s">
        <v>713</v>
      </c>
      <c r="F490" t="s">
        <v>299</v>
      </c>
      <c r="G490" t="s">
        <v>299</v>
      </c>
      <c r="H490" t="s">
        <v>4353</v>
      </c>
      <c r="I490" s="14"/>
      <c r="J490" t="s">
        <v>4353</v>
      </c>
      <c r="K490" s="14"/>
      <c r="L490" t="s">
        <v>197</v>
      </c>
      <c r="M490" t="s">
        <v>202</v>
      </c>
      <c r="N490" s="14"/>
      <c r="O490" s="14"/>
      <c r="P490" s="14"/>
      <c r="Q490" s="14"/>
      <c r="R490" s="14"/>
      <c r="S490" s="14">
        <v>0</v>
      </c>
    </row>
    <row r="491" spans="1:19" x14ac:dyDescent="0.3">
      <c r="A491" t="s">
        <v>5011</v>
      </c>
      <c r="B491" t="s">
        <v>133</v>
      </c>
      <c r="C491" s="14">
        <v>2006</v>
      </c>
      <c r="D491" t="s">
        <v>302</v>
      </c>
      <c r="E491" t="s">
        <v>10005</v>
      </c>
      <c r="F491" t="s">
        <v>336</v>
      </c>
      <c r="G491" t="s">
        <v>337</v>
      </c>
      <c r="H491" t="s">
        <v>456</v>
      </c>
      <c r="I491" s="14">
        <v>187200000</v>
      </c>
      <c r="J491" t="s">
        <v>146</v>
      </c>
      <c r="K491" s="14">
        <v>187200000</v>
      </c>
      <c r="L491" t="s">
        <v>198</v>
      </c>
      <c r="M491" t="s">
        <v>4353</v>
      </c>
      <c r="N491" s="14"/>
      <c r="O491" s="14"/>
      <c r="P491" s="14"/>
      <c r="Q491" s="14">
        <v>0</v>
      </c>
      <c r="R491" s="14">
        <v>1</v>
      </c>
      <c r="S491" s="14">
        <v>1</v>
      </c>
    </row>
    <row r="492" spans="1:19" x14ac:dyDescent="0.3">
      <c r="A492" t="s">
        <v>5012</v>
      </c>
      <c r="B492" t="s">
        <v>133</v>
      </c>
      <c r="C492" s="14">
        <v>2007</v>
      </c>
      <c r="D492" t="s">
        <v>302</v>
      </c>
      <c r="E492" t="s">
        <v>5015</v>
      </c>
      <c r="F492" t="s">
        <v>299</v>
      </c>
      <c r="G492" t="s">
        <v>299</v>
      </c>
      <c r="H492" t="s">
        <v>4353</v>
      </c>
      <c r="I492" s="14">
        <v>2700000</v>
      </c>
      <c r="J492" t="s">
        <v>146</v>
      </c>
      <c r="K492" s="14">
        <v>2700000</v>
      </c>
      <c r="L492" t="s">
        <v>197</v>
      </c>
      <c r="M492" t="s">
        <v>202</v>
      </c>
      <c r="N492" s="14"/>
      <c r="O492" s="14"/>
      <c r="P492" s="14"/>
      <c r="Q492" s="14"/>
      <c r="R492" s="14"/>
      <c r="S492" s="14">
        <v>0</v>
      </c>
    </row>
    <row r="493" spans="1:19" x14ac:dyDescent="0.3">
      <c r="A493" t="s">
        <v>5014</v>
      </c>
      <c r="B493" t="s">
        <v>133</v>
      </c>
      <c r="C493" s="14">
        <v>2007</v>
      </c>
      <c r="D493" t="s">
        <v>302</v>
      </c>
      <c r="E493" t="s">
        <v>5013</v>
      </c>
      <c r="F493" t="s">
        <v>299</v>
      </c>
      <c r="G493" t="s">
        <v>299</v>
      </c>
      <c r="H493" t="s">
        <v>4353</v>
      </c>
      <c r="I493" s="14">
        <v>70000000</v>
      </c>
      <c r="J493" t="s">
        <v>147</v>
      </c>
      <c r="K493" s="14">
        <v>9201407</v>
      </c>
      <c r="L493" t="s">
        <v>197</v>
      </c>
      <c r="M493" t="s">
        <v>202</v>
      </c>
      <c r="N493" s="14"/>
      <c r="O493" s="14"/>
      <c r="P493" s="14"/>
      <c r="Q493" s="14"/>
      <c r="R493" s="14"/>
      <c r="S493" s="14">
        <v>0</v>
      </c>
    </row>
    <row r="494" spans="1:19" x14ac:dyDescent="0.3">
      <c r="A494" t="s">
        <v>5016</v>
      </c>
      <c r="B494" t="s">
        <v>133</v>
      </c>
      <c r="C494" s="14">
        <v>2008</v>
      </c>
      <c r="D494" t="s">
        <v>302</v>
      </c>
      <c r="E494" t="s">
        <v>715</v>
      </c>
      <c r="F494" t="s">
        <v>336</v>
      </c>
      <c r="G494" t="s">
        <v>337</v>
      </c>
      <c r="H494" t="s">
        <v>207</v>
      </c>
      <c r="I494" s="14">
        <v>142460000</v>
      </c>
      <c r="J494" t="s">
        <v>146</v>
      </c>
      <c r="K494" s="14">
        <v>142460000</v>
      </c>
      <c r="L494" t="s">
        <v>198</v>
      </c>
      <c r="M494" t="s">
        <v>4353</v>
      </c>
      <c r="N494" s="14"/>
      <c r="O494" s="14"/>
      <c r="P494" s="14"/>
      <c r="Q494" s="14">
        <v>0</v>
      </c>
      <c r="R494" s="14">
        <v>1</v>
      </c>
      <c r="S494" s="14">
        <v>1</v>
      </c>
    </row>
    <row r="495" spans="1:19" x14ac:dyDescent="0.3">
      <c r="A495" t="s">
        <v>5017</v>
      </c>
      <c r="B495" t="s">
        <v>133</v>
      </c>
      <c r="C495" s="14">
        <v>2008</v>
      </c>
      <c r="D495" t="s">
        <v>302</v>
      </c>
      <c r="E495" t="s">
        <v>714</v>
      </c>
      <c r="F495" t="s">
        <v>299</v>
      </c>
      <c r="G495" t="s">
        <v>299</v>
      </c>
      <c r="H495" t="s">
        <v>456</v>
      </c>
      <c r="I495" s="14">
        <v>50000000</v>
      </c>
      <c r="J495" t="s">
        <v>146</v>
      </c>
      <c r="K495" s="14">
        <v>50000000</v>
      </c>
      <c r="L495" t="s">
        <v>198</v>
      </c>
      <c r="M495" t="s">
        <v>4353</v>
      </c>
      <c r="N495" s="14"/>
      <c r="O495" s="14"/>
      <c r="P495" s="14"/>
      <c r="Q495" s="14">
        <v>0</v>
      </c>
      <c r="R495" s="14">
        <v>1</v>
      </c>
      <c r="S495" s="14">
        <v>1</v>
      </c>
    </row>
    <row r="496" spans="1:19" x14ac:dyDescent="0.3">
      <c r="A496" t="s">
        <v>5018</v>
      </c>
      <c r="B496" t="s">
        <v>133</v>
      </c>
      <c r="C496" s="14">
        <v>2009</v>
      </c>
      <c r="D496" t="s">
        <v>302</v>
      </c>
      <c r="E496" t="s">
        <v>716</v>
      </c>
      <c r="F496" t="s">
        <v>336</v>
      </c>
      <c r="G496" t="s">
        <v>337</v>
      </c>
      <c r="H496" t="s">
        <v>207</v>
      </c>
      <c r="I496" s="14">
        <v>30000000</v>
      </c>
      <c r="J496" t="s">
        <v>146</v>
      </c>
      <c r="K496" s="14">
        <v>30000000</v>
      </c>
      <c r="L496" t="s">
        <v>198</v>
      </c>
      <c r="M496" t="s">
        <v>4353</v>
      </c>
      <c r="N496" s="14"/>
      <c r="O496" s="14"/>
      <c r="P496" s="14"/>
      <c r="Q496" s="14">
        <v>0</v>
      </c>
      <c r="R496" s="14">
        <v>1</v>
      </c>
      <c r="S496" s="14">
        <v>1</v>
      </c>
    </row>
    <row r="497" spans="1:19" x14ac:dyDescent="0.3">
      <c r="A497" t="s">
        <v>5019</v>
      </c>
      <c r="B497" t="s">
        <v>133</v>
      </c>
      <c r="C497" s="14">
        <v>2009</v>
      </c>
      <c r="D497" t="s">
        <v>302</v>
      </c>
      <c r="E497" t="s">
        <v>717</v>
      </c>
      <c r="F497" t="s">
        <v>299</v>
      </c>
      <c r="G497" t="s">
        <v>299</v>
      </c>
      <c r="H497" t="s">
        <v>4353</v>
      </c>
      <c r="I497" s="14"/>
      <c r="J497" t="s">
        <v>4353</v>
      </c>
      <c r="K497" s="14"/>
      <c r="L497" t="s">
        <v>197</v>
      </c>
      <c r="M497" t="s">
        <v>202</v>
      </c>
      <c r="N497" s="14"/>
      <c r="O497" s="14"/>
      <c r="P497" s="14"/>
      <c r="Q497" s="14"/>
      <c r="R497" s="14"/>
      <c r="S497" s="14">
        <v>0</v>
      </c>
    </row>
    <row r="498" spans="1:19" x14ac:dyDescent="0.3">
      <c r="A498" t="s">
        <v>5020</v>
      </c>
      <c r="B498" t="s">
        <v>133</v>
      </c>
      <c r="C498" s="14">
        <v>2009</v>
      </c>
      <c r="D498" t="s">
        <v>302</v>
      </c>
      <c r="E498" t="s">
        <v>720</v>
      </c>
      <c r="F498" t="s">
        <v>299</v>
      </c>
      <c r="G498" t="s">
        <v>299</v>
      </c>
      <c r="H498" t="s">
        <v>4353</v>
      </c>
      <c r="I498" s="14"/>
      <c r="J498" t="s">
        <v>4353</v>
      </c>
      <c r="K498" s="14"/>
      <c r="L498" t="s">
        <v>197</v>
      </c>
      <c r="M498" t="s">
        <v>202</v>
      </c>
      <c r="N498" s="14"/>
      <c r="O498" s="14"/>
      <c r="P498" s="14"/>
      <c r="Q498" s="14"/>
      <c r="R498" s="14"/>
      <c r="S498" s="14">
        <v>0</v>
      </c>
    </row>
    <row r="499" spans="1:19" x14ac:dyDescent="0.3">
      <c r="A499" t="s">
        <v>5021</v>
      </c>
      <c r="B499" t="s">
        <v>133</v>
      </c>
      <c r="C499" s="14">
        <v>2009</v>
      </c>
      <c r="D499" t="s">
        <v>302</v>
      </c>
      <c r="E499" t="s">
        <v>718</v>
      </c>
      <c r="F499" t="s">
        <v>299</v>
      </c>
      <c r="G499" t="s">
        <v>299</v>
      </c>
      <c r="H499" t="s">
        <v>4353</v>
      </c>
      <c r="I499" s="14"/>
      <c r="J499" t="s">
        <v>4353</v>
      </c>
      <c r="K499" s="14"/>
      <c r="L499" t="s">
        <v>197</v>
      </c>
      <c r="M499" t="s">
        <v>202</v>
      </c>
      <c r="N499" s="14"/>
      <c r="O499" s="14"/>
      <c r="P499" s="14"/>
      <c r="Q499" s="14"/>
      <c r="R499" s="14"/>
      <c r="S499" s="14">
        <v>0</v>
      </c>
    </row>
    <row r="500" spans="1:19" x14ac:dyDescent="0.3">
      <c r="A500" t="s">
        <v>5022</v>
      </c>
      <c r="B500" t="s">
        <v>133</v>
      </c>
      <c r="C500" s="14">
        <v>2009</v>
      </c>
      <c r="D500" t="s">
        <v>302</v>
      </c>
      <c r="E500" t="s">
        <v>719</v>
      </c>
      <c r="F500" t="s">
        <v>299</v>
      </c>
      <c r="G500" t="s">
        <v>299</v>
      </c>
      <c r="H500" t="s">
        <v>4353</v>
      </c>
      <c r="I500" s="14"/>
      <c r="J500" t="s">
        <v>4353</v>
      </c>
      <c r="K500" s="14"/>
      <c r="L500" t="s">
        <v>197</v>
      </c>
      <c r="M500" t="s">
        <v>202</v>
      </c>
      <c r="N500" s="14"/>
      <c r="O500" s="14"/>
      <c r="P500" s="14"/>
      <c r="Q500" s="14"/>
      <c r="R500" s="14"/>
      <c r="S500" s="14">
        <v>0</v>
      </c>
    </row>
    <row r="501" spans="1:19" x14ac:dyDescent="0.3">
      <c r="A501" t="s">
        <v>5023</v>
      </c>
      <c r="B501" t="s">
        <v>133</v>
      </c>
      <c r="C501" s="14">
        <v>2009</v>
      </c>
      <c r="D501" t="s">
        <v>302</v>
      </c>
      <c r="E501" t="s">
        <v>10006</v>
      </c>
      <c r="F501" t="s">
        <v>463</v>
      </c>
      <c r="G501" t="s">
        <v>337</v>
      </c>
      <c r="H501" t="s">
        <v>207</v>
      </c>
      <c r="I501" s="14">
        <v>260000000</v>
      </c>
      <c r="J501" t="s">
        <v>146</v>
      </c>
      <c r="K501" s="14">
        <v>260000000</v>
      </c>
      <c r="L501" t="s">
        <v>198</v>
      </c>
      <c r="M501" t="s">
        <v>199</v>
      </c>
      <c r="N501" s="14"/>
      <c r="O501" s="14"/>
      <c r="P501" s="14"/>
      <c r="Q501" s="14">
        <v>0</v>
      </c>
      <c r="R501" s="14">
        <v>1</v>
      </c>
      <c r="S501" s="14">
        <v>1</v>
      </c>
    </row>
    <row r="502" spans="1:19" x14ac:dyDescent="0.3">
      <c r="A502" t="s">
        <v>5024</v>
      </c>
      <c r="B502" t="s">
        <v>133</v>
      </c>
      <c r="C502" s="14">
        <v>2010</v>
      </c>
      <c r="D502" t="s">
        <v>302</v>
      </c>
      <c r="E502" t="s">
        <v>723</v>
      </c>
      <c r="F502" t="s">
        <v>336</v>
      </c>
      <c r="G502" t="s">
        <v>337</v>
      </c>
      <c r="H502" t="s">
        <v>456</v>
      </c>
      <c r="I502" s="14">
        <v>250000000</v>
      </c>
      <c r="J502" t="s">
        <v>146</v>
      </c>
      <c r="K502" s="14">
        <v>250000000</v>
      </c>
      <c r="L502" t="s">
        <v>198</v>
      </c>
      <c r="M502" t="s">
        <v>4353</v>
      </c>
      <c r="N502" s="14"/>
      <c r="O502" s="14"/>
      <c r="P502" s="14"/>
      <c r="Q502" s="14">
        <v>0</v>
      </c>
      <c r="R502" s="14">
        <v>1</v>
      </c>
      <c r="S502" s="14">
        <v>1</v>
      </c>
    </row>
    <row r="503" spans="1:19" x14ac:dyDescent="0.3">
      <c r="A503" t="s">
        <v>5027</v>
      </c>
      <c r="B503" t="s">
        <v>133</v>
      </c>
      <c r="C503" s="14">
        <v>2010</v>
      </c>
      <c r="D503" t="s">
        <v>5025</v>
      </c>
      <c r="E503" t="s">
        <v>5026</v>
      </c>
      <c r="F503" t="s">
        <v>336</v>
      </c>
      <c r="G503" t="s">
        <v>337</v>
      </c>
      <c r="H503" t="s">
        <v>207</v>
      </c>
      <c r="I503" s="14">
        <v>398000000</v>
      </c>
      <c r="J503" t="s">
        <v>146</v>
      </c>
      <c r="K503" s="14">
        <v>398000000</v>
      </c>
      <c r="L503" t="s">
        <v>198</v>
      </c>
      <c r="M503" t="s">
        <v>202</v>
      </c>
      <c r="N503" s="14">
        <v>3</v>
      </c>
      <c r="O503" s="14">
        <v>5</v>
      </c>
      <c r="P503" s="14">
        <v>15</v>
      </c>
      <c r="Q503" s="14">
        <v>0</v>
      </c>
      <c r="R503" s="14">
        <v>1</v>
      </c>
      <c r="S503" s="14">
        <v>1</v>
      </c>
    </row>
    <row r="504" spans="1:19" x14ac:dyDescent="0.3">
      <c r="A504" t="s">
        <v>5028</v>
      </c>
      <c r="B504" t="s">
        <v>133</v>
      </c>
      <c r="C504" s="14">
        <v>2010</v>
      </c>
      <c r="D504" t="s">
        <v>5025</v>
      </c>
      <c r="E504" t="s">
        <v>722</v>
      </c>
      <c r="F504" t="s">
        <v>463</v>
      </c>
      <c r="G504" t="s">
        <v>337</v>
      </c>
      <c r="H504" t="s">
        <v>207</v>
      </c>
      <c r="I504" s="14">
        <v>189000000</v>
      </c>
      <c r="J504" t="s">
        <v>146</v>
      </c>
      <c r="K504" s="14">
        <v>189000000</v>
      </c>
      <c r="L504" t="s">
        <v>198</v>
      </c>
      <c r="M504" t="s">
        <v>199</v>
      </c>
      <c r="N504" s="14"/>
      <c r="O504" s="14">
        <v>5</v>
      </c>
      <c r="P504" s="14">
        <v>15</v>
      </c>
      <c r="Q504" s="14">
        <v>0</v>
      </c>
      <c r="R504" s="14">
        <v>1</v>
      </c>
      <c r="S504" s="14">
        <v>1</v>
      </c>
    </row>
    <row r="505" spans="1:19" x14ac:dyDescent="0.3">
      <c r="A505" t="s">
        <v>5029</v>
      </c>
      <c r="B505" t="s">
        <v>133</v>
      </c>
      <c r="C505" s="14">
        <v>2010</v>
      </c>
      <c r="D505" t="s">
        <v>302</v>
      </c>
      <c r="E505" t="s">
        <v>721</v>
      </c>
      <c r="F505" t="s">
        <v>299</v>
      </c>
      <c r="G505" t="s">
        <v>299</v>
      </c>
      <c r="H505" t="s">
        <v>4353</v>
      </c>
      <c r="I505" s="14"/>
      <c r="J505" t="s">
        <v>4353</v>
      </c>
      <c r="K505" s="14"/>
      <c r="L505" t="s">
        <v>197</v>
      </c>
      <c r="M505" t="s">
        <v>202</v>
      </c>
      <c r="N505" s="14"/>
      <c r="O505" s="14"/>
      <c r="P505" s="14"/>
      <c r="Q505" s="14"/>
      <c r="R505" s="14"/>
      <c r="S505" s="14">
        <v>0</v>
      </c>
    </row>
    <row r="506" spans="1:19" x14ac:dyDescent="0.3">
      <c r="A506" t="s">
        <v>5030</v>
      </c>
      <c r="B506" t="s">
        <v>133</v>
      </c>
      <c r="C506" s="14">
        <v>2011</v>
      </c>
      <c r="D506" t="s">
        <v>302</v>
      </c>
      <c r="E506" t="s">
        <v>725</v>
      </c>
      <c r="F506" t="s">
        <v>299</v>
      </c>
      <c r="G506" t="s">
        <v>299</v>
      </c>
      <c r="H506" t="s">
        <v>4353</v>
      </c>
      <c r="I506" s="14">
        <v>11000000</v>
      </c>
      <c r="J506" t="s">
        <v>146</v>
      </c>
      <c r="K506" s="14">
        <v>11000000</v>
      </c>
      <c r="L506" t="s">
        <v>197</v>
      </c>
      <c r="M506" t="s">
        <v>202</v>
      </c>
      <c r="N506" s="14"/>
      <c r="O506" s="14"/>
      <c r="P506" s="14"/>
      <c r="Q506" s="14"/>
      <c r="R506" s="14"/>
      <c r="S506" s="14">
        <v>0</v>
      </c>
    </row>
    <row r="507" spans="1:19" x14ac:dyDescent="0.3">
      <c r="A507" t="s">
        <v>5031</v>
      </c>
      <c r="B507" t="s">
        <v>133</v>
      </c>
      <c r="C507" s="14">
        <v>2011</v>
      </c>
      <c r="D507" t="s">
        <v>302</v>
      </c>
      <c r="E507" t="s">
        <v>724</v>
      </c>
      <c r="F507" t="s">
        <v>336</v>
      </c>
      <c r="G507" t="s">
        <v>337</v>
      </c>
      <c r="H507" t="s">
        <v>207</v>
      </c>
      <c r="I507" s="14">
        <v>340000000</v>
      </c>
      <c r="J507" t="s">
        <v>146</v>
      </c>
      <c r="K507" s="14">
        <v>340000000</v>
      </c>
      <c r="L507" t="s">
        <v>198</v>
      </c>
      <c r="M507" t="s">
        <v>4353</v>
      </c>
      <c r="N507" s="14"/>
      <c r="O507" s="14"/>
      <c r="P507" s="14"/>
      <c r="Q507" s="14">
        <v>0</v>
      </c>
      <c r="R507" s="14">
        <v>1</v>
      </c>
      <c r="S507" s="14">
        <v>1</v>
      </c>
    </row>
    <row r="508" spans="1:19" x14ac:dyDescent="0.3">
      <c r="A508" t="s">
        <v>5032</v>
      </c>
      <c r="B508" t="s">
        <v>133</v>
      </c>
      <c r="C508" s="14">
        <v>2012</v>
      </c>
      <c r="D508" t="s">
        <v>302</v>
      </c>
      <c r="E508" t="s">
        <v>727</v>
      </c>
      <c r="F508" t="s">
        <v>463</v>
      </c>
      <c r="G508" t="s">
        <v>337</v>
      </c>
      <c r="H508" t="s">
        <v>207</v>
      </c>
      <c r="I508" s="14">
        <v>348600000</v>
      </c>
      <c r="J508" t="s">
        <v>146</v>
      </c>
      <c r="K508" s="14">
        <v>348600000</v>
      </c>
      <c r="L508" t="s">
        <v>198</v>
      </c>
      <c r="M508" t="s">
        <v>199</v>
      </c>
      <c r="N508" s="14"/>
      <c r="O508" s="14"/>
      <c r="P508" s="14">
        <v>13</v>
      </c>
      <c r="Q508" s="14">
        <v>0</v>
      </c>
      <c r="R508" s="14">
        <v>1</v>
      </c>
      <c r="S508" s="14">
        <v>1</v>
      </c>
    </row>
    <row r="509" spans="1:19" x14ac:dyDescent="0.3">
      <c r="A509" t="s">
        <v>5033</v>
      </c>
      <c r="B509" t="s">
        <v>133</v>
      </c>
      <c r="C509" s="14">
        <v>2012</v>
      </c>
      <c r="D509" t="s">
        <v>302</v>
      </c>
      <c r="E509" t="s">
        <v>726</v>
      </c>
      <c r="F509" t="s">
        <v>336</v>
      </c>
      <c r="G509" t="s">
        <v>337</v>
      </c>
      <c r="H509" t="s">
        <v>207</v>
      </c>
      <c r="I509" s="14">
        <v>322000000</v>
      </c>
      <c r="J509" t="s">
        <v>146</v>
      </c>
      <c r="K509" s="14">
        <v>322000000</v>
      </c>
      <c r="L509" t="s">
        <v>198</v>
      </c>
      <c r="M509" t="s">
        <v>4353</v>
      </c>
      <c r="N509" s="14"/>
      <c r="O509" s="14"/>
      <c r="P509" s="14"/>
      <c r="Q509" s="14">
        <v>0</v>
      </c>
      <c r="R509" s="14">
        <v>1</v>
      </c>
      <c r="S509" s="14">
        <v>1</v>
      </c>
    </row>
    <row r="510" spans="1:19" x14ac:dyDescent="0.3">
      <c r="A510" t="s">
        <v>5034</v>
      </c>
      <c r="B510" t="s">
        <v>133</v>
      </c>
      <c r="C510" s="14">
        <v>2013</v>
      </c>
      <c r="D510" t="s">
        <v>302</v>
      </c>
      <c r="E510" t="s">
        <v>728</v>
      </c>
      <c r="F510" t="s">
        <v>299</v>
      </c>
      <c r="G510" t="s">
        <v>299</v>
      </c>
      <c r="H510" t="s">
        <v>4353</v>
      </c>
      <c r="I510" s="14">
        <v>150000000</v>
      </c>
      <c r="J510" t="s">
        <v>147</v>
      </c>
      <c r="K510" s="14">
        <v>24210112</v>
      </c>
      <c r="L510" t="s">
        <v>197</v>
      </c>
      <c r="M510" t="s">
        <v>202</v>
      </c>
      <c r="N510" s="14"/>
      <c r="O510" s="14"/>
      <c r="P510" s="14"/>
      <c r="Q510" s="14"/>
      <c r="R510" s="14"/>
      <c r="S510" s="14">
        <v>0</v>
      </c>
    </row>
    <row r="511" spans="1:19" x14ac:dyDescent="0.3">
      <c r="A511" t="s">
        <v>5035</v>
      </c>
      <c r="B511" t="s">
        <v>133</v>
      </c>
      <c r="C511" s="14">
        <v>2013</v>
      </c>
      <c r="D511" t="s">
        <v>302</v>
      </c>
      <c r="E511" t="s">
        <v>731</v>
      </c>
      <c r="F511" t="s">
        <v>732</v>
      </c>
      <c r="G511" t="s">
        <v>337</v>
      </c>
      <c r="H511" t="s">
        <v>699</v>
      </c>
      <c r="I511" s="14">
        <v>3000000000</v>
      </c>
      <c r="J511" t="s">
        <v>146</v>
      </c>
      <c r="K511" s="14">
        <v>3000000000</v>
      </c>
      <c r="L511" t="s">
        <v>198</v>
      </c>
      <c r="M511" t="s">
        <v>199</v>
      </c>
      <c r="N511" s="14"/>
      <c r="O511" s="14"/>
      <c r="P511" s="14"/>
      <c r="Q511" s="14">
        <v>0</v>
      </c>
      <c r="R511" s="14">
        <v>1</v>
      </c>
      <c r="S511" s="14">
        <v>1</v>
      </c>
    </row>
    <row r="512" spans="1:19" x14ac:dyDescent="0.3">
      <c r="A512" t="s">
        <v>5036</v>
      </c>
      <c r="B512" t="s">
        <v>133</v>
      </c>
      <c r="C512" s="14">
        <v>2013</v>
      </c>
      <c r="D512" t="s">
        <v>302</v>
      </c>
      <c r="E512" t="s">
        <v>733</v>
      </c>
      <c r="F512" t="s">
        <v>336</v>
      </c>
      <c r="G512" t="s">
        <v>337</v>
      </c>
      <c r="H512" t="s">
        <v>207</v>
      </c>
      <c r="I512" s="14">
        <v>76400000</v>
      </c>
      <c r="J512" t="s">
        <v>146</v>
      </c>
      <c r="K512" s="14">
        <v>76400000</v>
      </c>
      <c r="L512" t="s">
        <v>198</v>
      </c>
      <c r="M512" t="s">
        <v>4353</v>
      </c>
      <c r="N512" s="14"/>
      <c r="O512" s="14"/>
      <c r="P512" s="14"/>
      <c r="Q512" s="14">
        <v>0</v>
      </c>
      <c r="R512" s="14">
        <v>1</v>
      </c>
      <c r="S512" s="14">
        <v>1</v>
      </c>
    </row>
    <row r="513" spans="1:19" x14ac:dyDescent="0.3">
      <c r="A513" t="s">
        <v>5037</v>
      </c>
      <c r="B513" t="s">
        <v>133</v>
      </c>
      <c r="C513" s="14">
        <v>2013</v>
      </c>
      <c r="D513" t="s">
        <v>5025</v>
      </c>
      <c r="E513" t="s">
        <v>729</v>
      </c>
      <c r="F513" t="s">
        <v>730</v>
      </c>
      <c r="G513" t="s">
        <v>549</v>
      </c>
      <c r="H513" t="s">
        <v>207</v>
      </c>
      <c r="I513" s="14">
        <v>323817000</v>
      </c>
      <c r="J513" t="s">
        <v>146</v>
      </c>
      <c r="K513" s="14">
        <v>323817000</v>
      </c>
      <c r="L513" t="s">
        <v>198</v>
      </c>
      <c r="M513" t="s">
        <v>199</v>
      </c>
      <c r="N513" s="14"/>
      <c r="O513" s="14"/>
      <c r="P513" s="14"/>
      <c r="Q513" s="14">
        <v>1</v>
      </c>
      <c r="R513" s="14">
        <v>1</v>
      </c>
      <c r="S513" s="14">
        <v>1</v>
      </c>
    </row>
    <row r="514" spans="1:19" x14ac:dyDescent="0.3">
      <c r="A514" t="s">
        <v>5038</v>
      </c>
      <c r="B514" t="s">
        <v>133</v>
      </c>
      <c r="C514" s="14">
        <v>2014</v>
      </c>
      <c r="D514" t="s">
        <v>302</v>
      </c>
      <c r="E514" t="s">
        <v>734</v>
      </c>
      <c r="F514" t="s">
        <v>336</v>
      </c>
      <c r="G514" t="s">
        <v>337</v>
      </c>
      <c r="H514" t="s">
        <v>207</v>
      </c>
      <c r="I514" s="14">
        <v>52700000</v>
      </c>
      <c r="J514" t="s">
        <v>146</v>
      </c>
      <c r="K514" s="14">
        <v>52700000</v>
      </c>
      <c r="L514" t="s">
        <v>198</v>
      </c>
      <c r="M514" t="s">
        <v>4353</v>
      </c>
      <c r="N514" s="14"/>
      <c r="O514" s="14"/>
      <c r="P514" s="14">
        <v>12</v>
      </c>
      <c r="Q514" s="14">
        <v>0</v>
      </c>
      <c r="R514" s="14">
        <v>1</v>
      </c>
      <c r="S514" s="14">
        <v>1</v>
      </c>
    </row>
    <row r="515" spans="1:19" x14ac:dyDescent="0.3">
      <c r="A515" t="s">
        <v>5039</v>
      </c>
      <c r="B515" t="s">
        <v>133</v>
      </c>
      <c r="C515" s="14">
        <v>2016</v>
      </c>
      <c r="D515" t="s">
        <v>143</v>
      </c>
      <c r="E515" t="s">
        <v>225</v>
      </c>
      <c r="F515" t="s">
        <v>463</v>
      </c>
      <c r="G515" t="s">
        <v>337</v>
      </c>
      <c r="H515" t="s">
        <v>456</v>
      </c>
      <c r="I515" s="14"/>
      <c r="J515" t="s">
        <v>4353</v>
      </c>
      <c r="K515" s="14">
        <v>1400000000</v>
      </c>
      <c r="L515" t="s">
        <v>198</v>
      </c>
      <c r="M515" t="s">
        <v>199</v>
      </c>
      <c r="N515" s="14"/>
      <c r="O515" s="14"/>
      <c r="P515" s="14"/>
      <c r="Q515" s="14">
        <v>0</v>
      </c>
      <c r="R515" s="14">
        <v>1</v>
      </c>
      <c r="S515" s="14">
        <v>1</v>
      </c>
    </row>
    <row r="516" spans="1:19" x14ac:dyDescent="0.3">
      <c r="A516" t="s">
        <v>5040</v>
      </c>
      <c r="B516" t="s">
        <v>5041</v>
      </c>
      <c r="C516" s="14">
        <v>1987</v>
      </c>
      <c r="D516" t="s">
        <v>255</v>
      </c>
      <c r="E516" t="s">
        <v>4388</v>
      </c>
      <c r="F516" t="s">
        <v>299</v>
      </c>
      <c r="G516" t="s">
        <v>299</v>
      </c>
      <c r="H516" t="s">
        <v>4353</v>
      </c>
      <c r="I516" s="14"/>
      <c r="J516" t="s">
        <v>4353</v>
      </c>
      <c r="K516" s="14"/>
      <c r="L516" t="s">
        <v>197</v>
      </c>
      <c r="M516" t="s">
        <v>4353</v>
      </c>
      <c r="N516" s="14"/>
      <c r="O516" s="14"/>
      <c r="P516" s="14"/>
      <c r="Q516" s="14"/>
      <c r="R516" s="14"/>
      <c r="S516" s="14">
        <v>0</v>
      </c>
    </row>
    <row r="517" spans="1:19" x14ac:dyDescent="0.3">
      <c r="A517" t="s">
        <v>5042</v>
      </c>
      <c r="B517" t="s">
        <v>5041</v>
      </c>
      <c r="C517" s="14">
        <v>1987</v>
      </c>
      <c r="D517" t="s">
        <v>255</v>
      </c>
      <c r="E517" t="s">
        <v>5043</v>
      </c>
      <c r="F517" t="s">
        <v>299</v>
      </c>
      <c r="G517" t="s">
        <v>299</v>
      </c>
      <c r="H517" t="s">
        <v>4353</v>
      </c>
      <c r="I517" s="14"/>
      <c r="J517" t="s">
        <v>4353</v>
      </c>
      <c r="K517" s="14"/>
      <c r="L517" t="s">
        <v>198</v>
      </c>
      <c r="M517" t="s">
        <v>4353</v>
      </c>
      <c r="N517" s="14">
        <v>0</v>
      </c>
      <c r="O517" s="14"/>
      <c r="P517" s="14"/>
      <c r="Q517" s="14"/>
      <c r="R517" s="14"/>
      <c r="S517" s="14">
        <v>0</v>
      </c>
    </row>
    <row r="518" spans="1:19" x14ac:dyDescent="0.3">
      <c r="A518" t="s">
        <v>5044</v>
      </c>
      <c r="B518" t="s">
        <v>1</v>
      </c>
      <c r="C518" s="14">
        <v>1972</v>
      </c>
      <c r="D518" t="s">
        <v>252</v>
      </c>
      <c r="E518" t="s">
        <v>737</v>
      </c>
      <c r="F518" t="s">
        <v>299</v>
      </c>
      <c r="G518" t="s">
        <v>299</v>
      </c>
      <c r="H518" t="s">
        <v>4353</v>
      </c>
      <c r="I518" s="14"/>
      <c r="J518" t="s">
        <v>4353</v>
      </c>
      <c r="K518" s="14">
        <v>8500000</v>
      </c>
      <c r="L518" t="s">
        <v>198</v>
      </c>
      <c r="M518" t="s">
        <v>4353</v>
      </c>
      <c r="N518" s="14">
        <v>0</v>
      </c>
      <c r="O518" s="14">
        <v>10</v>
      </c>
      <c r="P518" s="14">
        <v>30</v>
      </c>
      <c r="Q518" s="14"/>
      <c r="R518" s="14"/>
      <c r="S518" s="14">
        <v>0</v>
      </c>
    </row>
    <row r="519" spans="1:19" x14ac:dyDescent="0.3">
      <c r="A519" t="s">
        <v>5045</v>
      </c>
      <c r="B519" t="s">
        <v>1</v>
      </c>
      <c r="C519" s="14">
        <v>1972</v>
      </c>
      <c r="D519" t="s">
        <v>252</v>
      </c>
      <c r="E519" t="s">
        <v>735</v>
      </c>
      <c r="F519" t="s">
        <v>299</v>
      </c>
      <c r="G519" t="s">
        <v>299</v>
      </c>
      <c r="H519" t="s">
        <v>4353</v>
      </c>
      <c r="I519" s="14"/>
      <c r="J519" t="s">
        <v>4353</v>
      </c>
      <c r="K519" s="14">
        <v>5500000</v>
      </c>
      <c r="L519" t="s">
        <v>198</v>
      </c>
      <c r="M519" t="s">
        <v>4353</v>
      </c>
      <c r="N519" s="14">
        <v>0</v>
      </c>
      <c r="O519" s="14">
        <v>10</v>
      </c>
      <c r="P519" s="14">
        <v>30</v>
      </c>
      <c r="Q519" s="14"/>
      <c r="R519" s="14"/>
      <c r="S519" s="14">
        <v>0</v>
      </c>
    </row>
    <row r="520" spans="1:19" x14ac:dyDescent="0.3">
      <c r="A520" t="s">
        <v>5046</v>
      </c>
      <c r="B520" t="s">
        <v>1</v>
      </c>
      <c r="C520" s="14">
        <v>1972</v>
      </c>
      <c r="D520" t="s">
        <v>252</v>
      </c>
      <c r="E520" t="s">
        <v>736</v>
      </c>
      <c r="F520" t="s">
        <v>299</v>
      </c>
      <c r="G520" t="s">
        <v>299</v>
      </c>
      <c r="H520" t="s">
        <v>4353</v>
      </c>
      <c r="I520" s="14"/>
      <c r="J520" t="s">
        <v>4353</v>
      </c>
      <c r="K520" s="14">
        <v>30000000</v>
      </c>
      <c r="L520" t="s">
        <v>198</v>
      </c>
      <c r="M520" t="s">
        <v>4353</v>
      </c>
      <c r="N520" s="14">
        <v>0</v>
      </c>
      <c r="O520" s="14">
        <v>10</v>
      </c>
      <c r="P520" s="14">
        <v>30</v>
      </c>
      <c r="Q520" s="14"/>
      <c r="R520" s="14"/>
      <c r="S520" s="14">
        <v>0</v>
      </c>
    </row>
    <row r="521" spans="1:19" x14ac:dyDescent="0.3">
      <c r="A521" t="s">
        <v>5047</v>
      </c>
      <c r="B521" t="s">
        <v>1</v>
      </c>
      <c r="C521" s="14">
        <v>1983</v>
      </c>
      <c r="D521" t="s">
        <v>252</v>
      </c>
      <c r="E521" t="s">
        <v>738</v>
      </c>
      <c r="F521" t="s">
        <v>299</v>
      </c>
      <c r="G521" t="s">
        <v>299</v>
      </c>
      <c r="H521" t="s">
        <v>4353</v>
      </c>
      <c r="I521" s="14"/>
      <c r="J521" t="s">
        <v>4353</v>
      </c>
      <c r="K521" s="14">
        <v>100000</v>
      </c>
      <c r="L521" t="s">
        <v>197</v>
      </c>
      <c r="M521" t="s">
        <v>4353</v>
      </c>
      <c r="N521" s="14"/>
      <c r="O521" s="14"/>
      <c r="P521" s="14"/>
      <c r="Q521" s="14"/>
      <c r="R521" s="14"/>
      <c r="S521" s="14">
        <v>0</v>
      </c>
    </row>
    <row r="522" spans="1:19" x14ac:dyDescent="0.3">
      <c r="A522" t="s">
        <v>5048</v>
      </c>
      <c r="B522" t="s">
        <v>1</v>
      </c>
      <c r="C522" s="14">
        <v>1984</v>
      </c>
      <c r="D522" t="s">
        <v>252</v>
      </c>
      <c r="E522" t="s">
        <v>268</v>
      </c>
      <c r="F522" t="s">
        <v>299</v>
      </c>
      <c r="G522" t="s">
        <v>299</v>
      </c>
      <c r="H522" t="s">
        <v>4353</v>
      </c>
      <c r="I522" s="14"/>
      <c r="J522" t="s">
        <v>4353</v>
      </c>
      <c r="K522" s="14">
        <v>100000</v>
      </c>
      <c r="L522" t="s">
        <v>197</v>
      </c>
      <c r="M522" t="s">
        <v>4353</v>
      </c>
      <c r="N522" s="14"/>
      <c r="O522" s="14"/>
      <c r="P522" s="14"/>
      <c r="Q522" s="14"/>
      <c r="R522" s="14"/>
      <c r="S522" s="14">
        <v>0</v>
      </c>
    </row>
    <row r="523" spans="1:19" x14ac:dyDescent="0.3">
      <c r="A523" t="s">
        <v>5049</v>
      </c>
      <c r="B523" t="s">
        <v>1</v>
      </c>
      <c r="C523" s="14">
        <v>1984</v>
      </c>
      <c r="D523" t="s">
        <v>252</v>
      </c>
      <c r="E523" t="s">
        <v>739</v>
      </c>
      <c r="F523" t="s">
        <v>299</v>
      </c>
      <c r="G523" t="s">
        <v>299</v>
      </c>
      <c r="H523" t="s">
        <v>4353</v>
      </c>
      <c r="I523" s="14"/>
      <c r="J523" t="s">
        <v>4353</v>
      </c>
      <c r="K523" s="14">
        <v>100000</v>
      </c>
      <c r="L523" t="s">
        <v>197</v>
      </c>
      <c r="M523" t="s">
        <v>4353</v>
      </c>
      <c r="N523" s="14"/>
      <c r="O523" s="14"/>
      <c r="P523" s="14"/>
      <c r="Q523" s="14"/>
      <c r="R523" s="14"/>
      <c r="S523" s="14">
        <v>0</v>
      </c>
    </row>
    <row r="524" spans="1:19" x14ac:dyDescent="0.3">
      <c r="A524" t="s">
        <v>5050</v>
      </c>
      <c r="B524" t="s">
        <v>1</v>
      </c>
      <c r="C524" s="14">
        <v>1984</v>
      </c>
      <c r="D524" t="s">
        <v>252</v>
      </c>
      <c r="E524" t="s">
        <v>740</v>
      </c>
      <c r="F524" t="s">
        <v>299</v>
      </c>
      <c r="G524" t="s">
        <v>299</v>
      </c>
      <c r="H524" t="s">
        <v>4353</v>
      </c>
      <c r="I524" s="14"/>
      <c r="J524" t="s">
        <v>4353</v>
      </c>
      <c r="K524" s="14">
        <v>12000000</v>
      </c>
      <c r="L524" t="s">
        <v>198</v>
      </c>
      <c r="M524" t="s">
        <v>4353</v>
      </c>
      <c r="N524" s="14"/>
      <c r="O524" s="14"/>
      <c r="P524" s="14"/>
      <c r="Q524" s="14"/>
      <c r="R524" s="14"/>
      <c r="S524" s="14">
        <v>0</v>
      </c>
    </row>
    <row r="525" spans="1:19" x14ac:dyDescent="0.3">
      <c r="A525" t="s">
        <v>5051</v>
      </c>
      <c r="B525" t="s">
        <v>1</v>
      </c>
      <c r="C525" s="14">
        <v>1986</v>
      </c>
      <c r="D525" t="s">
        <v>255</v>
      </c>
      <c r="E525" t="s">
        <v>738</v>
      </c>
      <c r="F525" t="s">
        <v>299</v>
      </c>
      <c r="G525" t="s">
        <v>299</v>
      </c>
      <c r="H525" t="s">
        <v>4353</v>
      </c>
      <c r="I525" s="14"/>
      <c r="J525" t="s">
        <v>4353</v>
      </c>
      <c r="K525" s="14">
        <v>100000</v>
      </c>
      <c r="L525" t="s">
        <v>197</v>
      </c>
      <c r="M525" t="s">
        <v>4353</v>
      </c>
      <c r="N525" s="14"/>
      <c r="O525" s="14"/>
      <c r="P525" s="14"/>
      <c r="Q525" s="14"/>
      <c r="R525" s="14"/>
      <c r="S525" s="14">
        <v>0</v>
      </c>
    </row>
    <row r="526" spans="1:19" x14ac:dyDescent="0.3">
      <c r="A526" t="s">
        <v>5052</v>
      </c>
      <c r="B526" t="s">
        <v>1</v>
      </c>
      <c r="C526" s="14">
        <v>1986</v>
      </c>
      <c r="D526" t="s">
        <v>255</v>
      </c>
      <c r="E526" t="s">
        <v>5055</v>
      </c>
      <c r="F526" t="s">
        <v>299</v>
      </c>
      <c r="G526" t="s">
        <v>299</v>
      </c>
      <c r="H526" t="s">
        <v>4353</v>
      </c>
      <c r="I526" s="14"/>
      <c r="J526" t="s">
        <v>4353</v>
      </c>
      <c r="K526" s="14">
        <v>50000</v>
      </c>
      <c r="L526" t="s">
        <v>197</v>
      </c>
      <c r="M526" t="s">
        <v>4353</v>
      </c>
      <c r="N526" s="14"/>
      <c r="O526" s="14"/>
      <c r="P526" s="14"/>
      <c r="Q526" s="14"/>
      <c r="R526" s="14"/>
      <c r="S526" s="14">
        <v>0</v>
      </c>
    </row>
    <row r="527" spans="1:19" x14ac:dyDescent="0.3">
      <c r="A527" t="s">
        <v>5054</v>
      </c>
      <c r="B527" t="s">
        <v>1</v>
      </c>
      <c r="C527" s="14">
        <v>1986</v>
      </c>
      <c r="D527" t="s">
        <v>255</v>
      </c>
      <c r="E527" t="s">
        <v>5053</v>
      </c>
      <c r="F527" t="s">
        <v>299</v>
      </c>
      <c r="G527" t="s">
        <v>299</v>
      </c>
      <c r="H527" t="s">
        <v>4353</v>
      </c>
      <c r="I527" s="14"/>
      <c r="J527" t="s">
        <v>4353</v>
      </c>
      <c r="K527" s="14">
        <v>16000000</v>
      </c>
      <c r="L527" t="s">
        <v>198</v>
      </c>
      <c r="M527" t="s">
        <v>4353</v>
      </c>
      <c r="N527" s="14">
        <v>0</v>
      </c>
      <c r="O527" s="14"/>
      <c r="P527" s="14"/>
      <c r="Q527" s="14"/>
      <c r="R527" s="14"/>
      <c r="S527" s="14">
        <v>0</v>
      </c>
    </row>
    <row r="528" spans="1:19" x14ac:dyDescent="0.3">
      <c r="A528" t="s">
        <v>5056</v>
      </c>
      <c r="B528" t="s">
        <v>1</v>
      </c>
      <c r="C528" s="14">
        <v>1987</v>
      </c>
      <c r="D528" t="s">
        <v>255</v>
      </c>
      <c r="E528" t="s">
        <v>738</v>
      </c>
      <c r="F528" t="s">
        <v>299</v>
      </c>
      <c r="G528" t="s">
        <v>299</v>
      </c>
      <c r="H528" t="s">
        <v>4353</v>
      </c>
      <c r="I528" s="14"/>
      <c r="J528" t="s">
        <v>4353</v>
      </c>
      <c r="K528" s="14">
        <v>40000</v>
      </c>
      <c r="L528" t="s">
        <v>197</v>
      </c>
      <c r="M528" t="s">
        <v>4353</v>
      </c>
      <c r="N528" s="14"/>
      <c r="O528" s="14"/>
      <c r="P528" s="14"/>
      <c r="Q528" s="14"/>
      <c r="R528" s="14"/>
      <c r="S528" s="14">
        <v>0</v>
      </c>
    </row>
    <row r="529" spans="1:19" x14ac:dyDescent="0.3">
      <c r="A529" t="s">
        <v>5057</v>
      </c>
      <c r="B529" t="s">
        <v>1</v>
      </c>
      <c r="C529" s="14">
        <v>1990</v>
      </c>
      <c r="D529" t="s">
        <v>362</v>
      </c>
      <c r="E529" t="s">
        <v>741</v>
      </c>
      <c r="F529" t="s">
        <v>299</v>
      </c>
      <c r="G529" t="s">
        <v>299</v>
      </c>
      <c r="H529" t="s">
        <v>4353</v>
      </c>
      <c r="I529" s="14"/>
      <c r="J529" t="s">
        <v>4353</v>
      </c>
      <c r="K529" s="14"/>
      <c r="L529" t="s">
        <v>197</v>
      </c>
      <c r="M529" t="s">
        <v>4353</v>
      </c>
      <c r="N529" s="14"/>
      <c r="O529" s="14"/>
      <c r="P529" s="14"/>
      <c r="Q529" s="14"/>
      <c r="R529" s="14"/>
      <c r="S529" s="14">
        <v>0</v>
      </c>
    </row>
    <row r="530" spans="1:19" x14ac:dyDescent="0.3">
      <c r="A530" t="s">
        <v>5058</v>
      </c>
      <c r="B530" t="s">
        <v>1</v>
      </c>
      <c r="C530" s="14">
        <v>1992</v>
      </c>
      <c r="D530" t="s">
        <v>362</v>
      </c>
      <c r="E530" t="s">
        <v>744</v>
      </c>
      <c r="F530" t="s">
        <v>299</v>
      </c>
      <c r="G530" t="s">
        <v>299</v>
      </c>
      <c r="H530" t="s">
        <v>4353</v>
      </c>
      <c r="I530" s="14"/>
      <c r="J530" t="s">
        <v>4353</v>
      </c>
      <c r="K530" s="14"/>
      <c r="L530" t="s">
        <v>197</v>
      </c>
      <c r="M530" t="s">
        <v>4353</v>
      </c>
      <c r="N530" s="14"/>
      <c r="O530" s="14"/>
      <c r="P530" s="14"/>
      <c r="Q530" s="14"/>
      <c r="R530" s="14"/>
      <c r="S530" s="14">
        <v>0</v>
      </c>
    </row>
    <row r="531" spans="1:19" x14ac:dyDescent="0.3">
      <c r="A531" t="s">
        <v>5059</v>
      </c>
      <c r="B531" t="s">
        <v>1</v>
      </c>
      <c r="C531" s="14">
        <v>1992</v>
      </c>
      <c r="D531" t="s">
        <v>362</v>
      </c>
      <c r="E531" t="s">
        <v>742</v>
      </c>
      <c r="F531" t="s">
        <v>299</v>
      </c>
      <c r="G531" t="s">
        <v>299</v>
      </c>
      <c r="H531" t="s">
        <v>4353</v>
      </c>
      <c r="I531" s="14"/>
      <c r="J531" t="s">
        <v>4353</v>
      </c>
      <c r="K531" s="14"/>
      <c r="L531" t="s">
        <v>197</v>
      </c>
      <c r="M531" t="s">
        <v>4353</v>
      </c>
      <c r="N531" s="14"/>
      <c r="O531" s="14"/>
      <c r="P531" s="14"/>
      <c r="Q531" s="14"/>
      <c r="R531" s="14"/>
      <c r="S531" s="14">
        <v>0</v>
      </c>
    </row>
    <row r="532" spans="1:19" x14ac:dyDescent="0.3">
      <c r="A532" t="s">
        <v>5060</v>
      </c>
      <c r="B532" t="s">
        <v>1</v>
      </c>
      <c r="C532" s="14">
        <v>1992</v>
      </c>
      <c r="D532" t="s">
        <v>362</v>
      </c>
      <c r="E532" t="s">
        <v>743</v>
      </c>
      <c r="F532" t="s">
        <v>299</v>
      </c>
      <c r="G532" t="s">
        <v>299</v>
      </c>
      <c r="H532" t="s">
        <v>4353</v>
      </c>
      <c r="I532" s="14"/>
      <c r="J532" t="s">
        <v>4353</v>
      </c>
      <c r="K532" s="14"/>
      <c r="L532" t="s">
        <v>197</v>
      </c>
      <c r="M532" t="s">
        <v>4353</v>
      </c>
      <c r="N532" s="14"/>
      <c r="O532" s="14"/>
      <c r="P532" s="14"/>
      <c r="Q532" s="14"/>
      <c r="R532" s="14"/>
      <c r="S532" s="14">
        <v>0</v>
      </c>
    </row>
    <row r="533" spans="1:19" x14ac:dyDescent="0.3">
      <c r="A533" t="s">
        <v>5061</v>
      </c>
      <c r="B533" t="s">
        <v>1</v>
      </c>
      <c r="C533" s="14">
        <v>1993</v>
      </c>
      <c r="D533" t="s">
        <v>362</v>
      </c>
      <c r="E533" t="s">
        <v>745</v>
      </c>
      <c r="F533" t="s">
        <v>299</v>
      </c>
      <c r="G533" t="s">
        <v>299</v>
      </c>
      <c r="H533" t="s">
        <v>4353</v>
      </c>
      <c r="I533" s="14"/>
      <c r="J533" t="s">
        <v>4353</v>
      </c>
      <c r="K533" s="14"/>
      <c r="L533" t="s">
        <v>197</v>
      </c>
      <c r="M533" t="s">
        <v>4353</v>
      </c>
      <c r="N533" s="14"/>
      <c r="O533" s="14"/>
      <c r="P533" s="14"/>
      <c r="Q533" s="14"/>
      <c r="R533" s="14"/>
      <c r="S533" s="14">
        <v>0</v>
      </c>
    </row>
    <row r="534" spans="1:19" x14ac:dyDescent="0.3">
      <c r="A534" t="s">
        <v>5062</v>
      </c>
      <c r="B534" t="s">
        <v>1</v>
      </c>
      <c r="C534" s="14">
        <v>1997</v>
      </c>
      <c r="D534" t="s">
        <v>362</v>
      </c>
      <c r="E534" t="s">
        <v>748</v>
      </c>
      <c r="F534" t="s">
        <v>299</v>
      </c>
      <c r="G534" t="s">
        <v>299</v>
      </c>
      <c r="H534" t="s">
        <v>4353</v>
      </c>
      <c r="I534" s="14"/>
      <c r="J534" t="s">
        <v>4353</v>
      </c>
      <c r="K534" s="14"/>
      <c r="L534" t="s">
        <v>197</v>
      </c>
      <c r="M534" t="s">
        <v>4353</v>
      </c>
      <c r="N534" s="14"/>
      <c r="O534" s="14"/>
      <c r="P534" s="14"/>
      <c r="Q534" s="14"/>
      <c r="R534" s="14"/>
      <c r="S534" s="14">
        <v>0</v>
      </c>
    </row>
    <row r="535" spans="1:19" x14ac:dyDescent="0.3">
      <c r="A535" t="s">
        <v>5063</v>
      </c>
      <c r="B535" t="s">
        <v>1</v>
      </c>
      <c r="C535" s="14">
        <v>1997</v>
      </c>
      <c r="D535" t="s">
        <v>362</v>
      </c>
      <c r="E535" t="s">
        <v>746</v>
      </c>
      <c r="F535" t="s">
        <v>299</v>
      </c>
      <c r="G535" t="s">
        <v>299</v>
      </c>
      <c r="H535" t="s">
        <v>4353</v>
      </c>
      <c r="I535" s="14"/>
      <c r="J535" t="s">
        <v>4353</v>
      </c>
      <c r="K535" s="14"/>
      <c r="L535" t="s">
        <v>197</v>
      </c>
      <c r="M535" t="s">
        <v>4353</v>
      </c>
      <c r="N535" s="14"/>
      <c r="O535" s="14"/>
      <c r="P535" s="14"/>
      <c r="Q535" s="14"/>
      <c r="R535" s="14"/>
      <c r="S535" s="14">
        <v>0</v>
      </c>
    </row>
    <row r="536" spans="1:19" x14ac:dyDescent="0.3">
      <c r="A536" t="s">
        <v>5064</v>
      </c>
      <c r="B536" t="s">
        <v>1</v>
      </c>
      <c r="C536" s="14">
        <v>1997</v>
      </c>
      <c r="D536" t="s">
        <v>362</v>
      </c>
      <c r="E536" t="s">
        <v>747</v>
      </c>
      <c r="F536" t="s">
        <v>299</v>
      </c>
      <c r="G536" t="s">
        <v>299</v>
      </c>
      <c r="H536" t="s">
        <v>4353</v>
      </c>
      <c r="I536" s="14"/>
      <c r="J536" t="s">
        <v>4353</v>
      </c>
      <c r="K536" s="14"/>
      <c r="L536" t="s">
        <v>197</v>
      </c>
      <c r="M536" t="s">
        <v>4353</v>
      </c>
      <c r="N536" s="14"/>
      <c r="O536" s="14"/>
      <c r="P536" s="14"/>
      <c r="Q536" s="14"/>
      <c r="R536" s="14"/>
      <c r="S536" s="14">
        <v>0</v>
      </c>
    </row>
    <row r="537" spans="1:19" x14ac:dyDescent="0.3">
      <c r="A537" t="s">
        <v>5065</v>
      </c>
      <c r="B537" t="s">
        <v>1</v>
      </c>
      <c r="C537" s="14">
        <v>1998</v>
      </c>
      <c r="D537" t="s">
        <v>362</v>
      </c>
      <c r="E537" t="s">
        <v>749</v>
      </c>
      <c r="F537" t="s">
        <v>299</v>
      </c>
      <c r="G537" t="s">
        <v>299</v>
      </c>
      <c r="H537" t="s">
        <v>4353</v>
      </c>
      <c r="I537" s="14"/>
      <c r="J537" t="s">
        <v>4353</v>
      </c>
      <c r="K537" s="14"/>
      <c r="L537" t="s">
        <v>197</v>
      </c>
      <c r="M537" t="s">
        <v>4353</v>
      </c>
      <c r="N537" s="14"/>
      <c r="O537" s="14"/>
      <c r="P537" s="14"/>
      <c r="Q537" s="14"/>
      <c r="R537" s="14"/>
      <c r="S537" s="14">
        <v>0</v>
      </c>
    </row>
    <row r="538" spans="1:19" x14ac:dyDescent="0.3">
      <c r="A538" t="s">
        <v>5066</v>
      </c>
      <c r="B538" t="s">
        <v>1</v>
      </c>
      <c r="C538" s="14">
        <v>1998</v>
      </c>
      <c r="D538" t="s">
        <v>362</v>
      </c>
      <c r="E538" t="s">
        <v>750</v>
      </c>
      <c r="F538" t="s">
        <v>299</v>
      </c>
      <c r="G538" t="s">
        <v>299</v>
      </c>
      <c r="H538" t="s">
        <v>4353</v>
      </c>
      <c r="I538" s="14"/>
      <c r="J538" t="s">
        <v>4353</v>
      </c>
      <c r="K538" s="14"/>
      <c r="L538" t="s">
        <v>197</v>
      </c>
      <c r="M538" t="s">
        <v>4353</v>
      </c>
      <c r="N538" s="14"/>
      <c r="O538" s="14"/>
      <c r="P538" s="14"/>
      <c r="Q538" s="14"/>
      <c r="R538" s="14"/>
      <c r="S538" s="14">
        <v>0</v>
      </c>
    </row>
    <row r="539" spans="1:19" x14ac:dyDescent="0.3">
      <c r="A539" t="s">
        <v>5067</v>
      </c>
      <c r="B539" t="s">
        <v>1</v>
      </c>
      <c r="C539" s="14">
        <v>1999</v>
      </c>
      <c r="D539" t="s">
        <v>362</v>
      </c>
      <c r="E539" t="s">
        <v>753</v>
      </c>
      <c r="F539" t="s">
        <v>299</v>
      </c>
      <c r="G539" t="s">
        <v>299</v>
      </c>
      <c r="H539" t="s">
        <v>4353</v>
      </c>
      <c r="I539" s="14"/>
      <c r="J539" t="s">
        <v>4353</v>
      </c>
      <c r="K539" s="14"/>
      <c r="L539" t="s">
        <v>197</v>
      </c>
      <c r="M539" t="s">
        <v>4353</v>
      </c>
      <c r="N539" s="14"/>
      <c r="O539" s="14"/>
      <c r="P539" s="14"/>
      <c r="Q539" s="14"/>
      <c r="R539" s="14"/>
      <c r="S539" s="14">
        <v>0</v>
      </c>
    </row>
    <row r="540" spans="1:19" x14ac:dyDescent="0.3">
      <c r="A540" t="s">
        <v>5068</v>
      </c>
      <c r="B540" t="s">
        <v>1</v>
      </c>
      <c r="C540" s="14">
        <v>1999</v>
      </c>
      <c r="D540" t="s">
        <v>362</v>
      </c>
      <c r="E540" t="s">
        <v>751</v>
      </c>
      <c r="F540" t="s">
        <v>299</v>
      </c>
      <c r="G540" t="s">
        <v>299</v>
      </c>
      <c r="H540" t="s">
        <v>4353</v>
      </c>
      <c r="I540" s="14"/>
      <c r="J540" t="s">
        <v>4353</v>
      </c>
      <c r="K540" s="14"/>
      <c r="L540" t="s">
        <v>197</v>
      </c>
      <c r="M540" t="s">
        <v>4353</v>
      </c>
      <c r="N540" s="14"/>
      <c r="O540" s="14"/>
      <c r="P540" s="14"/>
      <c r="Q540" s="14"/>
      <c r="R540" s="14"/>
      <c r="S540" s="14">
        <v>0</v>
      </c>
    </row>
    <row r="541" spans="1:19" x14ac:dyDescent="0.3">
      <c r="A541" t="s">
        <v>5069</v>
      </c>
      <c r="B541" t="s">
        <v>1</v>
      </c>
      <c r="C541" s="14">
        <v>1999</v>
      </c>
      <c r="D541" t="s">
        <v>362</v>
      </c>
      <c r="E541" t="s">
        <v>752</v>
      </c>
      <c r="F541" t="s">
        <v>299</v>
      </c>
      <c r="G541" t="s">
        <v>299</v>
      </c>
      <c r="H541" t="s">
        <v>4353</v>
      </c>
      <c r="I541" s="14"/>
      <c r="J541" t="s">
        <v>4353</v>
      </c>
      <c r="K541" s="14"/>
      <c r="L541" t="s">
        <v>197</v>
      </c>
      <c r="M541" t="s">
        <v>4353</v>
      </c>
      <c r="N541" s="14"/>
      <c r="O541" s="14"/>
      <c r="P541" s="14"/>
      <c r="Q541" s="14"/>
      <c r="R541" s="14"/>
      <c r="S541" s="14">
        <v>0</v>
      </c>
    </row>
    <row r="542" spans="1:19" x14ac:dyDescent="0.3">
      <c r="A542" t="s">
        <v>5070</v>
      </c>
      <c r="B542" t="s">
        <v>1</v>
      </c>
      <c r="C542" s="14">
        <v>2000</v>
      </c>
      <c r="D542" t="s">
        <v>617</v>
      </c>
      <c r="E542" t="s">
        <v>754</v>
      </c>
      <c r="F542" t="s">
        <v>336</v>
      </c>
      <c r="G542" t="s">
        <v>337</v>
      </c>
      <c r="H542" t="s">
        <v>207</v>
      </c>
      <c r="I542" s="14">
        <v>73500000</v>
      </c>
      <c r="J542" t="s">
        <v>147</v>
      </c>
      <c r="K542" s="14">
        <v>11115648</v>
      </c>
      <c r="L542" t="s">
        <v>198</v>
      </c>
      <c r="M542" t="s">
        <v>202</v>
      </c>
      <c r="N542" s="14">
        <v>3</v>
      </c>
      <c r="O542" s="14">
        <v>5</v>
      </c>
      <c r="P542" s="14">
        <v>15</v>
      </c>
      <c r="Q542" s="14">
        <v>0</v>
      </c>
      <c r="R542" s="14">
        <v>1</v>
      </c>
      <c r="S542" s="14">
        <v>1</v>
      </c>
    </row>
    <row r="543" spans="1:19" x14ac:dyDescent="0.3">
      <c r="A543" t="s">
        <v>5071</v>
      </c>
      <c r="B543" t="s">
        <v>1</v>
      </c>
      <c r="C543" s="14">
        <v>2006</v>
      </c>
      <c r="D543" t="s">
        <v>302</v>
      </c>
      <c r="E543" t="s">
        <v>755</v>
      </c>
      <c r="F543" t="s">
        <v>299</v>
      </c>
      <c r="G543" t="s">
        <v>299</v>
      </c>
      <c r="H543" t="s">
        <v>4353</v>
      </c>
      <c r="I543" s="14">
        <v>3000000000</v>
      </c>
      <c r="J543" t="s">
        <v>155</v>
      </c>
      <c r="K543" s="14">
        <v>5737343</v>
      </c>
      <c r="L543" t="s">
        <v>197</v>
      </c>
      <c r="M543" t="s">
        <v>202</v>
      </c>
      <c r="N543" s="14"/>
      <c r="O543" s="14"/>
      <c r="P543" s="14"/>
      <c r="Q543" s="14"/>
      <c r="R543" s="14"/>
      <c r="S543" s="14">
        <v>0</v>
      </c>
    </row>
    <row r="544" spans="1:19" x14ac:dyDescent="0.3">
      <c r="A544" t="s">
        <v>5072</v>
      </c>
      <c r="B544" t="s">
        <v>1</v>
      </c>
      <c r="C544" s="14">
        <v>2007</v>
      </c>
      <c r="D544" t="s">
        <v>4542</v>
      </c>
      <c r="E544" t="s">
        <v>756</v>
      </c>
      <c r="F544" t="s">
        <v>364</v>
      </c>
      <c r="G544" t="s">
        <v>365</v>
      </c>
      <c r="H544" t="s">
        <v>207</v>
      </c>
      <c r="I544" s="14">
        <v>30000000</v>
      </c>
      <c r="J544" t="s">
        <v>147</v>
      </c>
      <c r="K544" s="14">
        <v>3943460</v>
      </c>
      <c r="L544" t="s">
        <v>198</v>
      </c>
      <c r="M544" t="s">
        <v>366</v>
      </c>
      <c r="N544" s="14">
        <v>0</v>
      </c>
      <c r="O544" s="14"/>
      <c r="P544" s="14"/>
      <c r="Q544" s="14">
        <v>0</v>
      </c>
      <c r="R544" s="14">
        <v>1</v>
      </c>
      <c r="S544" s="14">
        <v>0</v>
      </c>
    </row>
    <row r="545" spans="1:19" x14ac:dyDescent="0.3">
      <c r="A545" t="s">
        <v>5073</v>
      </c>
      <c r="B545" t="s">
        <v>1</v>
      </c>
      <c r="C545" s="14">
        <v>2008</v>
      </c>
      <c r="D545" t="s">
        <v>302</v>
      </c>
      <c r="E545" t="s">
        <v>757</v>
      </c>
      <c r="F545" t="s">
        <v>299</v>
      </c>
      <c r="G545" t="s">
        <v>299</v>
      </c>
      <c r="H545" t="s">
        <v>4353</v>
      </c>
      <c r="I545" s="14">
        <v>160000000</v>
      </c>
      <c r="J545" t="s">
        <v>147</v>
      </c>
      <c r="K545" s="14">
        <v>23026038</v>
      </c>
      <c r="L545" t="s">
        <v>197</v>
      </c>
      <c r="M545" t="s">
        <v>202</v>
      </c>
      <c r="N545" s="14"/>
      <c r="O545" s="14"/>
      <c r="P545" s="14"/>
      <c r="Q545" s="14"/>
      <c r="R545" s="14"/>
      <c r="S545" s="14">
        <v>0</v>
      </c>
    </row>
    <row r="546" spans="1:19" x14ac:dyDescent="0.3">
      <c r="A546" t="s">
        <v>5074</v>
      </c>
      <c r="B546" t="s">
        <v>1</v>
      </c>
      <c r="C546" s="14">
        <v>2008</v>
      </c>
      <c r="D546" t="s">
        <v>302</v>
      </c>
      <c r="E546" t="s">
        <v>758</v>
      </c>
      <c r="F546" t="s">
        <v>299</v>
      </c>
      <c r="G546" t="s">
        <v>299</v>
      </c>
      <c r="H546" t="s">
        <v>4353</v>
      </c>
      <c r="I546" s="14">
        <v>40000000</v>
      </c>
      <c r="J546" t="s">
        <v>147</v>
      </c>
      <c r="K546" s="14">
        <v>5756509.5</v>
      </c>
      <c r="L546" t="s">
        <v>197</v>
      </c>
      <c r="M546" t="s">
        <v>202</v>
      </c>
      <c r="N546" s="14"/>
      <c r="O546" s="14"/>
      <c r="P546" s="14"/>
      <c r="Q546" s="14"/>
      <c r="R546" s="14"/>
      <c r="S546" s="14">
        <v>0</v>
      </c>
    </row>
    <row r="547" spans="1:19" x14ac:dyDescent="0.3">
      <c r="A547" t="s">
        <v>5075</v>
      </c>
      <c r="B547" t="s">
        <v>1</v>
      </c>
      <c r="C547" s="14">
        <v>2008</v>
      </c>
      <c r="D547" t="s">
        <v>302</v>
      </c>
      <c r="E547" t="s">
        <v>759</v>
      </c>
      <c r="F547" t="s">
        <v>299</v>
      </c>
      <c r="G547" t="s">
        <v>299</v>
      </c>
      <c r="H547" t="s">
        <v>4353</v>
      </c>
      <c r="I547" s="14"/>
      <c r="J547" t="s">
        <v>4353</v>
      </c>
      <c r="K547" s="14"/>
      <c r="L547" t="s">
        <v>197</v>
      </c>
      <c r="M547" t="s">
        <v>202</v>
      </c>
      <c r="N547" s="14"/>
      <c r="O547" s="14"/>
      <c r="P547" s="14"/>
      <c r="Q547" s="14"/>
      <c r="R547" s="14"/>
      <c r="S547" s="14">
        <v>0</v>
      </c>
    </row>
    <row r="548" spans="1:19" x14ac:dyDescent="0.3">
      <c r="A548" t="s">
        <v>5076</v>
      </c>
      <c r="B548" t="s">
        <v>1</v>
      </c>
      <c r="C548" s="14">
        <v>2009</v>
      </c>
      <c r="D548" t="s">
        <v>302</v>
      </c>
      <c r="E548" t="s">
        <v>761</v>
      </c>
      <c r="F548" t="s">
        <v>299</v>
      </c>
      <c r="G548" t="s">
        <v>299</v>
      </c>
      <c r="H548" t="s">
        <v>4353</v>
      </c>
      <c r="I548" s="14">
        <v>6000000000</v>
      </c>
      <c r="J548" t="s">
        <v>150</v>
      </c>
      <c r="K548" s="14">
        <v>12706850</v>
      </c>
      <c r="L548" t="s">
        <v>197</v>
      </c>
      <c r="M548" t="s">
        <v>202</v>
      </c>
      <c r="N548" s="14"/>
      <c r="O548" s="14"/>
      <c r="P548" s="14"/>
      <c r="Q548" s="14"/>
      <c r="R548" s="14"/>
      <c r="S548" s="14">
        <v>0</v>
      </c>
    </row>
    <row r="549" spans="1:19" x14ac:dyDescent="0.3">
      <c r="A549" t="s">
        <v>5077</v>
      </c>
      <c r="B549" t="s">
        <v>1</v>
      </c>
      <c r="C549" s="14">
        <v>2009</v>
      </c>
      <c r="D549" t="s">
        <v>302</v>
      </c>
      <c r="E549" t="s">
        <v>760</v>
      </c>
      <c r="F549" t="s">
        <v>299</v>
      </c>
      <c r="G549" t="s">
        <v>299</v>
      </c>
      <c r="H549" t="s">
        <v>4353</v>
      </c>
      <c r="I549" s="14"/>
      <c r="J549" t="s">
        <v>4353</v>
      </c>
      <c r="K549" s="14"/>
      <c r="L549" t="s">
        <v>197</v>
      </c>
      <c r="M549" t="s">
        <v>202</v>
      </c>
      <c r="N549" s="14"/>
      <c r="O549" s="14"/>
      <c r="P549" s="14"/>
      <c r="Q549" s="14"/>
      <c r="R549" s="14"/>
      <c r="S549" s="14">
        <v>0</v>
      </c>
    </row>
    <row r="550" spans="1:19" x14ac:dyDescent="0.3">
      <c r="A550" t="s">
        <v>5078</v>
      </c>
      <c r="B550" t="s">
        <v>1</v>
      </c>
      <c r="C550" s="14">
        <v>2013</v>
      </c>
      <c r="D550" t="s">
        <v>372</v>
      </c>
      <c r="E550" t="s">
        <v>767</v>
      </c>
      <c r="F550" t="s">
        <v>364</v>
      </c>
      <c r="G550" t="s">
        <v>365</v>
      </c>
      <c r="H550" t="s">
        <v>207</v>
      </c>
      <c r="I550" s="14"/>
      <c r="J550" t="s">
        <v>4353</v>
      </c>
      <c r="K550" s="14">
        <v>23000000</v>
      </c>
      <c r="L550" t="s">
        <v>198</v>
      </c>
      <c r="M550" t="s">
        <v>366</v>
      </c>
      <c r="N550" s="14">
        <v>0</v>
      </c>
      <c r="O550" s="14"/>
      <c r="P550" s="14"/>
      <c r="Q550" s="14">
        <v>0</v>
      </c>
      <c r="R550" s="14">
        <v>1</v>
      </c>
      <c r="S550" s="14">
        <v>1</v>
      </c>
    </row>
    <row r="551" spans="1:19" x14ac:dyDescent="0.3">
      <c r="A551" t="s">
        <v>5079</v>
      </c>
      <c r="B551" t="s">
        <v>1</v>
      </c>
      <c r="C551" s="14">
        <v>2013</v>
      </c>
      <c r="D551" t="s">
        <v>372</v>
      </c>
      <c r="E551" t="s">
        <v>762</v>
      </c>
      <c r="F551" t="s">
        <v>364</v>
      </c>
      <c r="G551" t="s">
        <v>365</v>
      </c>
      <c r="H551" t="s">
        <v>207</v>
      </c>
      <c r="I551" s="14"/>
      <c r="J551" t="s">
        <v>4353</v>
      </c>
      <c r="K551" s="14">
        <v>63000000</v>
      </c>
      <c r="L551" t="s">
        <v>198</v>
      </c>
      <c r="M551" t="s">
        <v>366</v>
      </c>
      <c r="N551" s="14">
        <v>0</v>
      </c>
      <c r="O551" s="14"/>
      <c r="P551" s="14"/>
      <c r="Q551" s="14">
        <v>0</v>
      </c>
      <c r="R551" s="14">
        <v>1</v>
      </c>
      <c r="S551" s="14">
        <v>1</v>
      </c>
    </row>
    <row r="552" spans="1:19" x14ac:dyDescent="0.3">
      <c r="A552" t="s">
        <v>5080</v>
      </c>
      <c r="B552" t="s">
        <v>1</v>
      </c>
      <c r="C552" s="14">
        <v>2013</v>
      </c>
      <c r="D552" t="s">
        <v>4542</v>
      </c>
      <c r="E552" t="s">
        <v>768</v>
      </c>
      <c r="F552" t="s">
        <v>336</v>
      </c>
      <c r="G552" t="s">
        <v>337</v>
      </c>
      <c r="H552" t="s">
        <v>207</v>
      </c>
      <c r="I552" s="14">
        <v>15600000000</v>
      </c>
      <c r="J552" t="s">
        <v>150</v>
      </c>
      <c r="K552" s="14">
        <v>31576388</v>
      </c>
      <c r="L552" t="s">
        <v>198</v>
      </c>
      <c r="M552" t="s">
        <v>202</v>
      </c>
      <c r="N552" s="14"/>
      <c r="O552" s="14"/>
      <c r="P552" s="14"/>
      <c r="Q552" s="14">
        <v>0</v>
      </c>
      <c r="R552" s="14">
        <v>1</v>
      </c>
      <c r="S552" s="14">
        <v>1</v>
      </c>
    </row>
    <row r="553" spans="1:19" x14ac:dyDescent="0.3">
      <c r="A553" t="s">
        <v>5081</v>
      </c>
      <c r="B553" t="s">
        <v>1</v>
      </c>
      <c r="C553" s="14">
        <v>2013</v>
      </c>
      <c r="D553" t="s">
        <v>302</v>
      </c>
      <c r="E553" t="s">
        <v>765</v>
      </c>
      <c r="F553" t="s">
        <v>299</v>
      </c>
      <c r="G553" t="s">
        <v>299</v>
      </c>
      <c r="H553" t="s">
        <v>4353</v>
      </c>
      <c r="I553" s="14">
        <v>50000000</v>
      </c>
      <c r="J553" t="s">
        <v>147</v>
      </c>
      <c r="K553" s="14">
        <v>8070037</v>
      </c>
      <c r="L553" t="s">
        <v>197</v>
      </c>
      <c r="M553" t="s">
        <v>202</v>
      </c>
      <c r="N553" s="14"/>
      <c r="O553" s="14"/>
      <c r="P553" s="14"/>
      <c r="Q553" s="14"/>
      <c r="R553" s="14"/>
      <c r="S553" s="14">
        <v>0</v>
      </c>
    </row>
    <row r="554" spans="1:19" x14ac:dyDescent="0.3">
      <c r="A554" t="s">
        <v>5083</v>
      </c>
      <c r="B554" t="s">
        <v>1</v>
      </c>
      <c r="C554" s="14">
        <v>2013</v>
      </c>
      <c r="D554" t="s">
        <v>5082</v>
      </c>
      <c r="E554" t="s">
        <v>763</v>
      </c>
      <c r="F554" t="s">
        <v>336</v>
      </c>
      <c r="G554" t="s">
        <v>337</v>
      </c>
      <c r="H554" t="s">
        <v>207</v>
      </c>
      <c r="I554" s="14">
        <v>800000000</v>
      </c>
      <c r="J554" t="s">
        <v>147</v>
      </c>
      <c r="K554" s="14">
        <v>130000000</v>
      </c>
      <c r="L554" t="s">
        <v>198</v>
      </c>
      <c r="M554" t="s">
        <v>202</v>
      </c>
      <c r="N554" s="14">
        <v>1</v>
      </c>
      <c r="O554" s="14">
        <v>6</v>
      </c>
      <c r="P554" s="14">
        <v>20</v>
      </c>
      <c r="Q554" s="14">
        <v>0</v>
      </c>
      <c r="R554" s="14">
        <v>1</v>
      </c>
      <c r="S554" s="14">
        <v>1</v>
      </c>
    </row>
    <row r="555" spans="1:19" x14ac:dyDescent="0.3">
      <c r="A555" t="s">
        <v>5084</v>
      </c>
      <c r="B555" t="s">
        <v>1</v>
      </c>
      <c r="C555" s="14">
        <v>2013</v>
      </c>
      <c r="D555" t="s">
        <v>4542</v>
      </c>
      <c r="E555" t="s">
        <v>769</v>
      </c>
      <c r="F555" t="s">
        <v>364</v>
      </c>
      <c r="G555" t="s">
        <v>365</v>
      </c>
      <c r="H555" t="s">
        <v>207</v>
      </c>
      <c r="I555" s="14">
        <v>150000000</v>
      </c>
      <c r="J555" t="s">
        <v>147</v>
      </c>
      <c r="K555" s="14">
        <v>24210112</v>
      </c>
      <c r="L555" t="s">
        <v>198</v>
      </c>
      <c r="M555" t="s">
        <v>366</v>
      </c>
      <c r="N555" s="14">
        <v>0</v>
      </c>
      <c r="O555" s="14"/>
      <c r="P555" s="14"/>
      <c r="Q555" s="14">
        <v>0</v>
      </c>
      <c r="R555" s="14">
        <v>1</v>
      </c>
      <c r="S555" s="14">
        <v>0</v>
      </c>
    </row>
    <row r="556" spans="1:19" x14ac:dyDescent="0.3">
      <c r="A556" t="s">
        <v>5085</v>
      </c>
      <c r="B556" t="s">
        <v>1</v>
      </c>
      <c r="C556" s="14">
        <v>2013</v>
      </c>
      <c r="D556" t="s">
        <v>302</v>
      </c>
      <c r="E556" t="s">
        <v>764</v>
      </c>
      <c r="F556" t="s">
        <v>299</v>
      </c>
      <c r="G556" t="s">
        <v>299</v>
      </c>
      <c r="H556" t="s">
        <v>4353</v>
      </c>
      <c r="I556" s="14">
        <v>1000000000</v>
      </c>
      <c r="J556" t="s">
        <v>150</v>
      </c>
      <c r="K556" s="14">
        <v>2024127.5</v>
      </c>
      <c r="L556" t="s">
        <v>197</v>
      </c>
      <c r="M556" t="s">
        <v>202</v>
      </c>
      <c r="N556" s="14"/>
      <c r="O556" s="14"/>
      <c r="P556" s="14"/>
      <c r="Q556" s="14"/>
      <c r="R556" s="14"/>
      <c r="S556" s="14">
        <v>0</v>
      </c>
    </row>
    <row r="557" spans="1:19" x14ac:dyDescent="0.3">
      <c r="A557" t="s">
        <v>5086</v>
      </c>
      <c r="B557" t="s">
        <v>1</v>
      </c>
      <c r="C557" s="14">
        <v>2013</v>
      </c>
      <c r="D557" t="s">
        <v>302</v>
      </c>
      <c r="E557" t="s">
        <v>766</v>
      </c>
      <c r="F557" t="s">
        <v>299</v>
      </c>
      <c r="G557" t="s">
        <v>299</v>
      </c>
      <c r="H557" t="s">
        <v>4353</v>
      </c>
      <c r="I557" s="14"/>
      <c r="J557" t="s">
        <v>4353</v>
      </c>
      <c r="K557" s="14"/>
      <c r="L557" t="s">
        <v>197</v>
      </c>
      <c r="M557" t="s">
        <v>202</v>
      </c>
      <c r="N557" s="14"/>
      <c r="O557" s="14"/>
      <c r="P557" s="14"/>
      <c r="Q557" s="14"/>
      <c r="R557" s="14"/>
      <c r="S557" s="14">
        <v>0</v>
      </c>
    </row>
    <row r="558" spans="1:19" x14ac:dyDescent="0.3">
      <c r="A558" t="s">
        <v>5087</v>
      </c>
      <c r="B558" t="s">
        <v>1</v>
      </c>
      <c r="C558" s="14">
        <v>2013</v>
      </c>
      <c r="D558" t="s">
        <v>302</v>
      </c>
      <c r="E558" t="s">
        <v>770</v>
      </c>
      <c r="F558" t="s">
        <v>299</v>
      </c>
      <c r="G558" t="s">
        <v>299</v>
      </c>
      <c r="H558" t="s">
        <v>4353</v>
      </c>
      <c r="I558" s="14"/>
      <c r="J558" t="s">
        <v>4353</v>
      </c>
      <c r="K558" s="14"/>
      <c r="L558" t="s">
        <v>197</v>
      </c>
      <c r="M558" t="s">
        <v>202</v>
      </c>
      <c r="N558" s="14"/>
      <c r="O558" s="14"/>
      <c r="P558" s="14"/>
      <c r="Q558" s="14"/>
      <c r="R558" s="14"/>
      <c r="S558" s="14">
        <v>0</v>
      </c>
    </row>
    <row r="559" spans="1:19" x14ac:dyDescent="0.3">
      <c r="A559" t="s">
        <v>5088</v>
      </c>
      <c r="B559" t="s">
        <v>1</v>
      </c>
      <c r="C559" s="14">
        <v>2014</v>
      </c>
      <c r="D559" t="s">
        <v>302</v>
      </c>
      <c r="E559" t="s">
        <v>771</v>
      </c>
      <c r="F559" t="s">
        <v>299</v>
      </c>
      <c r="G559" t="s">
        <v>299</v>
      </c>
      <c r="H559" t="s">
        <v>4353</v>
      </c>
      <c r="I559" s="14">
        <v>840000</v>
      </c>
      <c r="J559" t="s">
        <v>146</v>
      </c>
      <c r="K559" s="14">
        <v>840000</v>
      </c>
      <c r="L559" t="s">
        <v>197</v>
      </c>
      <c r="M559" t="s">
        <v>202</v>
      </c>
      <c r="N559" s="14"/>
      <c r="O559" s="14"/>
      <c r="P559" s="14"/>
      <c r="Q559" s="14"/>
      <c r="R559" s="14"/>
      <c r="S559" s="14">
        <v>0</v>
      </c>
    </row>
    <row r="560" spans="1:19" x14ac:dyDescent="0.3">
      <c r="A560" t="s">
        <v>5089</v>
      </c>
      <c r="B560" t="s">
        <v>1</v>
      </c>
      <c r="C560" s="14">
        <v>2015</v>
      </c>
      <c r="D560" t="s">
        <v>5090</v>
      </c>
      <c r="E560" t="s">
        <v>773</v>
      </c>
      <c r="F560" t="s">
        <v>336</v>
      </c>
      <c r="G560" t="s">
        <v>337</v>
      </c>
      <c r="H560" t="s">
        <v>207</v>
      </c>
      <c r="I560" s="14"/>
      <c r="J560" t="s">
        <v>4353</v>
      </c>
      <c r="K560" s="14">
        <v>275000000</v>
      </c>
      <c r="L560" t="s">
        <v>198</v>
      </c>
      <c r="M560" t="s">
        <v>202</v>
      </c>
      <c r="N560" s="14"/>
      <c r="O560" s="14">
        <v>7</v>
      </c>
      <c r="P560" s="14">
        <v>20</v>
      </c>
      <c r="Q560" s="14">
        <v>0</v>
      </c>
      <c r="R560" s="14">
        <v>1</v>
      </c>
      <c r="S560" s="14">
        <v>1</v>
      </c>
    </row>
    <row r="561" spans="1:19" x14ac:dyDescent="0.3">
      <c r="A561" t="s">
        <v>5091</v>
      </c>
      <c r="B561" t="s">
        <v>1</v>
      </c>
      <c r="C561" s="14">
        <v>2015</v>
      </c>
      <c r="D561" t="s">
        <v>5082</v>
      </c>
      <c r="E561" t="s">
        <v>772</v>
      </c>
      <c r="F561" t="s">
        <v>336</v>
      </c>
      <c r="G561" t="s">
        <v>337</v>
      </c>
      <c r="H561" t="s">
        <v>207</v>
      </c>
      <c r="I561" s="14">
        <v>49600000</v>
      </c>
      <c r="J561" t="s">
        <v>147</v>
      </c>
      <c r="K561" s="14">
        <v>78946952</v>
      </c>
      <c r="L561" t="s">
        <v>198</v>
      </c>
      <c r="M561" t="s">
        <v>202</v>
      </c>
      <c r="N561" s="14">
        <v>2</v>
      </c>
      <c r="O561" s="14">
        <v>7</v>
      </c>
      <c r="P561" s="14">
        <v>20</v>
      </c>
      <c r="Q561" s="14">
        <v>0</v>
      </c>
      <c r="R561" s="14">
        <v>1</v>
      </c>
      <c r="S561" s="14">
        <v>1</v>
      </c>
    </row>
    <row r="562" spans="1:19" x14ac:dyDescent="0.3">
      <c r="A562" t="s">
        <v>5092</v>
      </c>
      <c r="B562" t="s">
        <v>1</v>
      </c>
      <c r="C562" s="14">
        <v>2017</v>
      </c>
      <c r="D562" t="s">
        <v>5082</v>
      </c>
      <c r="E562" t="s">
        <v>774</v>
      </c>
      <c r="F562" t="s">
        <v>336</v>
      </c>
      <c r="G562" t="s">
        <v>337</v>
      </c>
      <c r="H562" t="s">
        <v>207</v>
      </c>
      <c r="I562" s="14">
        <v>605744400</v>
      </c>
      <c r="J562" t="s">
        <v>147</v>
      </c>
      <c r="K562" s="14">
        <v>89648272</v>
      </c>
      <c r="L562" t="s">
        <v>198</v>
      </c>
      <c r="M562" t="s">
        <v>202</v>
      </c>
      <c r="N562" s="14">
        <v>2</v>
      </c>
      <c r="O562" s="14">
        <v>7</v>
      </c>
      <c r="P562" s="14">
        <v>20</v>
      </c>
      <c r="Q562" s="14">
        <v>0</v>
      </c>
      <c r="R562" s="14">
        <v>1</v>
      </c>
      <c r="S562" s="14">
        <v>0</v>
      </c>
    </row>
    <row r="563" spans="1:19" x14ac:dyDescent="0.3">
      <c r="A563" t="s">
        <v>5093</v>
      </c>
      <c r="B563" t="s">
        <v>69</v>
      </c>
      <c r="C563" s="14">
        <v>1986</v>
      </c>
      <c r="D563" t="s">
        <v>255</v>
      </c>
      <c r="E563" t="s">
        <v>273</v>
      </c>
      <c r="F563" t="s">
        <v>299</v>
      </c>
      <c r="G563" t="s">
        <v>299</v>
      </c>
      <c r="H563" t="s">
        <v>4353</v>
      </c>
      <c r="I563" s="14"/>
      <c r="J563" t="s">
        <v>4353</v>
      </c>
      <c r="K563" s="14">
        <v>650000</v>
      </c>
      <c r="L563" t="s">
        <v>197</v>
      </c>
      <c r="M563" t="s">
        <v>4353</v>
      </c>
      <c r="N563" s="14"/>
      <c r="O563" s="14"/>
      <c r="P563" s="14"/>
      <c r="Q563" s="14"/>
      <c r="R563" s="14"/>
      <c r="S563" s="14">
        <v>0</v>
      </c>
    </row>
    <row r="564" spans="1:19" x14ac:dyDescent="0.3">
      <c r="A564" t="s">
        <v>5094</v>
      </c>
      <c r="B564" t="s">
        <v>69</v>
      </c>
      <c r="C564" s="14">
        <v>1986</v>
      </c>
      <c r="D564" t="s">
        <v>255</v>
      </c>
      <c r="E564" t="s">
        <v>4363</v>
      </c>
      <c r="F564" t="s">
        <v>299</v>
      </c>
      <c r="G564" t="s">
        <v>299</v>
      </c>
      <c r="H564" t="s">
        <v>4353</v>
      </c>
      <c r="I564" s="14"/>
      <c r="J564" t="s">
        <v>4353</v>
      </c>
      <c r="K564" s="14">
        <v>6500000</v>
      </c>
      <c r="L564" t="s">
        <v>198</v>
      </c>
      <c r="M564" t="s">
        <v>4353</v>
      </c>
      <c r="N564" s="14">
        <v>0</v>
      </c>
      <c r="O564" s="14">
        <v>5</v>
      </c>
      <c r="P564" s="14">
        <v>20</v>
      </c>
      <c r="Q564" s="14"/>
      <c r="R564" s="14"/>
      <c r="S564" s="14">
        <v>0</v>
      </c>
    </row>
    <row r="565" spans="1:19" x14ac:dyDescent="0.3">
      <c r="A565" t="s">
        <v>5095</v>
      </c>
      <c r="B565" t="s">
        <v>69</v>
      </c>
      <c r="C565" s="14">
        <v>1990</v>
      </c>
      <c r="D565" t="s">
        <v>362</v>
      </c>
      <c r="E565" t="s">
        <v>775</v>
      </c>
      <c r="F565" t="s">
        <v>299</v>
      </c>
      <c r="G565" t="s">
        <v>299</v>
      </c>
      <c r="H565" t="s">
        <v>4353</v>
      </c>
      <c r="I565" s="14"/>
      <c r="J565" t="s">
        <v>4353</v>
      </c>
      <c r="K565" s="14"/>
      <c r="L565" t="s">
        <v>197</v>
      </c>
      <c r="M565" t="s">
        <v>4353</v>
      </c>
      <c r="N565" s="14"/>
      <c r="O565" s="14"/>
      <c r="P565" s="14"/>
      <c r="Q565" s="14"/>
      <c r="R565" s="14"/>
      <c r="S565" s="14">
        <v>0</v>
      </c>
    </row>
    <row r="566" spans="1:19" x14ac:dyDescent="0.3">
      <c r="A566" t="s">
        <v>5096</v>
      </c>
      <c r="B566" t="s">
        <v>69</v>
      </c>
      <c r="C566" s="14">
        <v>1990</v>
      </c>
      <c r="D566" t="s">
        <v>362</v>
      </c>
      <c r="E566" t="s">
        <v>776</v>
      </c>
      <c r="F566" t="s">
        <v>299</v>
      </c>
      <c r="G566" t="s">
        <v>299</v>
      </c>
      <c r="H566" t="s">
        <v>4353</v>
      </c>
      <c r="I566" s="14"/>
      <c r="J566" t="s">
        <v>4353</v>
      </c>
      <c r="K566" s="14"/>
      <c r="L566" t="s">
        <v>197</v>
      </c>
      <c r="M566" t="s">
        <v>4353</v>
      </c>
      <c r="N566" s="14"/>
      <c r="O566" s="14"/>
      <c r="P566" s="14"/>
      <c r="Q566" s="14"/>
      <c r="R566" s="14"/>
      <c r="S566" s="14">
        <v>0</v>
      </c>
    </row>
    <row r="567" spans="1:19" x14ac:dyDescent="0.3">
      <c r="A567" t="s">
        <v>5097</v>
      </c>
      <c r="B567" t="s">
        <v>69</v>
      </c>
      <c r="C567" s="14">
        <v>1994</v>
      </c>
      <c r="D567" t="s">
        <v>362</v>
      </c>
      <c r="E567" t="s">
        <v>777</v>
      </c>
      <c r="F567" t="s">
        <v>299</v>
      </c>
      <c r="G567" t="s">
        <v>299</v>
      </c>
      <c r="H567" t="s">
        <v>4353</v>
      </c>
      <c r="I567" s="14"/>
      <c r="J567" t="s">
        <v>4353</v>
      </c>
      <c r="K567" s="14"/>
      <c r="L567" t="s">
        <v>197</v>
      </c>
      <c r="M567" t="s">
        <v>4353</v>
      </c>
      <c r="N567" s="14"/>
      <c r="O567" s="14"/>
      <c r="P567" s="14"/>
      <c r="Q567" s="14"/>
      <c r="R567" s="14"/>
      <c r="S567" s="14">
        <v>0</v>
      </c>
    </row>
    <row r="568" spans="1:19" x14ac:dyDescent="0.3">
      <c r="A568" t="s">
        <v>5098</v>
      </c>
      <c r="B568" t="s">
        <v>69</v>
      </c>
      <c r="C568" s="14">
        <v>1995</v>
      </c>
      <c r="D568" t="s">
        <v>362</v>
      </c>
      <c r="E568" t="s">
        <v>778</v>
      </c>
      <c r="F568" t="s">
        <v>299</v>
      </c>
      <c r="G568" t="s">
        <v>299</v>
      </c>
      <c r="H568" t="s">
        <v>4353</v>
      </c>
      <c r="I568" s="14"/>
      <c r="J568" t="s">
        <v>4353</v>
      </c>
      <c r="K568" s="14"/>
      <c r="L568" t="s">
        <v>197</v>
      </c>
      <c r="M568" t="s">
        <v>4353</v>
      </c>
      <c r="N568" s="14"/>
      <c r="O568" s="14"/>
      <c r="P568" s="14"/>
      <c r="Q568" s="14"/>
      <c r="R568" s="14"/>
      <c r="S568" s="14">
        <v>0</v>
      </c>
    </row>
    <row r="569" spans="1:19" x14ac:dyDescent="0.3">
      <c r="A569" t="s">
        <v>5099</v>
      </c>
      <c r="B569" t="s">
        <v>69</v>
      </c>
      <c r="C569" s="14">
        <v>1996</v>
      </c>
      <c r="D569" t="s">
        <v>362</v>
      </c>
      <c r="E569" t="s">
        <v>780</v>
      </c>
      <c r="F569" t="s">
        <v>299</v>
      </c>
      <c r="G569" t="s">
        <v>299</v>
      </c>
      <c r="H569" t="s">
        <v>4353</v>
      </c>
      <c r="I569" s="14"/>
      <c r="J569" t="s">
        <v>4353</v>
      </c>
      <c r="K569" s="14"/>
      <c r="L569" t="s">
        <v>197</v>
      </c>
      <c r="M569" t="s">
        <v>4353</v>
      </c>
      <c r="N569" s="14"/>
      <c r="O569" s="14"/>
      <c r="P569" s="14"/>
      <c r="Q569" s="14"/>
      <c r="R569" s="14"/>
      <c r="S569" s="14">
        <v>0</v>
      </c>
    </row>
    <row r="570" spans="1:19" x14ac:dyDescent="0.3">
      <c r="A570" t="s">
        <v>5100</v>
      </c>
      <c r="B570" t="s">
        <v>69</v>
      </c>
      <c r="C570" s="14">
        <v>1996</v>
      </c>
      <c r="D570" t="s">
        <v>362</v>
      </c>
      <c r="E570" t="s">
        <v>779</v>
      </c>
      <c r="F570" t="s">
        <v>299</v>
      </c>
      <c r="G570" t="s">
        <v>299</v>
      </c>
      <c r="H570" t="s">
        <v>4353</v>
      </c>
      <c r="I570" s="14"/>
      <c r="J570" t="s">
        <v>4353</v>
      </c>
      <c r="K570" s="14"/>
      <c r="L570" t="s">
        <v>197</v>
      </c>
      <c r="M570" t="s">
        <v>4353</v>
      </c>
      <c r="N570" s="14"/>
      <c r="O570" s="14"/>
      <c r="P570" s="14"/>
      <c r="Q570" s="14"/>
      <c r="R570" s="14"/>
      <c r="S570" s="14">
        <v>0</v>
      </c>
    </row>
    <row r="571" spans="1:19" x14ac:dyDescent="0.3">
      <c r="A571" t="s">
        <v>5101</v>
      </c>
      <c r="B571" t="s">
        <v>69</v>
      </c>
      <c r="C571" s="14">
        <v>1997</v>
      </c>
      <c r="D571" t="s">
        <v>362</v>
      </c>
      <c r="E571" t="s">
        <v>781</v>
      </c>
      <c r="F571" t="s">
        <v>299</v>
      </c>
      <c r="G571" t="s">
        <v>299</v>
      </c>
      <c r="H571" t="s">
        <v>4353</v>
      </c>
      <c r="I571" s="14"/>
      <c r="J571" t="s">
        <v>4353</v>
      </c>
      <c r="K571" s="14"/>
      <c r="L571" t="s">
        <v>197</v>
      </c>
      <c r="M571" t="s">
        <v>4353</v>
      </c>
      <c r="N571" s="14"/>
      <c r="O571" s="14"/>
      <c r="P571" s="14"/>
      <c r="Q571" s="14"/>
      <c r="R571" s="14"/>
      <c r="S571" s="14">
        <v>0</v>
      </c>
    </row>
    <row r="572" spans="1:19" x14ac:dyDescent="0.3">
      <c r="A572" t="s">
        <v>5102</v>
      </c>
      <c r="B572" t="s">
        <v>69</v>
      </c>
      <c r="C572" s="14">
        <v>2003</v>
      </c>
      <c r="D572" t="s">
        <v>302</v>
      </c>
      <c r="E572" t="s">
        <v>782</v>
      </c>
      <c r="F572" t="s">
        <v>299</v>
      </c>
      <c r="G572" t="s">
        <v>299</v>
      </c>
      <c r="H572" t="s">
        <v>4353</v>
      </c>
      <c r="I572" s="14">
        <v>30000</v>
      </c>
      <c r="J572" t="s">
        <v>146</v>
      </c>
      <c r="K572" s="14">
        <v>30000</v>
      </c>
      <c r="L572" t="s">
        <v>197</v>
      </c>
      <c r="M572" t="s">
        <v>202</v>
      </c>
      <c r="N572" s="14"/>
      <c r="O572" s="14"/>
      <c r="P572" s="14"/>
      <c r="Q572" s="14"/>
      <c r="R572" s="14"/>
      <c r="S572" s="14">
        <v>0</v>
      </c>
    </row>
    <row r="573" spans="1:19" x14ac:dyDescent="0.3">
      <c r="A573" t="s">
        <v>5103</v>
      </c>
      <c r="B573" t="s">
        <v>69</v>
      </c>
      <c r="C573" s="14">
        <v>2006</v>
      </c>
      <c r="D573" t="s">
        <v>302</v>
      </c>
      <c r="E573" t="s">
        <v>783</v>
      </c>
      <c r="F573" t="s">
        <v>299</v>
      </c>
      <c r="G573" t="s">
        <v>299</v>
      </c>
      <c r="H573" t="s">
        <v>4353</v>
      </c>
      <c r="I573" s="14">
        <v>1200000</v>
      </c>
      <c r="J573" t="s">
        <v>146</v>
      </c>
      <c r="K573" s="14">
        <v>1200000</v>
      </c>
      <c r="L573" t="s">
        <v>197</v>
      </c>
      <c r="M573" t="s">
        <v>202</v>
      </c>
      <c r="N573" s="14"/>
      <c r="O573" s="14"/>
      <c r="P573" s="14"/>
      <c r="Q573" s="14"/>
      <c r="R573" s="14"/>
      <c r="S573" s="14">
        <v>0</v>
      </c>
    </row>
    <row r="574" spans="1:19" x14ac:dyDescent="0.3">
      <c r="A574" t="s">
        <v>5104</v>
      </c>
      <c r="B574" t="s">
        <v>69</v>
      </c>
      <c r="C574" s="14">
        <v>2008</v>
      </c>
      <c r="D574" t="s">
        <v>302</v>
      </c>
      <c r="E574" t="s">
        <v>784</v>
      </c>
      <c r="F574" t="s">
        <v>785</v>
      </c>
      <c r="G574" t="s">
        <v>365</v>
      </c>
      <c r="H574" t="s">
        <v>207</v>
      </c>
      <c r="I574" s="14">
        <v>60000000</v>
      </c>
      <c r="J574" t="s">
        <v>146</v>
      </c>
      <c r="K574" s="14">
        <v>60000000</v>
      </c>
      <c r="L574" t="s">
        <v>198</v>
      </c>
      <c r="M574" t="s">
        <v>4353</v>
      </c>
      <c r="N574" s="14"/>
      <c r="O574" s="14"/>
      <c r="P574" s="14"/>
      <c r="Q574" s="14">
        <v>0</v>
      </c>
      <c r="R574" s="14">
        <v>1</v>
      </c>
      <c r="S574" s="14">
        <v>1</v>
      </c>
    </row>
    <row r="575" spans="1:19" x14ac:dyDescent="0.3">
      <c r="A575" t="s">
        <v>5105</v>
      </c>
      <c r="B575" t="s">
        <v>69</v>
      </c>
      <c r="C575" s="14">
        <v>2008</v>
      </c>
      <c r="D575" t="s">
        <v>302</v>
      </c>
      <c r="E575" t="s">
        <v>786</v>
      </c>
      <c r="F575" t="s">
        <v>787</v>
      </c>
      <c r="G575" t="s">
        <v>365</v>
      </c>
      <c r="H575" t="s">
        <v>4353</v>
      </c>
      <c r="I575" s="14"/>
      <c r="J575" t="s">
        <v>4353</v>
      </c>
      <c r="K575" s="14"/>
      <c r="L575" t="s">
        <v>197</v>
      </c>
      <c r="M575" t="s">
        <v>202</v>
      </c>
      <c r="N575" s="14"/>
      <c r="O575" s="14"/>
      <c r="P575" s="14"/>
      <c r="Q575" s="14"/>
      <c r="R575" s="14"/>
      <c r="S575" s="14">
        <v>0</v>
      </c>
    </row>
    <row r="576" spans="1:19" x14ac:dyDescent="0.3">
      <c r="A576" t="s">
        <v>5106</v>
      </c>
      <c r="B576" t="s">
        <v>69</v>
      </c>
      <c r="C576" s="14">
        <v>2009</v>
      </c>
      <c r="D576" t="s">
        <v>302</v>
      </c>
      <c r="E576" t="s">
        <v>789</v>
      </c>
      <c r="F576" t="s">
        <v>299</v>
      </c>
      <c r="G576" t="s">
        <v>299</v>
      </c>
      <c r="H576" t="s">
        <v>4353</v>
      </c>
      <c r="I576" s="14"/>
      <c r="J576" t="s">
        <v>4353</v>
      </c>
      <c r="K576" s="14"/>
      <c r="L576" t="s">
        <v>197</v>
      </c>
      <c r="M576" t="s">
        <v>202</v>
      </c>
      <c r="N576" s="14"/>
      <c r="O576" s="14"/>
      <c r="P576" s="14"/>
      <c r="Q576" s="14"/>
      <c r="R576" s="14"/>
      <c r="S576" s="14">
        <v>0</v>
      </c>
    </row>
    <row r="577" spans="1:19" x14ac:dyDescent="0.3">
      <c r="A577" t="s">
        <v>5107</v>
      </c>
      <c r="B577" t="s">
        <v>69</v>
      </c>
      <c r="C577" s="14">
        <v>2009</v>
      </c>
      <c r="D577" t="s">
        <v>5025</v>
      </c>
      <c r="E577" t="s">
        <v>791</v>
      </c>
      <c r="F577" t="s">
        <v>463</v>
      </c>
      <c r="G577" t="s">
        <v>337</v>
      </c>
      <c r="H577" t="s">
        <v>207</v>
      </c>
      <c r="I577" s="14">
        <v>251000000</v>
      </c>
      <c r="J577" t="s">
        <v>146</v>
      </c>
      <c r="K577" s="14">
        <v>251000000</v>
      </c>
      <c r="L577" t="s">
        <v>198</v>
      </c>
      <c r="M577" t="s">
        <v>199</v>
      </c>
      <c r="N577" s="14"/>
      <c r="O577" s="14"/>
      <c r="P577" s="14"/>
      <c r="Q577" s="14">
        <v>0</v>
      </c>
      <c r="R577" s="14">
        <v>1</v>
      </c>
      <c r="S577" s="14">
        <v>1</v>
      </c>
    </row>
    <row r="578" spans="1:19" x14ac:dyDescent="0.3">
      <c r="A578" t="s">
        <v>5108</v>
      </c>
      <c r="B578" t="s">
        <v>69</v>
      </c>
      <c r="C578" s="14">
        <v>2009</v>
      </c>
      <c r="D578" t="s">
        <v>302</v>
      </c>
      <c r="E578" t="s">
        <v>788</v>
      </c>
      <c r="F578" t="s">
        <v>299</v>
      </c>
      <c r="G578" t="s">
        <v>299</v>
      </c>
      <c r="H578" t="s">
        <v>4353</v>
      </c>
      <c r="I578" s="14"/>
      <c r="J578" t="s">
        <v>4353</v>
      </c>
      <c r="K578" s="14"/>
      <c r="L578" t="s">
        <v>197</v>
      </c>
      <c r="M578" t="s">
        <v>202</v>
      </c>
      <c r="N578" s="14"/>
      <c r="O578" s="14"/>
      <c r="P578" s="14"/>
      <c r="Q578" s="14"/>
      <c r="R578" s="14"/>
      <c r="S578" s="14">
        <v>0</v>
      </c>
    </row>
    <row r="579" spans="1:19" x14ac:dyDescent="0.3">
      <c r="A579" t="s">
        <v>5109</v>
      </c>
      <c r="B579" t="s">
        <v>69</v>
      </c>
      <c r="C579" s="14">
        <v>2009</v>
      </c>
      <c r="D579" t="s">
        <v>302</v>
      </c>
      <c r="E579" t="s">
        <v>790</v>
      </c>
      <c r="F579" t="s">
        <v>299</v>
      </c>
      <c r="G579" t="s">
        <v>299</v>
      </c>
      <c r="H579" t="s">
        <v>4353</v>
      </c>
      <c r="I579" s="14"/>
      <c r="J579" t="s">
        <v>4353</v>
      </c>
      <c r="K579" s="14"/>
      <c r="L579" t="s">
        <v>197</v>
      </c>
      <c r="M579" t="s">
        <v>202</v>
      </c>
      <c r="N579" s="14"/>
      <c r="O579" s="14"/>
      <c r="P579" s="14"/>
      <c r="Q579" s="14"/>
      <c r="R579" s="14"/>
      <c r="S579" s="14">
        <v>0</v>
      </c>
    </row>
    <row r="580" spans="1:19" x14ac:dyDescent="0.3">
      <c r="A580" t="s">
        <v>5110</v>
      </c>
      <c r="B580" t="s">
        <v>69</v>
      </c>
      <c r="C580" s="14">
        <v>2009</v>
      </c>
      <c r="D580" t="s">
        <v>302</v>
      </c>
      <c r="E580" t="s">
        <v>793</v>
      </c>
      <c r="F580" t="s">
        <v>299</v>
      </c>
      <c r="G580" t="s">
        <v>299</v>
      </c>
      <c r="H580" t="s">
        <v>4353</v>
      </c>
      <c r="I580" s="14">
        <v>300000</v>
      </c>
      <c r="J580" t="s">
        <v>146</v>
      </c>
      <c r="K580" s="14">
        <v>300000</v>
      </c>
      <c r="L580" t="s">
        <v>197</v>
      </c>
      <c r="M580" t="s">
        <v>202</v>
      </c>
      <c r="N580" s="14"/>
      <c r="O580" s="14"/>
      <c r="P580" s="14"/>
      <c r="Q580" s="14"/>
      <c r="R580" s="14"/>
      <c r="S580" s="14">
        <v>0</v>
      </c>
    </row>
    <row r="581" spans="1:19" x14ac:dyDescent="0.3">
      <c r="A581" t="s">
        <v>5111</v>
      </c>
      <c r="B581" t="s">
        <v>69</v>
      </c>
      <c r="C581" s="14">
        <v>2009</v>
      </c>
      <c r="D581" t="s">
        <v>4873</v>
      </c>
      <c r="E581" t="s">
        <v>792</v>
      </c>
      <c r="F581" t="s">
        <v>336</v>
      </c>
      <c r="G581" t="s">
        <v>337</v>
      </c>
      <c r="H581" t="s">
        <v>456</v>
      </c>
      <c r="I581" s="14">
        <v>60000000</v>
      </c>
      <c r="J581" t="s">
        <v>146</v>
      </c>
      <c r="K581" s="14">
        <v>60000000</v>
      </c>
      <c r="L581" t="s">
        <v>198</v>
      </c>
      <c r="M581" t="s">
        <v>202</v>
      </c>
      <c r="N581" s="14">
        <v>2</v>
      </c>
      <c r="O581" s="14"/>
      <c r="P581" s="14">
        <v>20</v>
      </c>
      <c r="Q581" s="14">
        <v>0</v>
      </c>
      <c r="R581" s="14">
        <v>1</v>
      </c>
      <c r="S581" s="14">
        <v>1</v>
      </c>
    </row>
    <row r="582" spans="1:19" x14ac:dyDescent="0.3">
      <c r="A582" t="s">
        <v>5112</v>
      </c>
      <c r="B582" t="s">
        <v>69</v>
      </c>
      <c r="C582" s="14">
        <v>2010</v>
      </c>
      <c r="D582" t="s">
        <v>302</v>
      </c>
      <c r="E582" t="s">
        <v>794</v>
      </c>
      <c r="F582" t="s">
        <v>299</v>
      </c>
      <c r="G582" t="s">
        <v>299</v>
      </c>
      <c r="H582" t="s">
        <v>4353</v>
      </c>
      <c r="I582" s="14"/>
      <c r="J582" t="s">
        <v>4353</v>
      </c>
      <c r="K582" s="14"/>
      <c r="L582" t="s">
        <v>197</v>
      </c>
      <c r="M582" t="s">
        <v>202</v>
      </c>
      <c r="N582" s="14"/>
      <c r="O582" s="14"/>
      <c r="P582" s="14"/>
      <c r="Q582" s="14"/>
      <c r="R582" s="14"/>
      <c r="S582" s="14">
        <v>0</v>
      </c>
    </row>
    <row r="583" spans="1:19" x14ac:dyDescent="0.3">
      <c r="A583" t="s">
        <v>5113</v>
      </c>
      <c r="B583" t="s">
        <v>69</v>
      </c>
      <c r="C583" s="14">
        <v>2011</v>
      </c>
      <c r="D583" t="s">
        <v>302</v>
      </c>
      <c r="E583" t="s">
        <v>798</v>
      </c>
      <c r="F583" t="s">
        <v>299</v>
      </c>
      <c r="G583" t="s">
        <v>299</v>
      </c>
      <c r="H583" t="s">
        <v>4353</v>
      </c>
      <c r="I583" s="14">
        <v>3500000</v>
      </c>
      <c r="J583" t="s">
        <v>146</v>
      </c>
      <c r="K583" s="14">
        <v>3500000</v>
      </c>
      <c r="L583" t="s">
        <v>197</v>
      </c>
      <c r="M583" t="s">
        <v>202</v>
      </c>
      <c r="N583" s="14"/>
      <c r="O583" s="14"/>
      <c r="P583" s="14"/>
      <c r="Q583" s="14"/>
      <c r="R583" s="14"/>
      <c r="S583" s="14">
        <v>0</v>
      </c>
    </row>
    <row r="584" spans="1:19" x14ac:dyDescent="0.3">
      <c r="A584" t="s">
        <v>5114</v>
      </c>
      <c r="B584" t="s">
        <v>69</v>
      </c>
      <c r="C584" s="14">
        <v>2011</v>
      </c>
      <c r="D584" t="s">
        <v>302</v>
      </c>
      <c r="E584" t="s">
        <v>796</v>
      </c>
      <c r="F584" t="s">
        <v>336</v>
      </c>
      <c r="G584" t="s">
        <v>337</v>
      </c>
      <c r="H584" t="s">
        <v>456</v>
      </c>
      <c r="I584" s="14">
        <v>411000000</v>
      </c>
      <c r="J584" t="s">
        <v>147</v>
      </c>
      <c r="K584" s="14">
        <v>63607900</v>
      </c>
      <c r="L584" t="s">
        <v>198</v>
      </c>
      <c r="M584" t="s">
        <v>4353</v>
      </c>
      <c r="N584" s="14"/>
      <c r="O584" s="14"/>
      <c r="P584" s="14"/>
      <c r="Q584" s="14">
        <v>0</v>
      </c>
      <c r="R584" s="14">
        <v>1</v>
      </c>
      <c r="S584" s="14">
        <v>1</v>
      </c>
    </row>
    <row r="585" spans="1:19" x14ac:dyDescent="0.3">
      <c r="A585" t="s">
        <v>5115</v>
      </c>
      <c r="B585" t="s">
        <v>69</v>
      </c>
      <c r="C585" s="14">
        <v>2011</v>
      </c>
      <c r="D585" t="s">
        <v>302</v>
      </c>
      <c r="E585" t="s">
        <v>795</v>
      </c>
      <c r="F585" t="s">
        <v>299</v>
      </c>
      <c r="G585" t="s">
        <v>299</v>
      </c>
      <c r="H585" t="s">
        <v>4353</v>
      </c>
      <c r="I585" s="14"/>
      <c r="J585" t="s">
        <v>4353</v>
      </c>
      <c r="K585" s="14"/>
      <c r="L585" t="s">
        <v>197</v>
      </c>
      <c r="M585" t="s">
        <v>202</v>
      </c>
      <c r="N585" s="14"/>
      <c r="O585" s="14"/>
      <c r="P585" s="14"/>
      <c r="Q585" s="14"/>
      <c r="R585" s="14"/>
      <c r="S585" s="14">
        <v>0</v>
      </c>
    </row>
    <row r="586" spans="1:19" x14ac:dyDescent="0.3">
      <c r="A586" t="s">
        <v>5116</v>
      </c>
      <c r="B586" t="s">
        <v>69</v>
      </c>
      <c r="C586" s="14">
        <v>2011</v>
      </c>
      <c r="D586" t="s">
        <v>4873</v>
      </c>
      <c r="E586" t="s">
        <v>797</v>
      </c>
      <c r="F586" t="s">
        <v>463</v>
      </c>
      <c r="G586" t="s">
        <v>337</v>
      </c>
      <c r="H586" t="s">
        <v>207</v>
      </c>
      <c r="I586" s="14"/>
      <c r="J586" t="s">
        <v>4353</v>
      </c>
      <c r="K586" s="14">
        <v>300000000</v>
      </c>
      <c r="L586" t="s">
        <v>198</v>
      </c>
      <c r="M586" t="s">
        <v>199</v>
      </c>
      <c r="N586" s="14"/>
      <c r="O586" s="14"/>
      <c r="P586" s="14"/>
      <c r="Q586" s="14">
        <v>0</v>
      </c>
      <c r="R586" s="14">
        <v>1</v>
      </c>
      <c r="S586" s="14">
        <v>1</v>
      </c>
    </row>
    <row r="587" spans="1:19" x14ac:dyDescent="0.3">
      <c r="A587" t="s">
        <v>5117</v>
      </c>
      <c r="B587" t="s">
        <v>69</v>
      </c>
      <c r="C587" s="14">
        <v>2012</v>
      </c>
      <c r="D587" t="s">
        <v>302</v>
      </c>
      <c r="E587" t="s">
        <v>799</v>
      </c>
      <c r="F587" t="s">
        <v>299</v>
      </c>
      <c r="G587" t="s">
        <v>299</v>
      </c>
      <c r="H587" t="s">
        <v>4353</v>
      </c>
      <c r="I587" s="14">
        <v>4500000</v>
      </c>
      <c r="J587" t="s">
        <v>146</v>
      </c>
      <c r="K587" s="14">
        <v>4500000</v>
      </c>
      <c r="L587" t="s">
        <v>197</v>
      </c>
      <c r="M587" t="s">
        <v>202</v>
      </c>
      <c r="N587" s="14"/>
      <c r="O587" s="14"/>
      <c r="P587" s="14"/>
      <c r="Q587" s="14"/>
      <c r="R587" s="14"/>
      <c r="S587" s="14">
        <v>0</v>
      </c>
    </row>
    <row r="588" spans="1:19" x14ac:dyDescent="0.3">
      <c r="A588" t="s">
        <v>5119</v>
      </c>
      <c r="B588" t="s">
        <v>69</v>
      </c>
      <c r="C588" s="14">
        <v>2012</v>
      </c>
      <c r="D588" t="s">
        <v>144</v>
      </c>
      <c r="E588" t="s">
        <v>5118</v>
      </c>
      <c r="F588" t="s">
        <v>336</v>
      </c>
      <c r="G588" t="s">
        <v>337</v>
      </c>
      <c r="H588" t="s">
        <v>207</v>
      </c>
      <c r="I588" s="14"/>
      <c r="J588" t="s">
        <v>4353</v>
      </c>
      <c r="K588" s="14">
        <v>100000000</v>
      </c>
      <c r="L588" t="s">
        <v>198</v>
      </c>
      <c r="M588" t="s">
        <v>202</v>
      </c>
      <c r="N588" s="14"/>
      <c r="O588" s="14"/>
      <c r="P588" s="14">
        <v>20</v>
      </c>
      <c r="Q588" s="14">
        <v>0</v>
      </c>
      <c r="R588" s="14">
        <v>1</v>
      </c>
      <c r="S588" s="14">
        <v>1</v>
      </c>
    </row>
    <row r="589" spans="1:19" x14ac:dyDescent="0.3">
      <c r="A589" t="s">
        <v>5120</v>
      </c>
      <c r="B589" t="s">
        <v>69</v>
      </c>
      <c r="C589" s="14">
        <v>2012</v>
      </c>
      <c r="D589" t="s">
        <v>302</v>
      </c>
      <c r="E589" t="s">
        <v>800</v>
      </c>
      <c r="F589" t="s">
        <v>336</v>
      </c>
      <c r="G589" t="s">
        <v>337</v>
      </c>
      <c r="H589" t="s">
        <v>631</v>
      </c>
      <c r="I589" s="14">
        <v>23800000</v>
      </c>
      <c r="J589" t="s">
        <v>146</v>
      </c>
      <c r="K589" s="14">
        <v>23800000</v>
      </c>
      <c r="L589" t="s">
        <v>198</v>
      </c>
      <c r="M589" t="s">
        <v>202</v>
      </c>
      <c r="N589" s="14"/>
      <c r="O589" s="14"/>
      <c r="P589" s="14">
        <v>20</v>
      </c>
      <c r="Q589" s="14">
        <v>0</v>
      </c>
      <c r="R589" s="14">
        <v>1</v>
      </c>
      <c r="S589" s="14">
        <v>1</v>
      </c>
    </row>
    <row r="590" spans="1:19" x14ac:dyDescent="0.3">
      <c r="A590" t="s">
        <v>5121</v>
      </c>
      <c r="B590" t="s">
        <v>69</v>
      </c>
      <c r="C590" s="14">
        <v>2013</v>
      </c>
      <c r="D590" t="s">
        <v>302</v>
      </c>
      <c r="E590" t="s">
        <v>801</v>
      </c>
      <c r="F590" t="s">
        <v>299</v>
      </c>
      <c r="G590" t="s">
        <v>299</v>
      </c>
      <c r="H590" t="s">
        <v>4353</v>
      </c>
      <c r="I590" s="14">
        <v>4500000</v>
      </c>
      <c r="J590" t="s">
        <v>146</v>
      </c>
      <c r="K590" s="14">
        <v>4500000</v>
      </c>
      <c r="L590" t="s">
        <v>197</v>
      </c>
      <c r="M590" t="s">
        <v>202</v>
      </c>
      <c r="N590" s="14"/>
      <c r="O590" s="14"/>
      <c r="P590" s="14"/>
      <c r="Q590" s="14"/>
      <c r="R590" s="14"/>
      <c r="S590" s="14">
        <v>0</v>
      </c>
    </row>
    <row r="591" spans="1:19" x14ac:dyDescent="0.3">
      <c r="A591" t="s">
        <v>5122</v>
      </c>
      <c r="B591" t="s">
        <v>69</v>
      </c>
      <c r="C591" s="14">
        <v>2013</v>
      </c>
      <c r="D591" t="s">
        <v>302</v>
      </c>
      <c r="E591" t="s">
        <v>5123</v>
      </c>
      <c r="F591" t="s">
        <v>299</v>
      </c>
      <c r="G591" t="s">
        <v>299</v>
      </c>
      <c r="H591" t="s">
        <v>4353</v>
      </c>
      <c r="I591" s="14">
        <v>80000000</v>
      </c>
      <c r="J591" t="s">
        <v>147</v>
      </c>
      <c r="K591" s="14">
        <v>12912059</v>
      </c>
      <c r="L591" t="s">
        <v>197</v>
      </c>
      <c r="M591" t="s">
        <v>202</v>
      </c>
      <c r="N591" s="14"/>
      <c r="O591" s="14"/>
      <c r="P591" s="14"/>
      <c r="Q591" s="14"/>
      <c r="R591" s="14"/>
      <c r="S591" s="14">
        <v>0</v>
      </c>
    </row>
    <row r="592" spans="1:19" x14ac:dyDescent="0.3">
      <c r="A592" t="s">
        <v>5124</v>
      </c>
      <c r="B592" t="s">
        <v>69</v>
      </c>
      <c r="C592" s="14">
        <v>2014</v>
      </c>
      <c r="D592" t="s">
        <v>4873</v>
      </c>
      <c r="E592" t="s">
        <v>5127</v>
      </c>
      <c r="F592" t="s">
        <v>336</v>
      </c>
      <c r="G592" t="s">
        <v>337</v>
      </c>
      <c r="H592" t="s">
        <v>207</v>
      </c>
      <c r="I592" s="14"/>
      <c r="J592" t="s">
        <v>4353</v>
      </c>
      <c r="K592" s="14">
        <v>600000000</v>
      </c>
      <c r="L592" t="s">
        <v>198</v>
      </c>
      <c r="M592" t="s">
        <v>202</v>
      </c>
      <c r="N592" s="14"/>
      <c r="O592" s="14"/>
      <c r="P592" s="14"/>
      <c r="Q592" s="14">
        <v>0</v>
      </c>
      <c r="R592" s="14">
        <v>1</v>
      </c>
      <c r="S592" s="14">
        <v>1</v>
      </c>
    </row>
    <row r="593" spans="1:19" x14ac:dyDescent="0.3">
      <c r="A593" t="s">
        <v>5126</v>
      </c>
      <c r="B593" t="s">
        <v>69</v>
      </c>
      <c r="C593" s="14">
        <v>2014</v>
      </c>
      <c r="D593" t="s">
        <v>4873</v>
      </c>
      <c r="E593" t="s">
        <v>5125</v>
      </c>
      <c r="F593" t="s">
        <v>336</v>
      </c>
      <c r="G593" t="s">
        <v>337</v>
      </c>
      <c r="H593" t="s">
        <v>207</v>
      </c>
      <c r="I593" s="14"/>
      <c r="J593" t="s">
        <v>4353</v>
      </c>
      <c r="K593" s="14">
        <v>396000000</v>
      </c>
      <c r="L593" t="s">
        <v>198</v>
      </c>
      <c r="M593" t="s">
        <v>202</v>
      </c>
      <c r="N593" s="14"/>
      <c r="O593" s="14"/>
      <c r="P593" s="14"/>
      <c r="Q593" s="14">
        <v>0</v>
      </c>
      <c r="R593" s="14">
        <v>1</v>
      </c>
      <c r="S593" s="14">
        <v>1</v>
      </c>
    </row>
    <row r="594" spans="1:19" x14ac:dyDescent="0.3">
      <c r="A594" t="s">
        <v>5128</v>
      </c>
      <c r="B594" t="s">
        <v>69</v>
      </c>
      <c r="C594" s="14">
        <v>2014</v>
      </c>
      <c r="D594" t="s">
        <v>302</v>
      </c>
      <c r="E594" t="s">
        <v>5129</v>
      </c>
      <c r="F594" t="s">
        <v>299</v>
      </c>
      <c r="G594" t="s">
        <v>299</v>
      </c>
      <c r="H594" t="s">
        <v>4353</v>
      </c>
      <c r="I594" s="14">
        <v>10000000</v>
      </c>
      <c r="J594" t="s">
        <v>146</v>
      </c>
      <c r="K594" s="14">
        <v>10000000</v>
      </c>
      <c r="L594" t="s">
        <v>197</v>
      </c>
      <c r="M594" t="s">
        <v>202</v>
      </c>
      <c r="N594" s="14"/>
      <c r="O594" s="14"/>
      <c r="P594" s="14"/>
      <c r="Q594" s="14"/>
      <c r="R594" s="14"/>
      <c r="S594" s="14">
        <v>0</v>
      </c>
    </row>
    <row r="595" spans="1:19" x14ac:dyDescent="0.3">
      <c r="A595" t="s">
        <v>5130</v>
      </c>
      <c r="B595" t="s">
        <v>69</v>
      </c>
      <c r="C595" s="14">
        <v>2015</v>
      </c>
      <c r="D595" t="s">
        <v>144</v>
      </c>
      <c r="E595" t="s">
        <v>226</v>
      </c>
      <c r="F595" t="s">
        <v>336</v>
      </c>
      <c r="G595" t="s">
        <v>337</v>
      </c>
      <c r="H595" t="s">
        <v>207</v>
      </c>
      <c r="I595" s="14"/>
      <c r="J595" t="s">
        <v>4353</v>
      </c>
      <c r="K595" s="14">
        <v>426000000</v>
      </c>
      <c r="L595" t="s">
        <v>198</v>
      </c>
      <c r="M595" t="s">
        <v>4353</v>
      </c>
      <c r="N595" s="14"/>
      <c r="O595" s="14"/>
      <c r="P595" s="14"/>
      <c r="Q595" s="14">
        <v>0</v>
      </c>
      <c r="R595" s="14">
        <v>1</v>
      </c>
      <c r="S595" s="14">
        <v>1</v>
      </c>
    </row>
    <row r="596" spans="1:19" x14ac:dyDescent="0.3">
      <c r="A596" t="s">
        <v>5131</v>
      </c>
      <c r="B596" t="s">
        <v>69</v>
      </c>
      <c r="C596" s="14">
        <v>2015</v>
      </c>
      <c r="D596" t="s">
        <v>144</v>
      </c>
      <c r="E596" t="s">
        <v>802</v>
      </c>
      <c r="F596" t="s">
        <v>336</v>
      </c>
      <c r="G596" t="s">
        <v>337</v>
      </c>
      <c r="H596" t="s">
        <v>207</v>
      </c>
      <c r="I596" s="14"/>
      <c r="J596" t="s">
        <v>4353</v>
      </c>
      <c r="K596" s="14">
        <v>253000000</v>
      </c>
      <c r="L596" t="s">
        <v>198</v>
      </c>
      <c r="M596" t="s">
        <v>4353</v>
      </c>
      <c r="N596" s="14"/>
      <c r="O596" s="14"/>
      <c r="P596" s="14"/>
      <c r="Q596" s="14">
        <v>0</v>
      </c>
      <c r="R596" s="14">
        <v>1</v>
      </c>
      <c r="S596" s="14">
        <v>1</v>
      </c>
    </row>
    <row r="597" spans="1:19" x14ac:dyDescent="0.3">
      <c r="A597" t="s">
        <v>5132</v>
      </c>
      <c r="B597" t="s">
        <v>69</v>
      </c>
      <c r="C597" s="14">
        <v>2016</v>
      </c>
      <c r="D597" t="s">
        <v>144</v>
      </c>
      <c r="E597" t="s">
        <v>803</v>
      </c>
      <c r="F597" t="s">
        <v>336</v>
      </c>
      <c r="G597" t="s">
        <v>337</v>
      </c>
      <c r="H597" t="s">
        <v>207</v>
      </c>
      <c r="I597" s="14"/>
      <c r="J597" t="s">
        <v>4353</v>
      </c>
      <c r="K597" s="14">
        <v>50000000</v>
      </c>
      <c r="L597" t="s">
        <v>198</v>
      </c>
      <c r="M597" t="s">
        <v>4353</v>
      </c>
      <c r="N597" s="14"/>
      <c r="O597" s="14"/>
      <c r="P597" s="14"/>
      <c r="Q597" s="14">
        <v>0</v>
      </c>
      <c r="R597" s="14">
        <v>1</v>
      </c>
      <c r="S597" s="14">
        <v>1</v>
      </c>
    </row>
    <row r="598" spans="1:19" x14ac:dyDescent="0.3">
      <c r="A598" t="s">
        <v>5133</v>
      </c>
      <c r="B598" t="s">
        <v>134</v>
      </c>
      <c r="C598" s="14">
        <v>2001</v>
      </c>
      <c r="D598" t="s">
        <v>302</v>
      </c>
      <c r="E598" t="s">
        <v>804</v>
      </c>
      <c r="F598" t="s">
        <v>299</v>
      </c>
      <c r="G598" t="s">
        <v>299</v>
      </c>
      <c r="H598" t="s">
        <v>4353</v>
      </c>
      <c r="I598" s="14">
        <v>1200000</v>
      </c>
      <c r="J598" t="s">
        <v>146</v>
      </c>
      <c r="K598" s="14">
        <v>1200000</v>
      </c>
      <c r="L598" t="s">
        <v>197</v>
      </c>
      <c r="M598" t="s">
        <v>202</v>
      </c>
      <c r="N598" s="14"/>
      <c r="O598" s="14"/>
      <c r="P598" s="14"/>
      <c r="Q598" s="14"/>
      <c r="R598" s="14"/>
      <c r="S598" s="14">
        <v>0</v>
      </c>
    </row>
    <row r="599" spans="1:19" x14ac:dyDescent="0.3">
      <c r="A599" t="s">
        <v>5134</v>
      </c>
      <c r="B599" t="s">
        <v>134</v>
      </c>
      <c r="C599" s="14">
        <v>2001</v>
      </c>
      <c r="D599" t="s">
        <v>302</v>
      </c>
      <c r="E599" t="s">
        <v>805</v>
      </c>
      <c r="F599" t="s">
        <v>299</v>
      </c>
      <c r="G599" t="s">
        <v>299</v>
      </c>
      <c r="H599" t="s">
        <v>4353</v>
      </c>
      <c r="I599" s="14">
        <v>374000</v>
      </c>
      <c r="J599" t="s">
        <v>146</v>
      </c>
      <c r="K599" s="14">
        <v>374000</v>
      </c>
      <c r="L599" t="s">
        <v>197</v>
      </c>
      <c r="M599" t="s">
        <v>202</v>
      </c>
      <c r="N599" s="14"/>
      <c r="O599" s="14"/>
      <c r="P599" s="14"/>
      <c r="Q599" s="14"/>
      <c r="R599" s="14"/>
      <c r="S599" s="14">
        <v>0</v>
      </c>
    </row>
    <row r="600" spans="1:19" x14ac:dyDescent="0.3">
      <c r="A600" t="s">
        <v>5135</v>
      </c>
      <c r="B600" t="s">
        <v>134</v>
      </c>
      <c r="C600" s="14">
        <v>2003</v>
      </c>
      <c r="D600" t="s">
        <v>302</v>
      </c>
      <c r="E600" t="s">
        <v>806</v>
      </c>
      <c r="F600" t="s">
        <v>299</v>
      </c>
      <c r="G600" t="s">
        <v>299</v>
      </c>
      <c r="H600" t="s">
        <v>4353</v>
      </c>
      <c r="I600" s="14">
        <v>2260000</v>
      </c>
      <c r="J600" t="s">
        <v>146</v>
      </c>
      <c r="K600" s="14">
        <v>2260000</v>
      </c>
      <c r="L600" t="s">
        <v>197</v>
      </c>
      <c r="M600" t="s">
        <v>202</v>
      </c>
      <c r="N600" s="14"/>
      <c r="O600" s="14"/>
      <c r="P600" s="14"/>
      <c r="Q600" s="14"/>
      <c r="R600" s="14"/>
      <c r="S600" s="14">
        <v>0</v>
      </c>
    </row>
    <row r="601" spans="1:19" x14ac:dyDescent="0.3">
      <c r="A601" t="s">
        <v>5136</v>
      </c>
      <c r="B601" t="s">
        <v>134</v>
      </c>
      <c r="C601" s="14">
        <v>2011</v>
      </c>
      <c r="D601" t="s">
        <v>5025</v>
      </c>
      <c r="E601" t="s">
        <v>807</v>
      </c>
      <c r="F601" t="s">
        <v>463</v>
      </c>
      <c r="G601" t="s">
        <v>337</v>
      </c>
      <c r="H601" t="s">
        <v>644</v>
      </c>
      <c r="I601" s="14">
        <v>350000000</v>
      </c>
      <c r="J601" t="s">
        <v>156</v>
      </c>
      <c r="K601" s="14">
        <v>486546816</v>
      </c>
      <c r="L601" t="s">
        <v>198</v>
      </c>
      <c r="M601" t="s">
        <v>199</v>
      </c>
      <c r="N601" s="14"/>
      <c r="O601" s="14"/>
      <c r="P601" s="14"/>
      <c r="Q601" s="14">
        <v>0</v>
      </c>
      <c r="R601" s="14">
        <v>0</v>
      </c>
      <c r="S601" s="14">
        <v>1</v>
      </c>
    </row>
    <row r="602" spans="1:19" x14ac:dyDescent="0.3">
      <c r="A602" t="s">
        <v>5137</v>
      </c>
      <c r="B602" t="s">
        <v>134</v>
      </c>
      <c r="C602" s="14">
        <v>2014</v>
      </c>
      <c r="D602" t="s">
        <v>5025</v>
      </c>
      <c r="E602" t="s">
        <v>808</v>
      </c>
      <c r="F602" t="s">
        <v>336</v>
      </c>
      <c r="G602" t="s">
        <v>337</v>
      </c>
      <c r="H602" t="s">
        <v>456</v>
      </c>
      <c r="I602" s="14">
        <v>668000000</v>
      </c>
      <c r="J602" t="s">
        <v>156</v>
      </c>
      <c r="K602" s="14">
        <v>886258176</v>
      </c>
      <c r="L602" t="s">
        <v>198</v>
      </c>
      <c r="M602" t="s">
        <v>4353</v>
      </c>
      <c r="N602" s="14"/>
      <c r="O602" s="14"/>
      <c r="P602" s="14"/>
      <c r="Q602" s="14">
        <v>0</v>
      </c>
      <c r="R602" s="14">
        <v>1</v>
      </c>
      <c r="S602" s="14">
        <v>1</v>
      </c>
    </row>
    <row r="603" spans="1:19" x14ac:dyDescent="0.3">
      <c r="A603" t="s">
        <v>5138</v>
      </c>
      <c r="B603" t="s">
        <v>134</v>
      </c>
      <c r="C603" s="14">
        <v>2015</v>
      </c>
      <c r="D603" t="s">
        <v>143</v>
      </c>
      <c r="E603" t="s">
        <v>809</v>
      </c>
      <c r="F603" t="s">
        <v>336</v>
      </c>
      <c r="G603" t="s">
        <v>337</v>
      </c>
      <c r="H603" t="s">
        <v>207</v>
      </c>
      <c r="I603" s="14"/>
      <c r="J603" t="s">
        <v>4353</v>
      </c>
      <c r="K603" s="14">
        <v>510000000</v>
      </c>
      <c r="L603" t="s">
        <v>198</v>
      </c>
      <c r="M603" t="s">
        <v>4353</v>
      </c>
      <c r="N603" s="14"/>
      <c r="O603" s="14"/>
      <c r="P603" s="14"/>
      <c r="Q603" s="14">
        <v>0</v>
      </c>
      <c r="R603" s="14">
        <v>1</v>
      </c>
      <c r="S603" s="14">
        <v>1</v>
      </c>
    </row>
    <row r="604" spans="1:19" x14ac:dyDescent="0.3">
      <c r="A604" t="s">
        <v>5139</v>
      </c>
      <c r="B604" t="s">
        <v>64</v>
      </c>
      <c r="C604" s="14">
        <v>1976</v>
      </c>
      <c r="D604" t="s">
        <v>252</v>
      </c>
      <c r="E604" t="s">
        <v>810</v>
      </c>
      <c r="F604" t="s">
        <v>299</v>
      </c>
      <c r="G604" t="s">
        <v>299</v>
      </c>
      <c r="H604" t="s">
        <v>4353</v>
      </c>
      <c r="I604" s="14"/>
      <c r="J604" t="s">
        <v>4353</v>
      </c>
      <c r="K604" s="14">
        <v>16600000</v>
      </c>
      <c r="L604" t="s">
        <v>198</v>
      </c>
      <c r="M604" t="s">
        <v>4353</v>
      </c>
      <c r="N604" s="14"/>
      <c r="O604" s="14"/>
      <c r="P604" s="14"/>
      <c r="Q604" s="14"/>
      <c r="R604" s="14"/>
      <c r="S604" s="14">
        <v>0</v>
      </c>
    </row>
    <row r="605" spans="1:19" x14ac:dyDescent="0.3">
      <c r="A605" t="s">
        <v>5140</v>
      </c>
      <c r="B605" t="s">
        <v>64</v>
      </c>
      <c r="C605" s="14">
        <v>1982</v>
      </c>
      <c r="D605" t="s">
        <v>252</v>
      </c>
      <c r="E605" t="s">
        <v>811</v>
      </c>
      <c r="F605" t="s">
        <v>299</v>
      </c>
      <c r="G605" t="s">
        <v>299</v>
      </c>
      <c r="H605" t="s">
        <v>4353</v>
      </c>
      <c r="I605" s="14"/>
      <c r="J605" t="s">
        <v>4353</v>
      </c>
      <c r="K605" s="14">
        <v>15600000</v>
      </c>
      <c r="L605" t="s">
        <v>198</v>
      </c>
      <c r="M605" t="s">
        <v>4353</v>
      </c>
      <c r="N605" s="14"/>
      <c r="O605" s="14"/>
      <c r="P605" s="14"/>
      <c r="Q605" s="14"/>
      <c r="R605" s="14"/>
      <c r="S605" s="14">
        <v>0</v>
      </c>
    </row>
    <row r="606" spans="1:19" x14ac:dyDescent="0.3">
      <c r="A606" t="s">
        <v>5141</v>
      </c>
      <c r="B606" t="s">
        <v>64</v>
      </c>
      <c r="C606" s="14">
        <v>1985</v>
      </c>
      <c r="D606" t="s">
        <v>255</v>
      </c>
      <c r="E606" t="s">
        <v>4371</v>
      </c>
      <c r="F606" t="s">
        <v>299</v>
      </c>
      <c r="G606" t="s">
        <v>299</v>
      </c>
      <c r="H606" t="s">
        <v>4353</v>
      </c>
      <c r="I606" s="14"/>
      <c r="J606" t="s">
        <v>4353</v>
      </c>
      <c r="K606" s="14">
        <v>20000</v>
      </c>
      <c r="L606" t="s">
        <v>197</v>
      </c>
      <c r="M606" t="s">
        <v>4353</v>
      </c>
      <c r="N606" s="14"/>
      <c r="O606" s="14"/>
      <c r="P606" s="14"/>
      <c r="Q606" s="14"/>
      <c r="R606" s="14"/>
      <c r="S606" s="14">
        <v>0</v>
      </c>
    </row>
    <row r="607" spans="1:19" x14ac:dyDescent="0.3">
      <c r="A607" t="s">
        <v>5142</v>
      </c>
      <c r="B607" t="s">
        <v>64</v>
      </c>
      <c r="C607" s="14">
        <v>1986</v>
      </c>
      <c r="D607" t="s">
        <v>255</v>
      </c>
      <c r="E607" t="s">
        <v>5143</v>
      </c>
      <c r="F607" t="s">
        <v>299</v>
      </c>
      <c r="G607" t="s">
        <v>299</v>
      </c>
      <c r="H607" t="s">
        <v>4353</v>
      </c>
      <c r="I607" s="14"/>
      <c r="J607" t="s">
        <v>4353</v>
      </c>
      <c r="K607" s="14">
        <v>12900000</v>
      </c>
      <c r="L607" t="s">
        <v>198</v>
      </c>
      <c r="M607" t="s">
        <v>4353</v>
      </c>
      <c r="N607" s="14">
        <v>0</v>
      </c>
      <c r="O607" s="14"/>
      <c r="P607" s="14"/>
      <c r="Q607" s="14"/>
      <c r="R607" s="14"/>
      <c r="S607" s="14">
        <v>0</v>
      </c>
    </row>
    <row r="608" spans="1:19" x14ac:dyDescent="0.3">
      <c r="A608" t="s">
        <v>5144</v>
      </c>
      <c r="B608" t="s">
        <v>64</v>
      </c>
      <c r="C608" s="14">
        <v>1989</v>
      </c>
      <c r="D608" t="s">
        <v>255</v>
      </c>
      <c r="E608" t="s">
        <v>812</v>
      </c>
      <c r="F608" t="s">
        <v>299</v>
      </c>
      <c r="G608" t="s">
        <v>299</v>
      </c>
      <c r="H608" t="s">
        <v>4353</v>
      </c>
      <c r="I608" s="14"/>
      <c r="J608" t="s">
        <v>4353</v>
      </c>
      <c r="K608" s="14"/>
      <c r="L608" t="s">
        <v>198</v>
      </c>
      <c r="M608" t="s">
        <v>4353</v>
      </c>
      <c r="N608" s="14"/>
      <c r="O608" s="14"/>
      <c r="P608" s="14"/>
      <c r="Q608" s="14"/>
      <c r="R608" s="14"/>
      <c r="S608" s="14">
        <v>0</v>
      </c>
    </row>
    <row r="609" spans="1:19" x14ac:dyDescent="0.3">
      <c r="A609" t="s">
        <v>5145</v>
      </c>
      <c r="B609" t="s">
        <v>64</v>
      </c>
      <c r="C609" s="14">
        <v>1992</v>
      </c>
      <c r="D609" t="s">
        <v>362</v>
      </c>
      <c r="E609" t="s">
        <v>813</v>
      </c>
      <c r="F609" t="s">
        <v>299</v>
      </c>
      <c r="G609" t="s">
        <v>299</v>
      </c>
      <c r="H609" t="s">
        <v>4353</v>
      </c>
      <c r="I609" s="14"/>
      <c r="J609" t="s">
        <v>4353</v>
      </c>
      <c r="K609" s="14"/>
      <c r="L609" t="s">
        <v>197</v>
      </c>
      <c r="M609" t="s">
        <v>4353</v>
      </c>
      <c r="N609" s="14"/>
      <c r="O609" s="14"/>
      <c r="P609" s="14"/>
      <c r="Q609" s="14"/>
      <c r="R609" s="14"/>
      <c r="S609" s="14">
        <v>0</v>
      </c>
    </row>
    <row r="610" spans="1:19" x14ac:dyDescent="0.3">
      <c r="A610" t="s">
        <v>5146</v>
      </c>
      <c r="B610" t="s">
        <v>64</v>
      </c>
      <c r="C610" s="14">
        <v>1995</v>
      </c>
      <c r="D610" t="s">
        <v>362</v>
      </c>
      <c r="E610" t="s">
        <v>814</v>
      </c>
      <c r="F610" t="s">
        <v>299</v>
      </c>
      <c r="G610" t="s">
        <v>299</v>
      </c>
      <c r="H610" t="s">
        <v>4353</v>
      </c>
      <c r="I610" s="14"/>
      <c r="J610" t="s">
        <v>4353</v>
      </c>
      <c r="K610" s="14"/>
      <c r="L610" t="s">
        <v>197</v>
      </c>
      <c r="M610" t="s">
        <v>4353</v>
      </c>
      <c r="N610" s="14"/>
      <c r="O610" s="14"/>
      <c r="P610" s="14"/>
      <c r="Q610" s="14"/>
      <c r="R610" s="14"/>
      <c r="S610" s="14">
        <v>0</v>
      </c>
    </row>
    <row r="611" spans="1:19" x14ac:dyDescent="0.3">
      <c r="A611" t="s">
        <v>5147</v>
      </c>
      <c r="B611" t="s">
        <v>64</v>
      </c>
      <c r="C611" s="14">
        <v>2000</v>
      </c>
      <c r="D611" t="s">
        <v>302</v>
      </c>
      <c r="E611" t="s">
        <v>815</v>
      </c>
      <c r="F611" t="s">
        <v>299</v>
      </c>
      <c r="G611" t="s">
        <v>299</v>
      </c>
      <c r="H611" t="s">
        <v>4353</v>
      </c>
      <c r="I611" s="14"/>
      <c r="J611" t="s">
        <v>4353</v>
      </c>
      <c r="K611" s="14"/>
      <c r="L611" t="s">
        <v>197</v>
      </c>
      <c r="M611" t="s">
        <v>202</v>
      </c>
      <c r="N611" s="14"/>
      <c r="O611" s="14"/>
      <c r="P611" s="14"/>
      <c r="Q611" s="14"/>
      <c r="R611" s="14"/>
      <c r="S611" s="14">
        <v>0</v>
      </c>
    </row>
    <row r="612" spans="1:19" x14ac:dyDescent="0.3">
      <c r="A612" t="s">
        <v>5148</v>
      </c>
      <c r="B612" t="s">
        <v>64</v>
      </c>
      <c r="C612" s="14">
        <v>2000</v>
      </c>
      <c r="D612" t="s">
        <v>372</v>
      </c>
      <c r="E612" t="s">
        <v>816</v>
      </c>
      <c r="F612" t="s">
        <v>336</v>
      </c>
      <c r="G612" t="s">
        <v>337</v>
      </c>
      <c r="H612" t="s">
        <v>207</v>
      </c>
      <c r="I612" s="14"/>
      <c r="J612" t="s">
        <v>4353</v>
      </c>
      <c r="K612" s="14">
        <v>2000000</v>
      </c>
      <c r="L612" t="s">
        <v>198</v>
      </c>
      <c r="M612" t="s">
        <v>199</v>
      </c>
      <c r="N612" s="14">
        <v>4</v>
      </c>
      <c r="O612" s="14">
        <v>4</v>
      </c>
      <c r="P612" s="14">
        <v>16</v>
      </c>
      <c r="Q612" s="14">
        <v>0</v>
      </c>
      <c r="R612" s="14">
        <v>1</v>
      </c>
      <c r="S612" s="14">
        <v>1</v>
      </c>
    </row>
    <row r="613" spans="1:19" x14ac:dyDescent="0.3">
      <c r="A613" t="s">
        <v>5149</v>
      </c>
      <c r="B613" t="s">
        <v>64</v>
      </c>
      <c r="C613" s="14">
        <v>2001</v>
      </c>
      <c r="D613" t="s">
        <v>372</v>
      </c>
      <c r="E613" t="s">
        <v>817</v>
      </c>
      <c r="F613" t="s">
        <v>336</v>
      </c>
      <c r="G613" t="s">
        <v>337</v>
      </c>
      <c r="H613" t="s">
        <v>207</v>
      </c>
      <c r="I613" s="14"/>
      <c r="J613" t="s">
        <v>4353</v>
      </c>
      <c r="K613" s="14">
        <v>2000000</v>
      </c>
      <c r="L613" t="s">
        <v>198</v>
      </c>
      <c r="M613" t="s">
        <v>199</v>
      </c>
      <c r="N613" s="14">
        <v>4</v>
      </c>
      <c r="O613" s="14">
        <v>4</v>
      </c>
      <c r="P613" s="14">
        <v>12</v>
      </c>
      <c r="Q613" s="14">
        <v>0</v>
      </c>
      <c r="R613" s="14">
        <v>1</v>
      </c>
      <c r="S613" s="14">
        <v>1</v>
      </c>
    </row>
    <row r="614" spans="1:19" x14ac:dyDescent="0.3">
      <c r="A614" t="s">
        <v>5150</v>
      </c>
      <c r="B614" t="s">
        <v>64</v>
      </c>
      <c r="C614" s="14">
        <v>2001</v>
      </c>
      <c r="D614" t="s">
        <v>372</v>
      </c>
      <c r="E614" t="s">
        <v>818</v>
      </c>
      <c r="F614" t="s">
        <v>336</v>
      </c>
      <c r="G614" t="s">
        <v>337</v>
      </c>
      <c r="H614" t="s">
        <v>207</v>
      </c>
      <c r="I614" s="14"/>
      <c r="J614" t="s">
        <v>4353</v>
      </c>
      <c r="K614" s="14">
        <v>3000000</v>
      </c>
      <c r="L614" t="s">
        <v>198</v>
      </c>
      <c r="M614" t="s">
        <v>199</v>
      </c>
      <c r="N614" s="14">
        <v>4</v>
      </c>
      <c r="O614" s="14">
        <v>4</v>
      </c>
      <c r="P614" s="14">
        <v>12</v>
      </c>
      <c r="Q614" s="14">
        <v>0</v>
      </c>
      <c r="R614" s="14">
        <v>1</v>
      </c>
      <c r="S614" s="14">
        <v>1</v>
      </c>
    </row>
    <row r="615" spans="1:19" x14ac:dyDescent="0.3">
      <c r="A615" t="s">
        <v>5151</v>
      </c>
      <c r="B615" t="s">
        <v>64</v>
      </c>
      <c r="C615" s="14">
        <v>2003</v>
      </c>
      <c r="D615" t="s">
        <v>4542</v>
      </c>
      <c r="E615" t="s">
        <v>819</v>
      </c>
      <c r="F615" t="s">
        <v>336</v>
      </c>
      <c r="G615" t="s">
        <v>337</v>
      </c>
      <c r="H615" t="s">
        <v>207</v>
      </c>
      <c r="I615" s="14">
        <v>200000000</v>
      </c>
      <c r="J615" t="s">
        <v>147</v>
      </c>
      <c r="K615" s="14">
        <v>24163238</v>
      </c>
      <c r="L615" t="s">
        <v>198</v>
      </c>
      <c r="M615" t="s">
        <v>202</v>
      </c>
      <c r="N615" s="14">
        <v>3</v>
      </c>
      <c r="O615" s="14"/>
      <c r="P615" s="14">
        <v>15</v>
      </c>
      <c r="Q615" s="14">
        <v>0</v>
      </c>
      <c r="R615" s="14">
        <v>1</v>
      </c>
      <c r="S615" s="14">
        <v>1</v>
      </c>
    </row>
    <row r="616" spans="1:19" x14ac:dyDescent="0.3">
      <c r="A616" t="s">
        <v>5152</v>
      </c>
      <c r="B616" t="s">
        <v>64</v>
      </c>
      <c r="C616" s="14">
        <v>2003</v>
      </c>
      <c r="D616" t="s">
        <v>372</v>
      </c>
      <c r="E616" t="s">
        <v>820</v>
      </c>
      <c r="F616" t="s">
        <v>336</v>
      </c>
      <c r="G616" t="s">
        <v>337</v>
      </c>
      <c r="H616" t="s">
        <v>207</v>
      </c>
      <c r="I616" s="14"/>
      <c r="J616" t="s">
        <v>4353</v>
      </c>
      <c r="K616" s="14">
        <v>3000000</v>
      </c>
      <c r="L616" t="s">
        <v>198</v>
      </c>
      <c r="M616" t="s">
        <v>199</v>
      </c>
      <c r="N616" s="14">
        <v>4</v>
      </c>
      <c r="O616" s="14">
        <v>4</v>
      </c>
      <c r="P616" s="14">
        <v>12</v>
      </c>
      <c r="Q616" s="14">
        <v>0</v>
      </c>
      <c r="R616" s="14">
        <v>1</v>
      </c>
      <c r="S616" s="14">
        <v>1</v>
      </c>
    </row>
    <row r="617" spans="1:19" x14ac:dyDescent="0.3">
      <c r="A617" t="s">
        <v>5153</v>
      </c>
      <c r="B617" t="s">
        <v>64</v>
      </c>
      <c r="C617" s="14">
        <v>2004</v>
      </c>
      <c r="D617" t="s">
        <v>372</v>
      </c>
      <c r="E617" t="s">
        <v>821</v>
      </c>
      <c r="F617" t="s">
        <v>336</v>
      </c>
      <c r="G617" t="s">
        <v>337</v>
      </c>
      <c r="H617" t="s">
        <v>207</v>
      </c>
      <c r="I617" s="14"/>
      <c r="J617" t="s">
        <v>4353</v>
      </c>
      <c r="K617" s="14">
        <v>4000000</v>
      </c>
      <c r="L617" t="s">
        <v>198</v>
      </c>
      <c r="M617" t="s">
        <v>202</v>
      </c>
      <c r="N617" s="14">
        <v>3</v>
      </c>
      <c r="O617" s="14">
        <v>4</v>
      </c>
      <c r="P617" s="14">
        <v>15</v>
      </c>
      <c r="Q617" s="14">
        <v>0</v>
      </c>
      <c r="R617" s="14">
        <v>1</v>
      </c>
      <c r="S617" s="14">
        <v>0</v>
      </c>
    </row>
    <row r="618" spans="1:19" x14ac:dyDescent="0.3">
      <c r="A618" t="s">
        <v>5154</v>
      </c>
      <c r="B618" t="s">
        <v>64</v>
      </c>
      <c r="C618" s="14">
        <v>2004</v>
      </c>
      <c r="D618" t="s">
        <v>4542</v>
      </c>
      <c r="E618" t="s">
        <v>822</v>
      </c>
      <c r="F618" t="s">
        <v>364</v>
      </c>
      <c r="G618" t="s">
        <v>365</v>
      </c>
      <c r="H618" t="s">
        <v>207</v>
      </c>
      <c r="I618" s="14">
        <v>9500000</v>
      </c>
      <c r="J618" t="s">
        <v>146</v>
      </c>
      <c r="K618" s="14">
        <v>9500000</v>
      </c>
      <c r="L618" t="s">
        <v>198</v>
      </c>
      <c r="M618" t="s">
        <v>366</v>
      </c>
      <c r="N618" s="14">
        <v>0</v>
      </c>
      <c r="O618" s="14"/>
      <c r="P618" s="14"/>
      <c r="Q618" s="14">
        <v>0</v>
      </c>
      <c r="R618" s="14">
        <v>1</v>
      </c>
      <c r="S618" s="14">
        <v>1</v>
      </c>
    </row>
    <row r="619" spans="1:19" x14ac:dyDescent="0.3">
      <c r="A619" t="s">
        <v>5155</v>
      </c>
      <c r="B619" t="s">
        <v>64</v>
      </c>
      <c r="C619" s="14">
        <v>2004</v>
      </c>
      <c r="D619" t="s">
        <v>4542</v>
      </c>
      <c r="E619" t="s">
        <v>823</v>
      </c>
      <c r="F619" t="s">
        <v>336</v>
      </c>
      <c r="G619" t="s">
        <v>337</v>
      </c>
      <c r="H619" t="s">
        <v>207</v>
      </c>
      <c r="I619" s="14">
        <v>117000000</v>
      </c>
      <c r="J619" t="s">
        <v>167</v>
      </c>
      <c r="K619" s="14">
        <v>24926330</v>
      </c>
      <c r="L619" t="s">
        <v>198</v>
      </c>
      <c r="M619" t="s">
        <v>202</v>
      </c>
      <c r="N619" s="14">
        <v>3</v>
      </c>
      <c r="O619" s="14">
        <v>4</v>
      </c>
      <c r="P619" s="14">
        <v>15</v>
      </c>
      <c r="Q619" s="14">
        <v>0</v>
      </c>
      <c r="R619" s="14">
        <v>1</v>
      </c>
      <c r="S619" s="14">
        <v>0</v>
      </c>
    </row>
    <row r="620" spans="1:19" x14ac:dyDescent="0.3">
      <c r="A620" t="s">
        <v>5156</v>
      </c>
      <c r="B620" t="s">
        <v>64</v>
      </c>
      <c r="C620" s="14">
        <v>2004</v>
      </c>
      <c r="D620" t="s">
        <v>4542</v>
      </c>
      <c r="E620" t="s">
        <v>824</v>
      </c>
      <c r="F620" t="s">
        <v>336</v>
      </c>
      <c r="G620" t="s">
        <v>337</v>
      </c>
      <c r="H620" t="s">
        <v>207</v>
      </c>
      <c r="I620" s="14">
        <v>129220330</v>
      </c>
      <c r="J620" t="s">
        <v>147</v>
      </c>
      <c r="K620" s="14">
        <v>15612352</v>
      </c>
      <c r="L620" t="s">
        <v>198</v>
      </c>
      <c r="M620" t="s">
        <v>202</v>
      </c>
      <c r="N620" s="14">
        <v>3</v>
      </c>
      <c r="O620" s="14"/>
      <c r="P620" s="14">
        <v>15</v>
      </c>
      <c r="Q620" s="14">
        <v>0</v>
      </c>
      <c r="R620" s="14">
        <v>1</v>
      </c>
      <c r="S620" s="14">
        <v>1</v>
      </c>
    </row>
    <row r="621" spans="1:19" x14ac:dyDescent="0.3">
      <c r="A621" t="s">
        <v>5157</v>
      </c>
      <c r="B621" t="s">
        <v>64</v>
      </c>
      <c r="C621" s="14">
        <v>2005</v>
      </c>
      <c r="D621" t="s">
        <v>372</v>
      </c>
      <c r="E621" t="s">
        <v>204</v>
      </c>
      <c r="F621" t="s">
        <v>364</v>
      </c>
      <c r="G621" t="s">
        <v>365</v>
      </c>
      <c r="H621" t="s">
        <v>207</v>
      </c>
      <c r="I621" s="14"/>
      <c r="J621" t="s">
        <v>4353</v>
      </c>
      <c r="K621" s="14">
        <v>4000000</v>
      </c>
      <c r="L621" t="s">
        <v>198</v>
      </c>
      <c r="M621" t="s">
        <v>366</v>
      </c>
      <c r="N621" s="14">
        <v>0</v>
      </c>
      <c r="O621" s="14"/>
      <c r="P621" s="14"/>
      <c r="Q621" s="14">
        <v>0</v>
      </c>
      <c r="R621" s="14">
        <v>1</v>
      </c>
      <c r="S621" s="14">
        <v>0</v>
      </c>
    </row>
    <row r="622" spans="1:19" x14ac:dyDescent="0.3">
      <c r="A622" t="s">
        <v>5158</v>
      </c>
      <c r="B622" t="s">
        <v>64</v>
      </c>
      <c r="C622" s="14">
        <v>2006</v>
      </c>
      <c r="D622" t="s">
        <v>302</v>
      </c>
      <c r="E622" t="s">
        <v>826</v>
      </c>
      <c r="F622" t="s">
        <v>299</v>
      </c>
      <c r="G622" t="s">
        <v>299</v>
      </c>
      <c r="H622" t="s">
        <v>4353</v>
      </c>
      <c r="I622" s="14">
        <v>120000</v>
      </c>
      <c r="J622" t="s">
        <v>146</v>
      </c>
      <c r="K622" s="14">
        <v>120000</v>
      </c>
      <c r="L622" t="s">
        <v>197</v>
      </c>
      <c r="M622" t="s">
        <v>202</v>
      </c>
      <c r="N622" s="14"/>
      <c r="O622" s="14"/>
      <c r="P622" s="14"/>
      <c r="Q622" s="14"/>
      <c r="R622" s="14"/>
      <c r="S622" s="14">
        <v>0</v>
      </c>
    </row>
    <row r="623" spans="1:19" x14ac:dyDescent="0.3">
      <c r="A623" t="s">
        <v>5159</v>
      </c>
      <c r="B623" t="s">
        <v>64</v>
      </c>
      <c r="C623" s="14">
        <v>2006</v>
      </c>
      <c r="D623" t="s">
        <v>4542</v>
      </c>
      <c r="E623" t="s">
        <v>825</v>
      </c>
      <c r="F623" t="s">
        <v>336</v>
      </c>
      <c r="G623" t="s">
        <v>337</v>
      </c>
      <c r="H623" t="s">
        <v>207</v>
      </c>
      <c r="I623" s="14">
        <v>46642503</v>
      </c>
      <c r="J623" t="s">
        <v>167</v>
      </c>
      <c r="K623" s="14">
        <v>8000000</v>
      </c>
      <c r="L623" t="s">
        <v>198</v>
      </c>
      <c r="M623" t="s">
        <v>202</v>
      </c>
      <c r="N623" s="14">
        <v>3</v>
      </c>
      <c r="O623" s="14"/>
      <c r="P623" s="14">
        <v>10</v>
      </c>
      <c r="Q623" s="14">
        <v>0</v>
      </c>
      <c r="R623" s="14">
        <v>1</v>
      </c>
      <c r="S623" s="14">
        <v>1</v>
      </c>
    </row>
    <row r="624" spans="1:19" x14ac:dyDescent="0.3">
      <c r="A624" t="s">
        <v>5160</v>
      </c>
      <c r="B624" t="s">
        <v>64</v>
      </c>
      <c r="C624" s="14">
        <v>2007</v>
      </c>
      <c r="D624" t="s">
        <v>302</v>
      </c>
      <c r="E624" t="s">
        <v>828</v>
      </c>
      <c r="F624" t="s">
        <v>327</v>
      </c>
      <c r="G624" t="s">
        <v>328</v>
      </c>
      <c r="H624" t="s">
        <v>4353</v>
      </c>
      <c r="I624" s="14"/>
      <c r="J624" t="s">
        <v>4353</v>
      </c>
      <c r="K624" s="14"/>
      <c r="L624" t="s">
        <v>197</v>
      </c>
      <c r="M624" t="s">
        <v>202</v>
      </c>
      <c r="N624" s="14"/>
      <c r="O624" s="14"/>
      <c r="P624" s="14"/>
      <c r="Q624" s="14"/>
      <c r="R624" s="14"/>
      <c r="S624" s="14">
        <v>0</v>
      </c>
    </row>
    <row r="625" spans="1:19" x14ac:dyDescent="0.3">
      <c r="A625" t="s">
        <v>5161</v>
      </c>
      <c r="B625" t="s">
        <v>64</v>
      </c>
      <c r="C625" s="14">
        <v>2007</v>
      </c>
      <c r="D625" t="s">
        <v>302</v>
      </c>
      <c r="E625" t="s">
        <v>827</v>
      </c>
      <c r="F625" t="s">
        <v>299</v>
      </c>
      <c r="G625" t="s">
        <v>299</v>
      </c>
      <c r="H625" t="s">
        <v>4353</v>
      </c>
      <c r="I625" s="14">
        <v>10000000</v>
      </c>
      <c r="J625" t="s">
        <v>147</v>
      </c>
      <c r="K625" s="14">
        <v>1314486.625</v>
      </c>
      <c r="L625" t="s">
        <v>197</v>
      </c>
      <c r="M625" t="s">
        <v>202</v>
      </c>
      <c r="N625" s="14"/>
      <c r="O625" s="14"/>
      <c r="P625" s="14"/>
      <c r="Q625" s="14"/>
      <c r="R625" s="14"/>
      <c r="S625" s="14">
        <v>0</v>
      </c>
    </row>
    <row r="626" spans="1:19" x14ac:dyDescent="0.3">
      <c r="A626" t="s">
        <v>5162</v>
      </c>
      <c r="B626" t="s">
        <v>64</v>
      </c>
      <c r="C626" s="14">
        <v>2008</v>
      </c>
      <c r="D626" t="s">
        <v>302</v>
      </c>
      <c r="E626" t="s">
        <v>829</v>
      </c>
      <c r="F626" t="s">
        <v>299</v>
      </c>
      <c r="G626" t="s">
        <v>299</v>
      </c>
      <c r="H626" t="s">
        <v>4353</v>
      </c>
      <c r="I626" s="14">
        <v>1100000</v>
      </c>
      <c r="J626" t="s">
        <v>167</v>
      </c>
      <c r="K626" s="14">
        <v>161128.3125</v>
      </c>
      <c r="L626" t="s">
        <v>197</v>
      </c>
      <c r="M626" t="s">
        <v>202</v>
      </c>
      <c r="N626" s="14"/>
      <c r="O626" s="14"/>
      <c r="P626" s="14"/>
      <c r="Q626" s="14"/>
      <c r="R626" s="14"/>
      <c r="S626" s="14">
        <v>0</v>
      </c>
    </row>
    <row r="627" spans="1:19" x14ac:dyDescent="0.3">
      <c r="A627" t="s">
        <v>5163</v>
      </c>
      <c r="B627" t="s">
        <v>64</v>
      </c>
      <c r="C627" s="14">
        <v>2008</v>
      </c>
      <c r="D627" t="s">
        <v>302</v>
      </c>
      <c r="E627" t="s">
        <v>830</v>
      </c>
      <c r="F627" t="s">
        <v>299</v>
      </c>
      <c r="G627" t="s">
        <v>299</v>
      </c>
      <c r="H627" t="s">
        <v>4353</v>
      </c>
      <c r="I627" s="14"/>
      <c r="J627" t="s">
        <v>4353</v>
      </c>
      <c r="K627" s="14"/>
      <c r="L627" t="s">
        <v>197</v>
      </c>
      <c r="M627" t="s">
        <v>202</v>
      </c>
      <c r="N627" s="14"/>
      <c r="O627" s="14"/>
      <c r="P627" s="14"/>
      <c r="Q627" s="14"/>
      <c r="R627" s="14"/>
      <c r="S627" s="14">
        <v>0</v>
      </c>
    </row>
    <row r="628" spans="1:19" x14ac:dyDescent="0.3">
      <c r="A628" t="s">
        <v>5164</v>
      </c>
      <c r="B628" t="s">
        <v>64</v>
      </c>
      <c r="C628" s="14">
        <v>2008</v>
      </c>
      <c r="D628" t="s">
        <v>372</v>
      </c>
      <c r="E628" t="s">
        <v>204</v>
      </c>
      <c r="F628" t="s">
        <v>364</v>
      </c>
      <c r="G628" t="s">
        <v>365</v>
      </c>
      <c r="H628" t="s">
        <v>207</v>
      </c>
      <c r="I628" s="14"/>
      <c r="J628" t="s">
        <v>4353</v>
      </c>
      <c r="K628" s="14">
        <v>3000000</v>
      </c>
      <c r="L628" t="s">
        <v>198</v>
      </c>
      <c r="M628" t="s">
        <v>366</v>
      </c>
      <c r="N628" s="14">
        <v>0</v>
      </c>
      <c r="O628" s="14">
        <v>10</v>
      </c>
      <c r="P628" s="14">
        <v>20</v>
      </c>
      <c r="Q628" s="14">
        <v>0</v>
      </c>
      <c r="R628" s="14">
        <v>1</v>
      </c>
      <c r="S628" s="14">
        <v>0</v>
      </c>
    </row>
    <row r="629" spans="1:19" x14ac:dyDescent="0.3">
      <c r="A629" t="s">
        <v>5165</v>
      </c>
      <c r="B629" t="s">
        <v>64</v>
      </c>
      <c r="C629" s="14">
        <v>2009</v>
      </c>
      <c r="D629" t="s">
        <v>302</v>
      </c>
      <c r="E629" t="s">
        <v>835</v>
      </c>
      <c r="F629" t="s">
        <v>299</v>
      </c>
      <c r="G629" t="s">
        <v>299</v>
      </c>
      <c r="H629" t="s">
        <v>4353</v>
      </c>
      <c r="I629" s="14">
        <v>20000000</v>
      </c>
      <c r="J629" t="s">
        <v>147</v>
      </c>
      <c r="K629" s="14">
        <v>2927650.75</v>
      </c>
      <c r="L629" t="s">
        <v>197</v>
      </c>
      <c r="M629" t="s">
        <v>202</v>
      </c>
      <c r="N629" s="14"/>
      <c r="O629" s="14"/>
      <c r="P629" s="14"/>
      <c r="Q629" s="14"/>
      <c r="R629" s="14"/>
      <c r="S629" s="14">
        <v>0</v>
      </c>
    </row>
    <row r="630" spans="1:19" x14ac:dyDescent="0.3">
      <c r="A630" t="s">
        <v>5166</v>
      </c>
      <c r="B630" t="s">
        <v>64</v>
      </c>
      <c r="C630" s="14">
        <v>2009</v>
      </c>
      <c r="D630" t="s">
        <v>302</v>
      </c>
      <c r="E630" t="s">
        <v>837</v>
      </c>
      <c r="F630" t="s">
        <v>299</v>
      </c>
      <c r="G630" t="s">
        <v>299</v>
      </c>
      <c r="H630" t="s">
        <v>4353</v>
      </c>
      <c r="I630" s="14">
        <v>80000</v>
      </c>
      <c r="J630" t="s">
        <v>167</v>
      </c>
      <c r="K630" s="14">
        <v>11180.77734375</v>
      </c>
      <c r="L630" t="s">
        <v>197</v>
      </c>
      <c r="M630" t="s">
        <v>202</v>
      </c>
      <c r="N630" s="14"/>
      <c r="O630" s="14"/>
      <c r="P630" s="14"/>
      <c r="Q630" s="14"/>
      <c r="R630" s="14"/>
      <c r="S630" s="14">
        <v>0</v>
      </c>
    </row>
    <row r="631" spans="1:19" x14ac:dyDescent="0.3">
      <c r="A631" t="s">
        <v>5167</v>
      </c>
      <c r="B631" t="s">
        <v>64</v>
      </c>
      <c r="C631" s="14">
        <v>2009</v>
      </c>
      <c r="D631" t="s">
        <v>302</v>
      </c>
      <c r="E631" t="s">
        <v>831</v>
      </c>
      <c r="F631" t="s">
        <v>832</v>
      </c>
      <c r="G631" t="s">
        <v>365</v>
      </c>
      <c r="H631" t="s">
        <v>4353</v>
      </c>
      <c r="I631" s="14">
        <v>20000</v>
      </c>
      <c r="J631" t="s">
        <v>167</v>
      </c>
      <c r="K631" s="14">
        <v>2795.1943359375</v>
      </c>
      <c r="L631" t="s">
        <v>197</v>
      </c>
      <c r="M631" t="s">
        <v>202</v>
      </c>
      <c r="N631" s="14"/>
      <c r="O631" s="14"/>
      <c r="P631" s="14"/>
      <c r="Q631" s="14"/>
      <c r="R631" s="14"/>
      <c r="S631" s="14">
        <v>0</v>
      </c>
    </row>
    <row r="632" spans="1:19" x14ac:dyDescent="0.3">
      <c r="A632" t="s">
        <v>5168</v>
      </c>
      <c r="B632" t="s">
        <v>64</v>
      </c>
      <c r="C632" s="14">
        <v>2009</v>
      </c>
      <c r="D632" t="s">
        <v>302</v>
      </c>
      <c r="E632" t="s">
        <v>834</v>
      </c>
      <c r="F632" t="s">
        <v>832</v>
      </c>
      <c r="G632" t="s">
        <v>365</v>
      </c>
      <c r="H632" t="s">
        <v>4353</v>
      </c>
      <c r="I632" s="14"/>
      <c r="J632" t="s">
        <v>4353</v>
      </c>
      <c r="K632" s="14"/>
      <c r="L632" t="s">
        <v>197</v>
      </c>
      <c r="M632" t="s">
        <v>202</v>
      </c>
      <c r="N632" s="14"/>
      <c r="O632" s="14"/>
      <c r="P632" s="14"/>
      <c r="Q632" s="14"/>
      <c r="R632" s="14"/>
      <c r="S632" s="14">
        <v>0</v>
      </c>
    </row>
    <row r="633" spans="1:19" x14ac:dyDescent="0.3">
      <c r="A633" t="s">
        <v>5169</v>
      </c>
      <c r="B633" t="s">
        <v>64</v>
      </c>
      <c r="C633" s="14">
        <v>2009</v>
      </c>
      <c r="D633" t="s">
        <v>4542</v>
      </c>
      <c r="E633" t="s">
        <v>836</v>
      </c>
      <c r="F633" t="s">
        <v>454</v>
      </c>
      <c r="G633" t="s">
        <v>455</v>
      </c>
      <c r="H633" t="s">
        <v>456</v>
      </c>
      <c r="I633" s="14">
        <v>825000000</v>
      </c>
      <c r="J633" t="s">
        <v>146</v>
      </c>
      <c r="K633" s="14">
        <v>825000000</v>
      </c>
      <c r="L633" t="s">
        <v>198</v>
      </c>
      <c r="M633" t="s">
        <v>199</v>
      </c>
      <c r="N633" s="14"/>
      <c r="O633" s="14">
        <v>4</v>
      </c>
      <c r="P633" s="14">
        <v>20</v>
      </c>
      <c r="Q633" s="14">
        <v>1</v>
      </c>
      <c r="R633" s="14">
        <v>1</v>
      </c>
      <c r="S633" s="14">
        <v>1</v>
      </c>
    </row>
    <row r="634" spans="1:19" x14ac:dyDescent="0.3">
      <c r="A634" t="s">
        <v>5170</v>
      </c>
      <c r="B634" t="s">
        <v>64</v>
      </c>
      <c r="C634" s="14">
        <v>2009</v>
      </c>
      <c r="D634" t="s">
        <v>302</v>
      </c>
      <c r="E634" t="s">
        <v>833</v>
      </c>
      <c r="F634" t="s">
        <v>299</v>
      </c>
      <c r="G634" t="s">
        <v>299</v>
      </c>
      <c r="H634" t="s">
        <v>4353</v>
      </c>
      <c r="I634" s="14">
        <v>10000000</v>
      </c>
      <c r="J634" t="s">
        <v>147</v>
      </c>
      <c r="K634" s="14">
        <v>1463825.375</v>
      </c>
      <c r="L634" t="s">
        <v>197</v>
      </c>
      <c r="M634" t="s">
        <v>202</v>
      </c>
      <c r="N634" s="14"/>
      <c r="O634" s="14"/>
      <c r="P634" s="14"/>
      <c r="Q634" s="14"/>
      <c r="R634" s="14"/>
      <c r="S634" s="14">
        <v>0</v>
      </c>
    </row>
    <row r="635" spans="1:19" x14ac:dyDescent="0.3">
      <c r="A635" t="s">
        <v>5171</v>
      </c>
      <c r="B635" t="s">
        <v>64</v>
      </c>
      <c r="C635" s="14">
        <v>2010</v>
      </c>
      <c r="D635" t="s">
        <v>302</v>
      </c>
      <c r="E635" t="s">
        <v>838</v>
      </c>
      <c r="F635" t="s">
        <v>299</v>
      </c>
      <c r="G635" t="s">
        <v>299</v>
      </c>
      <c r="H635" t="s">
        <v>4353</v>
      </c>
      <c r="I635" s="14">
        <v>40600000</v>
      </c>
      <c r="J635" t="s">
        <v>146</v>
      </c>
      <c r="K635" s="14">
        <v>40600000</v>
      </c>
      <c r="L635" t="s">
        <v>197</v>
      </c>
      <c r="M635" t="s">
        <v>202</v>
      </c>
      <c r="N635" s="14"/>
      <c r="O635" s="14"/>
      <c r="P635" s="14"/>
      <c r="Q635" s="14"/>
      <c r="R635" s="14"/>
      <c r="S635" s="14">
        <v>0</v>
      </c>
    </row>
    <row r="636" spans="1:19" x14ac:dyDescent="0.3">
      <c r="A636" t="s">
        <v>5172</v>
      </c>
      <c r="B636" t="s">
        <v>64</v>
      </c>
      <c r="C636" s="14">
        <v>2011</v>
      </c>
      <c r="D636" t="s">
        <v>302</v>
      </c>
      <c r="E636" t="s">
        <v>839</v>
      </c>
      <c r="F636" t="s">
        <v>299</v>
      </c>
      <c r="G636" t="s">
        <v>299</v>
      </c>
      <c r="H636" t="s">
        <v>4353</v>
      </c>
      <c r="I636" s="14">
        <v>18000</v>
      </c>
      <c r="J636" t="s">
        <v>167</v>
      </c>
      <c r="K636" s="14">
        <v>2632.25927734375</v>
      </c>
      <c r="L636" t="s">
        <v>197</v>
      </c>
      <c r="M636" t="s">
        <v>202</v>
      </c>
      <c r="N636" s="14"/>
      <c r="O636" s="14"/>
      <c r="P636" s="14"/>
      <c r="Q636" s="14"/>
      <c r="R636" s="14"/>
      <c r="S636" s="14">
        <v>0</v>
      </c>
    </row>
    <row r="637" spans="1:19" x14ac:dyDescent="0.3">
      <c r="A637" t="s">
        <v>5174</v>
      </c>
      <c r="B637" t="s">
        <v>64</v>
      </c>
      <c r="C637" s="14">
        <v>2011</v>
      </c>
      <c r="D637" t="s">
        <v>302</v>
      </c>
      <c r="E637" t="s">
        <v>5173</v>
      </c>
      <c r="F637" t="s">
        <v>299</v>
      </c>
      <c r="G637" t="s">
        <v>299</v>
      </c>
      <c r="H637" t="s">
        <v>4353</v>
      </c>
      <c r="I637" s="14">
        <v>1492488</v>
      </c>
      <c r="J637" t="s">
        <v>167</v>
      </c>
      <c r="K637" s="14">
        <v>218256.40625</v>
      </c>
      <c r="L637" t="s">
        <v>197</v>
      </c>
      <c r="M637" t="s">
        <v>202</v>
      </c>
      <c r="N637" s="14"/>
      <c r="O637" s="14"/>
      <c r="P637" s="14"/>
      <c r="Q637" s="14"/>
      <c r="R637" s="14"/>
      <c r="S637" s="14">
        <v>0</v>
      </c>
    </row>
    <row r="638" spans="1:19" x14ac:dyDescent="0.3">
      <c r="A638" t="s">
        <v>5175</v>
      </c>
      <c r="B638" t="s">
        <v>64</v>
      </c>
      <c r="C638" s="14">
        <v>2014</v>
      </c>
      <c r="D638" t="s">
        <v>302</v>
      </c>
      <c r="E638" t="s">
        <v>5177</v>
      </c>
      <c r="F638" t="s">
        <v>299</v>
      </c>
      <c r="G638" t="s">
        <v>299</v>
      </c>
      <c r="H638" t="s">
        <v>4353</v>
      </c>
      <c r="I638" s="14"/>
      <c r="J638" t="s">
        <v>4353</v>
      </c>
      <c r="K638" s="14"/>
      <c r="L638" t="s">
        <v>197</v>
      </c>
      <c r="M638" t="s">
        <v>202</v>
      </c>
      <c r="N638" s="14"/>
      <c r="O638" s="14"/>
      <c r="P638" s="14"/>
      <c r="Q638" s="14"/>
      <c r="R638" s="14"/>
      <c r="S638" s="14">
        <v>0</v>
      </c>
    </row>
    <row r="639" spans="1:19" x14ac:dyDescent="0.3">
      <c r="A639" t="s">
        <v>5176</v>
      </c>
      <c r="B639" t="s">
        <v>64</v>
      </c>
      <c r="C639" s="14">
        <v>2014</v>
      </c>
      <c r="D639" t="s">
        <v>302</v>
      </c>
      <c r="E639" t="s">
        <v>840</v>
      </c>
      <c r="F639" t="s">
        <v>787</v>
      </c>
      <c r="G639" t="s">
        <v>365</v>
      </c>
      <c r="H639" t="s">
        <v>4353</v>
      </c>
      <c r="I639" s="14">
        <v>175000</v>
      </c>
      <c r="J639" t="s">
        <v>167</v>
      </c>
      <c r="K639" s="14">
        <v>19496.24609375</v>
      </c>
      <c r="L639" t="s">
        <v>197</v>
      </c>
      <c r="M639" t="s">
        <v>202</v>
      </c>
      <c r="N639" s="14"/>
      <c r="O639" s="14"/>
      <c r="P639" s="14"/>
      <c r="Q639" s="14"/>
      <c r="R639" s="14"/>
      <c r="S639" s="14">
        <v>0</v>
      </c>
    </row>
    <row r="640" spans="1:19" x14ac:dyDescent="0.3">
      <c r="A640" t="s">
        <v>5178</v>
      </c>
      <c r="B640" t="s">
        <v>64</v>
      </c>
      <c r="C640" s="14">
        <v>2014</v>
      </c>
      <c r="D640" t="s">
        <v>302</v>
      </c>
      <c r="E640" t="s">
        <v>841</v>
      </c>
      <c r="F640" t="s">
        <v>299</v>
      </c>
      <c r="G640" t="s">
        <v>299</v>
      </c>
      <c r="H640" t="s">
        <v>4353</v>
      </c>
      <c r="I640" s="14"/>
      <c r="J640" t="s">
        <v>4353</v>
      </c>
      <c r="K640" s="14"/>
      <c r="L640" t="s">
        <v>197</v>
      </c>
      <c r="M640" t="s">
        <v>202</v>
      </c>
      <c r="N640" s="14"/>
      <c r="O640" s="14"/>
      <c r="P640" s="14"/>
      <c r="Q640" s="14"/>
      <c r="R640" s="14"/>
      <c r="S640" s="14">
        <v>0</v>
      </c>
    </row>
    <row r="641" spans="1:19" x14ac:dyDescent="0.3">
      <c r="A641" t="s">
        <v>5179</v>
      </c>
      <c r="B641" t="s">
        <v>108</v>
      </c>
      <c r="C641" s="14">
        <v>2005</v>
      </c>
      <c r="D641" t="s">
        <v>4873</v>
      </c>
      <c r="E641" t="s">
        <v>5180</v>
      </c>
      <c r="F641" t="s">
        <v>454</v>
      </c>
      <c r="G641" t="s">
        <v>455</v>
      </c>
      <c r="H641" t="s">
        <v>644</v>
      </c>
      <c r="I641" s="14">
        <v>100500000</v>
      </c>
      <c r="J641" t="s">
        <v>146</v>
      </c>
      <c r="K641" s="14">
        <v>100500000</v>
      </c>
      <c r="L641" t="s">
        <v>198</v>
      </c>
      <c r="M641" t="s">
        <v>199</v>
      </c>
      <c r="N641" s="14">
        <v>5.952</v>
      </c>
      <c r="O641" s="14"/>
      <c r="P641" s="14">
        <v>12</v>
      </c>
      <c r="Q641" s="14">
        <v>1</v>
      </c>
      <c r="R641" s="14">
        <v>0</v>
      </c>
      <c r="S641" s="14">
        <v>1</v>
      </c>
    </row>
    <row r="642" spans="1:19" x14ac:dyDescent="0.3">
      <c r="A642" t="s">
        <v>5181</v>
      </c>
      <c r="B642" t="s">
        <v>108</v>
      </c>
      <c r="C642" s="14">
        <v>2006</v>
      </c>
      <c r="D642" t="s">
        <v>302</v>
      </c>
      <c r="E642" t="s">
        <v>842</v>
      </c>
      <c r="F642" t="s">
        <v>299</v>
      </c>
      <c r="G642" t="s">
        <v>299</v>
      </c>
      <c r="H642" t="s">
        <v>4353</v>
      </c>
      <c r="I642" s="14"/>
      <c r="J642" t="s">
        <v>4353</v>
      </c>
      <c r="K642" s="14"/>
      <c r="L642" t="s">
        <v>197</v>
      </c>
      <c r="M642" t="s">
        <v>202</v>
      </c>
      <c r="N642" s="14"/>
      <c r="O642" s="14"/>
      <c r="P642" s="14"/>
      <c r="Q642" s="14"/>
      <c r="R642" s="14"/>
      <c r="S642" s="14">
        <v>0</v>
      </c>
    </row>
    <row r="643" spans="1:19" x14ac:dyDescent="0.3">
      <c r="A643" t="s">
        <v>5182</v>
      </c>
      <c r="B643" t="s">
        <v>108</v>
      </c>
      <c r="C643" s="14">
        <v>2007</v>
      </c>
      <c r="D643" t="s">
        <v>4886</v>
      </c>
      <c r="E643" t="s">
        <v>5183</v>
      </c>
      <c r="F643" t="s">
        <v>463</v>
      </c>
      <c r="G643" t="s">
        <v>337</v>
      </c>
      <c r="H643" t="s">
        <v>456</v>
      </c>
      <c r="I643" s="14"/>
      <c r="J643" t="s">
        <v>4353</v>
      </c>
      <c r="K643" s="14">
        <v>281000000</v>
      </c>
      <c r="L643" t="s">
        <v>198</v>
      </c>
      <c r="M643" t="s">
        <v>199</v>
      </c>
      <c r="N643" s="14"/>
      <c r="O643" s="14"/>
      <c r="P643" s="14"/>
      <c r="Q643" s="14">
        <v>0</v>
      </c>
      <c r="R643" s="14">
        <v>1</v>
      </c>
      <c r="S643" s="14">
        <v>1</v>
      </c>
    </row>
    <row r="644" spans="1:19" x14ac:dyDescent="0.3">
      <c r="A644" t="s">
        <v>5184</v>
      </c>
      <c r="B644" t="s">
        <v>108</v>
      </c>
      <c r="C644" s="14">
        <v>2008</v>
      </c>
      <c r="D644" t="s">
        <v>4886</v>
      </c>
      <c r="E644" t="s">
        <v>843</v>
      </c>
      <c r="F644" t="s">
        <v>463</v>
      </c>
      <c r="G644" t="s">
        <v>337</v>
      </c>
      <c r="H644" t="s">
        <v>456</v>
      </c>
      <c r="I644" s="14">
        <v>750000000</v>
      </c>
      <c r="J644" t="s">
        <v>146</v>
      </c>
      <c r="K644" s="14">
        <v>750000000</v>
      </c>
      <c r="L644" t="s">
        <v>198</v>
      </c>
      <c r="M644" t="s">
        <v>199</v>
      </c>
      <c r="N644" s="14"/>
      <c r="O644" s="14"/>
      <c r="P644" s="14"/>
      <c r="Q644" s="14">
        <v>0</v>
      </c>
      <c r="R644" s="14">
        <v>1</v>
      </c>
      <c r="S644" s="14">
        <v>1</v>
      </c>
    </row>
    <row r="645" spans="1:19" x14ac:dyDescent="0.3">
      <c r="A645" t="s">
        <v>5185</v>
      </c>
      <c r="B645" t="s">
        <v>108</v>
      </c>
      <c r="C645" s="14">
        <v>2008</v>
      </c>
      <c r="D645" t="s">
        <v>302</v>
      </c>
      <c r="E645" t="s">
        <v>844</v>
      </c>
      <c r="F645" t="s">
        <v>299</v>
      </c>
      <c r="G645" t="s">
        <v>299</v>
      </c>
      <c r="H645" t="s">
        <v>4353</v>
      </c>
      <c r="I645" s="14"/>
      <c r="J645" t="s">
        <v>4353</v>
      </c>
      <c r="K645" s="14"/>
      <c r="L645" t="s">
        <v>197</v>
      </c>
      <c r="M645" t="s">
        <v>202</v>
      </c>
      <c r="N645" s="14"/>
      <c r="O645" s="14"/>
      <c r="P645" s="14"/>
      <c r="Q645" s="14"/>
      <c r="R645" s="14"/>
      <c r="S645" s="14">
        <v>0</v>
      </c>
    </row>
    <row r="646" spans="1:19" x14ac:dyDescent="0.3">
      <c r="A646" t="s">
        <v>5186</v>
      </c>
      <c r="B646" t="s">
        <v>108</v>
      </c>
      <c r="C646" s="14">
        <v>2009</v>
      </c>
      <c r="D646" t="s">
        <v>4873</v>
      </c>
      <c r="E646" t="s">
        <v>845</v>
      </c>
      <c r="F646" t="s">
        <v>463</v>
      </c>
      <c r="G646" t="s">
        <v>337</v>
      </c>
      <c r="H646" t="s">
        <v>644</v>
      </c>
      <c r="I646" s="14">
        <v>300000000</v>
      </c>
      <c r="J646" t="s">
        <v>146</v>
      </c>
      <c r="K646" s="14">
        <v>300000000</v>
      </c>
      <c r="L646" t="s">
        <v>198</v>
      </c>
      <c r="M646" t="s">
        <v>199</v>
      </c>
      <c r="N646" s="14">
        <v>1.125</v>
      </c>
      <c r="O646" s="14">
        <v>2</v>
      </c>
      <c r="P646" s="14">
        <v>7</v>
      </c>
      <c r="Q646" s="14">
        <v>0</v>
      </c>
      <c r="R646" s="14">
        <v>0</v>
      </c>
      <c r="S646" s="14">
        <v>1</v>
      </c>
    </row>
    <row r="647" spans="1:19" x14ac:dyDescent="0.3">
      <c r="A647" t="s">
        <v>5187</v>
      </c>
      <c r="B647" t="s">
        <v>108</v>
      </c>
      <c r="C647" s="14">
        <v>2010</v>
      </c>
      <c r="D647" t="s">
        <v>4873</v>
      </c>
      <c r="E647" t="s">
        <v>846</v>
      </c>
      <c r="F647" t="s">
        <v>847</v>
      </c>
      <c r="G647" t="s">
        <v>549</v>
      </c>
      <c r="H647" t="s">
        <v>644</v>
      </c>
      <c r="I647" s="14">
        <v>1230000000</v>
      </c>
      <c r="J647" t="s">
        <v>146</v>
      </c>
      <c r="K647" s="14">
        <v>1230000000</v>
      </c>
      <c r="L647" t="s">
        <v>198</v>
      </c>
      <c r="M647" t="s">
        <v>199</v>
      </c>
      <c r="N647" s="14"/>
      <c r="O647" s="14"/>
      <c r="P647" s="14">
        <v>13</v>
      </c>
      <c r="Q647" s="14">
        <v>1</v>
      </c>
      <c r="R647" s="14">
        <v>0</v>
      </c>
      <c r="S647" s="14">
        <v>1</v>
      </c>
    </row>
    <row r="648" spans="1:19" x14ac:dyDescent="0.3">
      <c r="A648" t="s">
        <v>5188</v>
      </c>
      <c r="B648" t="s">
        <v>108</v>
      </c>
      <c r="C648" s="14">
        <v>2010</v>
      </c>
      <c r="D648" t="s">
        <v>4886</v>
      </c>
      <c r="E648" t="s">
        <v>849</v>
      </c>
      <c r="F648" t="s">
        <v>463</v>
      </c>
      <c r="G648" t="s">
        <v>337</v>
      </c>
      <c r="H648" t="s">
        <v>456</v>
      </c>
      <c r="I648" s="14">
        <v>3500000000</v>
      </c>
      <c r="J648" t="s">
        <v>146</v>
      </c>
      <c r="K648" s="14">
        <v>3500000000</v>
      </c>
      <c r="L648" t="s">
        <v>198</v>
      </c>
      <c r="M648" t="s">
        <v>199</v>
      </c>
      <c r="N648" s="14"/>
      <c r="O648" s="14"/>
      <c r="P648" s="14"/>
      <c r="Q648" s="14">
        <v>0</v>
      </c>
      <c r="R648" s="14">
        <v>1</v>
      </c>
      <c r="S648" s="14">
        <v>1</v>
      </c>
    </row>
    <row r="649" spans="1:19" x14ac:dyDescent="0.3">
      <c r="A649" t="s">
        <v>5189</v>
      </c>
      <c r="B649" t="s">
        <v>108</v>
      </c>
      <c r="C649" s="14">
        <v>2010</v>
      </c>
      <c r="D649" t="s">
        <v>302</v>
      </c>
      <c r="E649" t="s">
        <v>848</v>
      </c>
      <c r="F649" t="s">
        <v>299</v>
      </c>
      <c r="G649" t="s">
        <v>299</v>
      </c>
      <c r="H649" t="s">
        <v>4353</v>
      </c>
      <c r="I649" s="14"/>
      <c r="J649" t="s">
        <v>4353</v>
      </c>
      <c r="K649" s="14"/>
      <c r="L649" t="s">
        <v>197</v>
      </c>
      <c r="M649" t="s">
        <v>202</v>
      </c>
      <c r="N649" s="14"/>
      <c r="O649" s="14"/>
      <c r="P649" s="14"/>
      <c r="Q649" s="14"/>
      <c r="R649" s="14"/>
      <c r="S649" s="14">
        <v>0</v>
      </c>
    </row>
    <row r="650" spans="1:19" x14ac:dyDescent="0.3">
      <c r="A650" t="s">
        <v>5190</v>
      </c>
      <c r="B650" t="s">
        <v>108</v>
      </c>
      <c r="C650" s="14">
        <v>2011</v>
      </c>
      <c r="D650" t="s">
        <v>302</v>
      </c>
      <c r="E650" t="s">
        <v>850</v>
      </c>
      <c r="F650" t="s">
        <v>299</v>
      </c>
      <c r="G650" t="s">
        <v>299</v>
      </c>
      <c r="H650" t="s">
        <v>4353</v>
      </c>
      <c r="I650" s="14">
        <v>100000</v>
      </c>
      <c r="J650" t="s">
        <v>146</v>
      </c>
      <c r="K650" s="14">
        <v>100000</v>
      </c>
      <c r="L650" t="s">
        <v>197</v>
      </c>
      <c r="M650" t="s">
        <v>202</v>
      </c>
      <c r="N650" s="14"/>
      <c r="O650" s="14"/>
      <c r="P650" s="14"/>
      <c r="Q650" s="14"/>
      <c r="R650" s="14"/>
      <c r="S650" s="14">
        <v>0</v>
      </c>
    </row>
    <row r="651" spans="1:19" x14ac:dyDescent="0.3">
      <c r="A651" t="s">
        <v>5191</v>
      </c>
      <c r="B651" t="s">
        <v>108</v>
      </c>
      <c r="C651" s="14">
        <v>2011</v>
      </c>
      <c r="D651" t="s">
        <v>302</v>
      </c>
      <c r="E651" t="s">
        <v>851</v>
      </c>
      <c r="F651" t="s">
        <v>299</v>
      </c>
      <c r="G651" t="s">
        <v>299</v>
      </c>
      <c r="H651" t="s">
        <v>4353</v>
      </c>
      <c r="I651" s="14"/>
      <c r="J651" t="s">
        <v>4353</v>
      </c>
      <c r="K651" s="14"/>
      <c r="L651" t="s">
        <v>197</v>
      </c>
      <c r="M651" t="s">
        <v>202</v>
      </c>
      <c r="N651" s="14"/>
      <c r="O651" s="14"/>
      <c r="P651" s="14"/>
      <c r="Q651" s="14"/>
      <c r="R651" s="14"/>
      <c r="S651" s="14">
        <v>0</v>
      </c>
    </row>
    <row r="652" spans="1:19" x14ac:dyDescent="0.3">
      <c r="A652" t="s">
        <v>5192</v>
      </c>
      <c r="B652" t="s">
        <v>108</v>
      </c>
      <c r="C652" s="14">
        <v>2011</v>
      </c>
      <c r="D652" t="s">
        <v>302</v>
      </c>
      <c r="E652" t="s">
        <v>852</v>
      </c>
      <c r="F652" t="s">
        <v>299</v>
      </c>
      <c r="G652" t="s">
        <v>299</v>
      </c>
      <c r="H652" t="s">
        <v>4353</v>
      </c>
      <c r="I652" s="14"/>
      <c r="J652" t="s">
        <v>4353</v>
      </c>
      <c r="K652" s="14"/>
      <c r="L652" t="s">
        <v>197</v>
      </c>
      <c r="M652" t="s">
        <v>202</v>
      </c>
      <c r="N652" s="14"/>
      <c r="O652" s="14"/>
      <c r="P652" s="14"/>
      <c r="Q652" s="14"/>
      <c r="R652" s="14"/>
      <c r="S652" s="14">
        <v>0</v>
      </c>
    </row>
    <row r="653" spans="1:19" x14ac:dyDescent="0.3">
      <c r="A653" t="s">
        <v>5193</v>
      </c>
      <c r="B653" t="s">
        <v>108</v>
      </c>
      <c r="C653" s="14">
        <v>2012</v>
      </c>
      <c r="D653" t="s">
        <v>302</v>
      </c>
      <c r="E653" t="s">
        <v>853</v>
      </c>
      <c r="F653" t="s">
        <v>299</v>
      </c>
      <c r="G653" t="s">
        <v>299</v>
      </c>
      <c r="H653" t="s">
        <v>4353</v>
      </c>
      <c r="I653" s="14"/>
      <c r="J653" t="s">
        <v>4353</v>
      </c>
      <c r="K653" s="14"/>
      <c r="L653" t="s">
        <v>197</v>
      </c>
      <c r="M653" t="s">
        <v>202</v>
      </c>
      <c r="N653" s="14"/>
      <c r="O653" s="14"/>
      <c r="P653" s="14"/>
      <c r="Q653" s="14"/>
      <c r="R653" s="14"/>
      <c r="S653" s="14">
        <v>0</v>
      </c>
    </row>
    <row r="654" spans="1:19" x14ac:dyDescent="0.3">
      <c r="A654" t="s">
        <v>5194</v>
      </c>
      <c r="B654" t="s">
        <v>108</v>
      </c>
      <c r="C654" s="14">
        <v>2012</v>
      </c>
      <c r="D654" t="s">
        <v>4873</v>
      </c>
      <c r="E654" t="s">
        <v>5195</v>
      </c>
      <c r="F654" t="s">
        <v>463</v>
      </c>
      <c r="G654" t="s">
        <v>337</v>
      </c>
      <c r="H654" t="s">
        <v>644</v>
      </c>
      <c r="I654" s="14"/>
      <c r="J654" t="s">
        <v>4353</v>
      </c>
      <c r="K654" s="14">
        <v>500000000</v>
      </c>
      <c r="L654" t="s">
        <v>198</v>
      </c>
      <c r="M654" t="s">
        <v>199</v>
      </c>
      <c r="N654" s="14"/>
      <c r="O654" s="14"/>
      <c r="P654" s="14"/>
      <c r="Q654" s="14">
        <v>0</v>
      </c>
      <c r="R654" s="14">
        <v>0</v>
      </c>
      <c r="S654" s="14">
        <v>1</v>
      </c>
    </row>
    <row r="655" spans="1:19" x14ac:dyDescent="0.3">
      <c r="A655" t="s">
        <v>5196</v>
      </c>
      <c r="B655" t="s">
        <v>108</v>
      </c>
      <c r="C655" s="14">
        <v>2013</v>
      </c>
      <c r="D655" t="s">
        <v>302</v>
      </c>
      <c r="E655" t="s">
        <v>855</v>
      </c>
      <c r="F655" t="s">
        <v>299</v>
      </c>
      <c r="G655" t="s">
        <v>299</v>
      </c>
      <c r="H655" t="s">
        <v>4353</v>
      </c>
      <c r="I655" s="14"/>
      <c r="J655" t="s">
        <v>4353</v>
      </c>
      <c r="K655" s="14"/>
      <c r="L655" t="s">
        <v>197</v>
      </c>
      <c r="M655" t="s">
        <v>202</v>
      </c>
      <c r="N655" s="14"/>
      <c r="O655" s="14"/>
      <c r="P655" s="14"/>
      <c r="Q655" s="14"/>
      <c r="R655" s="14"/>
      <c r="S655" s="14">
        <v>0</v>
      </c>
    </row>
    <row r="656" spans="1:19" x14ac:dyDescent="0.3">
      <c r="A656" t="s">
        <v>5197</v>
      </c>
      <c r="B656" t="s">
        <v>108</v>
      </c>
      <c r="C656" s="14">
        <v>2013</v>
      </c>
      <c r="D656" t="s">
        <v>302</v>
      </c>
      <c r="E656" t="s">
        <v>854</v>
      </c>
      <c r="F656" t="s">
        <v>299</v>
      </c>
      <c r="G656" t="s">
        <v>299</v>
      </c>
      <c r="H656" t="s">
        <v>4353</v>
      </c>
      <c r="I656" s="14"/>
      <c r="J656" t="s">
        <v>4353</v>
      </c>
      <c r="K656" s="14"/>
      <c r="L656" t="s">
        <v>197</v>
      </c>
      <c r="M656" t="s">
        <v>202</v>
      </c>
      <c r="N656" s="14"/>
      <c r="O656" s="14"/>
      <c r="P656" s="14"/>
      <c r="Q656" s="14"/>
      <c r="R656" s="14"/>
      <c r="S656" s="14">
        <v>0</v>
      </c>
    </row>
    <row r="657" spans="1:19" x14ac:dyDescent="0.3">
      <c r="A657" t="s">
        <v>5198</v>
      </c>
      <c r="B657" t="s">
        <v>108</v>
      </c>
      <c r="C657" s="14">
        <v>2014</v>
      </c>
      <c r="D657" t="s">
        <v>5199</v>
      </c>
      <c r="E657" t="s">
        <v>856</v>
      </c>
      <c r="F657" t="s">
        <v>463</v>
      </c>
      <c r="G657" t="s">
        <v>337</v>
      </c>
      <c r="H657" t="s">
        <v>456</v>
      </c>
      <c r="I657" s="14"/>
      <c r="J657" t="s">
        <v>4353</v>
      </c>
      <c r="K657" s="14">
        <v>3000000000</v>
      </c>
      <c r="L657" t="s">
        <v>198</v>
      </c>
      <c r="M657" t="s">
        <v>199</v>
      </c>
      <c r="N657" s="14"/>
      <c r="O657" s="14"/>
      <c r="P657" s="14"/>
      <c r="Q657" s="14">
        <v>0</v>
      </c>
      <c r="R657" s="14">
        <v>1</v>
      </c>
      <c r="S657" s="14">
        <v>1</v>
      </c>
    </row>
    <row r="658" spans="1:19" x14ac:dyDescent="0.3">
      <c r="A658" t="s">
        <v>5200</v>
      </c>
      <c r="B658" t="s">
        <v>108</v>
      </c>
      <c r="C658" s="14">
        <v>2015</v>
      </c>
      <c r="D658" t="s">
        <v>5199</v>
      </c>
      <c r="E658" t="s">
        <v>856</v>
      </c>
      <c r="F658" t="s">
        <v>463</v>
      </c>
      <c r="G658" t="s">
        <v>337</v>
      </c>
      <c r="H658" t="s">
        <v>456</v>
      </c>
      <c r="I658" s="14"/>
      <c r="J658" t="s">
        <v>4353</v>
      </c>
      <c r="K658" s="14">
        <v>3500000000</v>
      </c>
      <c r="L658" t="s">
        <v>198</v>
      </c>
      <c r="M658" t="s">
        <v>199</v>
      </c>
      <c r="N658" s="14"/>
      <c r="O658" s="14"/>
      <c r="P658" s="14"/>
      <c r="Q658" s="14">
        <v>0</v>
      </c>
      <c r="R658" s="14">
        <v>1</v>
      </c>
      <c r="S658" s="14">
        <v>1</v>
      </c>
    </row>
    <row r="659" spans="1:19" x14ac:dyDescent="0.3">
      <c r="A659" t="s">
        <v>5201</v>
      </c>
      <c r="B659" t="s">
        <v>108</v>
      </c>
      <c r="C659" s="14">
        <v>2015</v>
      </c>
      <c r="D659" t="s">
        <v>5199</v>
      </c>
      <c r="E659" t="s">
        <v>856</v>
      </c>
      <c r="F659" t="s">
        <v>463</v>
      </c>
      <c r="G659" t="s">
        <v>337</v>
      </c>
      <c r="H659" t="s">
        <v>456</v>
      </c>
      <c r="I659" s="14"/>
      <c r="J659" t="s">
        <v>4353</v>
      </c>
      <c r="K659" s="14">
        <v>1500000000</v>
      </c>
      <c r="L659" t="s">
        <v>198</v>
      </c>
      <c r="M659" t="s">
        <v>199</v>
      </c>
      <c r="N659" s="14"/>
      <c r="O659" s="14"/>
      <c r="P659" s="14"/>
      <c r="Q659" s="14">
        <v>0</v>
      </c>
      <c r="R659" s="14">
        <v>1</v>
      </c>
      <c r="S659" s="14">
        <v>1</v>
      </c>
    </row>
    <row r="660" spans="1:19" x14ac:dyDescent="0.3">
      <c r="A660" t="s">
        <v>5202</v>
      </c>
      <c r="B660" t="s">
        <v>108</v>
      </c>
      <c r="C660" s="14">
        <v>2015</v>
      </c>
      <c r="D660" t="s">
        <v>144</v>
      </c>
      <c r="E660" t="s">
        <v>858</v>
      </c>
      <c r="F660" t="s">
        <v>336</v>
      </c>
      <c r="G660" t="s">
        <v>337</v>
      </c>
      <c r="H660" t="s">
        <v>456</v>
      </c>
      <c r="I660" s="14"/>
      <c r="J660" t="s">
        <v>4353</v>
      </c>
      <c r="K660" s="14">
        <v>1300000000</v>
      </c>
      <c r="L660" t="s">
        <v>198</v>
      </c>
      <c r="M660" t="s">
        <v>4353</v>
      </c>
      <c r="N660" s="14"/>
      <c r="O660" s="14"/>
      <c r="P660" s="14"/>
      <c r="Q660" s="14">
        <v>0</v>
      </c>
      <c r="R660" s="14">
        <v>1</v>
      </c>
      <c r="S660" s="14">
        <v>1</v>
      </c>
    </row>
    <row r="661" spans="1:19" x14ac:dyDescent="0.3">
      <c r="A661" t="s">
        <v>5203</v>
      </c>
      <c r="B661" t="s">
        <v>108</v>
      </c>
      <c r="C661" s="14">
        <v>2015</v>
      </c>
      <c r="D661" t="s">
        <v>144</v>
      </c>
      <c r="E661" t="s">
        <v>857</v>
      </c>
      <c r="F661" t="s">
        <v>463</v>
      </c>
      <c r="G661" t="s">
        <v>337</v>
      </c>
      <c r="H661" t="s">
        <v>207</v>
      </c>
      <c r="I661" s="14"/>
      <c r="J661" t="s">
        <v>4353</v>
      </c>
      <c r="K661" s="14">
        <v>1210000000</v>
      </c>
      <c r="L661" t="s">
        <v>198</v>
      </c>
      <c r="M661" t="s">
        <v>199</v>
      </c>
      <c r="N661" s="14"/>
      <c r="O661" s="14"/>
      <c r="P661" s="14"/>
      <c r="Q661" s="14">
        <v>0</v>
      </c>
      <c r="R661" s="14">
        <v>1</v>
      </c>
      <c r="S661" s="14">
        <v>1</v>
      </c>
    </row>
    <row r="662" spans="1:19" x14ac:dyDescent="0.3">
      <c r="A662" t="s">
        <v>5204</v>
      </c>
      <c r="B662" t="s">
        <v>108</v>
      </c>
      <c r="C662" s="14">
        <v>2016</v>
      </c>
      <c r="D662" t="s">
        <v>144</v>
      </c>
      <c r="E662" t="s">
        <v>860</v>
      </c>
      <c r="F662" t="s">
        <v>336</v>
      </c>
      <c r="G662" t="s">
        <v>337</v>
      </c>
      <c r="H662" t="s">
        <v>456</v>
      </c>
      <c r="I662" s="14"/>
      <c r="J662" t="s">
        <v>4353</v>
      </c>
      <c r="K662" s="14">
        <v>300000000</v>
      </c>
      <c r="L662" t="s">
        <v>198</v>
      </c>
      <c r="M662" t="s">
        <v>4353</v>
      </c>
      <c r="N662" s="14"/>
      <c r="O662" s="14"/>
      <c r="P662" s="14"/>
      <c r="Q662" s="14">
        <v>0</v>
      </c>
      <c r="R662" s="14">
        <v>1</v>
      </c>
      <c r="S662" s="14">
        <v>1</v>
      </c>
    </row>
    <row r="663" spans="1:19" x14ac:dyDescent="0.3">
      <c r="A663" t="s">
        <v>5205</v>
      </c>
      <c r="B663" t="s">
        <v>108</v>
      </c>
      <c r="C663" s="14">
        <v>2016</v>
      </c>
      <c r="D663" t="s">
        <v>5199</v>
      </c>
      <c r="E663" t="s">
        <v>859</v>
      </c>
      <c r="F663" t="s">
        <v>463</v>
      </c>
      <c r="G663" t="s">
        <v>337</v>
      </c>
      <c r="H663" t="s">
        <v>456</v>
      </c>
      <c r="I663" s="14"/>
      <c r="J663" t="s">
        <v>4353</v>
      </c>
      <c r="K663" s="14">
        <v>5000000000</v>
      </c>
      <c r="L663" t="s">
        <v>198</v>
      </c>
      <c r="M663" t="s">
        <v>199</v>
      </c>
      <c r="N663" s="14"/>
      <c r="O663" s="14"/>
      <c r="P663" s="14"/>
      <c r="Q663" s="14">
        <v>0</v>
      </c>
      <c r="R663" s="14">
        <v>1</v>
      </c>
      <c r="S663" s="14">
        <v>1</v>
      </c>
    </row>
    <row r="664" spans="1:19" x14ac:dyDescent="0.3">
      <c r="A664" t="s">
        <v>5206</v>
      </c>
      <c r="B664" t="s">
        <v>108</v>
      </c>
      <c r="C664" s="14">
        <v>2017</v>
      </c>
      <c r="D664" t="s">
        <v>5199</v>
      </c>
      <c r="E664" t="s">
        <v>861</v>
      </c>
      <c r="F664" t="s">
        <v>463</v>
      </c>
      <c r="G664" t="s">
        <v>337</v>
      </c>
      <c r="H664" t="s">
        <v>456</v>
      </c>
      <c r="I664" s="14"/>
      <c r="J664" t="s">
        <v>4353</v>
      </c>
      <c r="K664" s="14">
        <v>5000000000</v>
      </c>
      <c r="L664" t="s">
        <v>198</v>
      </c>
      <c r="M664" t="s">
        <v>199</v>
      </c>
      <c r="N664" s="14"/>
      <c r="O664" s="14"/>
      <c r="P664" s="14"/>
      <c r="Q664" s="14">
        <v>0</v>
      </c>
      <c r="R664" s="14">
        <v>1</v>
      </c>
      <c r="S664" s="14">
        <v>1</v>
      </c>
    </row>
    <row r="665" spans="1:19" x14ac:dyDescent="0.3">
      <c r="A665" t="s">
        <v>5207</v>
      </c>
      <c r="B665" t="s">
        <v>104</v>
      </c>
      <c r="C665" s="14">
        <v>2005</v>
      </c>
      <c r="D665" t="s">
        <v>302</v>
      </c>
      <c r="E665" t="s">
        <v>862</v>
      </c>
      <c r="F665" t="s">
        <v>299</v>
      </c>
      <c r="G665" t="s">
        <v>299</v>
      </c>
      <c r="H665" t="s">
        <v>4353</v>
      </c>
      <c r="I665" s="14"/>
      <c r="J665" t="s">
        <v>4353</v>
      </c>
      <c r="K665" s="14"/>
      <c r="L665" t="s">
        <v>197</v>
      </c>
      <c r="M665" t="s">
        <v>202</v>
      </c>
      <c r="N665" s="14"/>
      <c r="O665" s="14"/>
      <c r="P665" s="14"/>
      <c r="Q665" s="14"/>
      <c r="R665" s="14"/>
      <c r="S665" s="14">
        <v>0</v>
      </c>
    </row>
    <row r="666" spans="1:19" x14ac:dyDescent="0.3">
      <c r="A666" t="s">
        <v>5208</v>
      </c>
      <c r="B666" t="s">
        <v>104</v>
      </c>
      <c r="C666" s="14">
        <v>2007</v>
      </c>
      <c r="D666" t="s">
        <v>302</v>
      </c>
      <c r="E666" t="s">
        <v>863</v>
      </c>
      <c r="F666" t="s">
        <v>299</v>
      </c>
      <c r="G666" t="s">
        <v>299</v>
      </c>
      <c r="H666" t="s">
        <v>4353</v>
      </c>
      <c r="I666" s="14"/>
      <c r="J666" t="s">
        <v>4353</v>
      </c>
      <c r="K666" s="14"/>
      <c r="L666" t="s">
        <v>197</v>
      </c>
      <c r="M666" t="s">
        <v>202</v>
      </c>
      <c r="N666" s="14"/>
      <c r="O666" s="14"/>
      <c r="P666" s="14"/>
      <c r="Q666" s="14"/>
      <c r="R666" s="14"/>
      <c r="S666" s="14">
        <v>0</v>
      </c>
    </row>
    <row r="667" spans="1:19" x14ac:dyDescent="0.3">
      <c r="A667" t="s">
        <v>5209</v>
      </c>
      <c r="B667" t="s">
        <v>104</v>
      </c>
      <c r="C667" s="14">
        <v>2008</v>
      </c>
      <c r="D667" t="s">
        <v>302</v>
      </c>
      <c r="E667" t="s">
        <v>864</v>
      </c>
      <c r="F667" t="s">
        <v>787</v>
      </c>
      <c r="G667" t="s">
        <v>365</v>
      </c>
      <c r="H667" t="s">
        <v>4353</v>
      </c>
      <c r="I667" s="14"/>
      <c r="J667" t="s">
        <v>4353</v>
      </c>
      <c r="K667" s="14"/>
      <c r="L667" t="s">
        <v>197</v>
      </c>
      <c r="M667" t="s">
        <v>202</v>
      </c>
      <c r="N667" s="14"/>
      <c r="O667" s="14"/>
      <c r="P667" s="14"/>
      <c r="Q667" s="14"/>
      <c r="R667" s="14"/>
      <c r="S667" s="14">
        <v>0</v>
      </c>
    </row>
    <row r="668" spans="1:19" x14ac:dyDescent="0.3">
      <c r="A668" t="s">
        <v>5210</v>
      </c>
      <c r="B668" t="s">
        <v>104</v>
      </c>
      <c r="C668" s="14">
        <v>2010</v>
      </c>
      <c r="D668" t="s">
        <v>302</v>
      </c>
      <c r="E668" t="s">
        <v>5211</v>
      </c>
      <c r="F668" t="s">
        <v>299</v>
      </c>
      <c r="G668" t="s">
        <v>299</v>
      </c>
      <c r="H668" t="s">
        <v>4353</v>
      </c>
      <c r="I668" s="14"/>
      <c r="J668" t="s">
        <v>4353</v>
      </c>
      <c r="K668" s="14"/>
      <c r="L668" t="s">
        <v>197</v>
      </c>
      <c r="M668" t="s">
        <v>202</v>
      </c>
      <c r="N668" s="14"/>
      <c r="O668" s="14"/>
      <c r="P668" s="14"/>
      <c r="Q668" s="14"/>
      <c r="R668" s="14"/>
      <c r="S668" s="14">
        <v>0</v>
      </c>
    </row>
    <row r="669" spans="1:19" x14ac:dyDescent="0.3">
      <c r="A669" t="s">
        <v>5212</v>
      </c>
      <c r="B669" t="s">
        <v>104</v>
      </c>
      <c r="C669" s="14">
        <v>2011</v>
      </c>
      <c r="D669" t="s">
        <v>302</v>
      </c>
      <c r="E669" t="s">
        <v>5215</v>
      </c>
      <c r="F669" t="s">
        <v>299</v>
      </c>
      <c r="G669" t="s">
        <v>299</v>
      </c>
      <c r="H669" t="s">
        <v>4353</v>
      </c>
      <c r="I669" s="14"/>
      <c r="J669" t="s">
        <v>4353</v>
      </c>
      <c r="K669" s="14"/>
      <c r="L669" t="s">
        <v>197</v>
      </c>
      <c r="M669" t="s">
        <v>202</v>
      </c>
      <c r="N669" s="14"/>
      <c r="O669" s="14"/>
      <c r="P669" s="14"/>
      <c r="Q669" s="14"/>
      <c r="R669" s="14"/>
      <c r="S669" s="14">
        <v>0</v>
      </c>
    </row>
    <row r="670" spans="1:19" x14ac:dyDescent="0.3">
      <c r="A670" t="s">
        <v>5213</v>
      </c>
      <c r="B670" t="s">
        <v>104</v>
      </c>
      <c r="C670" s="14">
        <v>2011</v>
      </c>
      <c r="D670" t="s">
        <v>302</v>
      </c>
      <c r="E670" t="s">
        <v>866</v>
      </c>
      <c r="F670" t="s">
        <v>299</v>
      </c>
      <c r="G670" t="s">
        <v>299</v>
      </c>
      <c r="H670" t="s">
        <v>4353</v>
      </c>
      <c r="I670" s="14"/>
      <c r="J670" t="s">
        <v>4353</v>
      </c>
      <c r="K670" s="14"/>
      <c r="L670" t="s">
        <v>197</v>
      </c>
      <c r="M670" t="s">
        <v>202</v>
      </c>
      <c r="N670" s="14"/>
      <c r="O670" s="14"/>
      <c r="P670" s="14"/>
      <c r="Q670" s="14"/>
      <c r="R670" s="14"/>
      <c r="S670" s="14">
        <v>0</v>
      </c>
    </row>
    <row r="671" spans="1:19" x14ac:dyDescent="0.3">
      <c r="A671" t="s">
        <v>5214</v>
      </c>
      <c r="B671" t="s">
        <v>104</v>
      </c>
      <c r="C671" s="14">
        <v>2011</v>
      </c>
      <c r="D671" t="s">
        <v>302</v>
      </c>
      <c r="E671" t="s">
        <v>865</v>
      </c>
      <c r="F671" t="s">
        <v>787</v>
      </c>
      <c r="G671" t="s">
        <v>365</v>
      </c>
      <c r="H671" t="s">
        <v>4353</v>
      </c>
      <c r="I671" s="14"/>
      <c r="J671" t="s">
        <v>4353</v>
      </c>
      <c r="K671" s="14"/>
      <c r="L671" t="s">
        <v>197</v>
      </c>
      <c r="M671" t="s">
        <v>202</v>
      </c>
      <c r="N671" s="14"/>
      <c r="O671" s="14"/>
      <c r="P671" s="14"/>
      <c r="Q671" s="14"/>
      <c r="R671" s="14"/>
      <c r="S671" s="14">
        <v>0</v>
      </c>
    </row>
    <row r="672" spans="1:19" x14ac:dyDescent="0.3">
      <c r="A672" t="s">
        <v>5216</v>
      </c>
      <c r="B672" t="s">
        <v>135</v>
      </c>
      <c r="C672" s="14">
        <v>2000</v>
      </c>
      <c r="D672" t="s">
        <v>302</v>
      </c>
      <c r="E672" t="s">
        <v>867</v>
      </c>
      <c r="F672" t="s">
        <v>299</v>
      </c>
      <c r="G672" t="s">
        <v>299</v>
      </c>
      <c r="H672" t="s">
        <v>4353</v>
      </c>
      <c r="I672" s="14">
        <v>600000</v>
      </c>
      <c r="J672" t="s">
        <v>146</v>
      </c>
      <c r="K672" s="14">
        <v>600000</v>
      </c>
      <c r="L672" t="s">
        <v>197</v>
      </c>
      <c r="M672" t="s">
        <v>202</v>
      </c>
      <c r="N672" s="14"/>
      <c r="O672" s="14"/>
      <c r="P672" s="14"/>
      <c r="Q672" s="14"/>
      <c r="R672" s="14"/>
      <c r="S672" s="14">
        <v>0</v>
      </c>
    </row>
    <row r="673" spans="1:19" x14ac:dyDescent="0.3">
      <c r="A673" t="s">
        <v>5217</v>
      </c>
      <c r="B673" t="s">
        <v>135</v>
      </c>
      <c r="C673" s="14">
        <v>2000</v>
      </c>
      <c r="D673" t="s">
        <v>302</v>
      </c>
      <c r="E673" t="s">
        <v>868</v>
      </c>
      <c r="F673" t="s">
        <v>299</v>
      </c>
      <c r="G673" t="s">
        <v>299</v>
      </c>
      <c r="H673" t="s">
        <v>207</v>
      </c>
      <c r="I673" s="14">
        <v>20000000</v>
      </c>
      <c r="J673" t="s">
        <v>146</v>
      </c>
      <c r="K673" s="14">
        <v>20000000</v>
      </c>
      <c r="L673" t="s">
        <v>198</v>
      </c>
      <c r="M673" t="s">
        <v>4353</v>
      </c>
      <c r="N673" s="14"/>
      <c r="O673" s="14"/>
      <c r="P673" s="14"/>
      <c r="Q673" s="14">
        <v>0</v>
      </c>
      <c r="R673" s="14">
        <v>1</v>
      </c>
      <c r="S673" s="14">
        <v>1</v>
      </c>
    </row>
    <row r="674" spans="1:19" x14ac:dyDescent="0.3">
      <c r="A674" t="s">
        <v>5218</v>
      </c>
      <c r="B674" t="s">
        <v>135</v>
      </c>
      <c r="C674" s="14">
        <v>2001</v>
      </c>
      <c r="D674" t="s">
        <v>302</v>
      </c>
      <c r="E674" t="s">
        <v>869</v>
      </c>
      <c r="F674" t="s">
        <v>299</v>
      </c>
      <c r="G674" t="s">
        <v>299</v>
      </c>
      <c r="H674" t="s">
        <v>4353</v>
      </c>
      <c r="I674" s="14">
        <v>650000</v>
      </c>
      <c r="J674" t="s">
        <v>146</v>
      </c>
      <c r="K674" s="14">
        <v>650000</v>
      </c>
      <c r="L674" t="s">
        <v>197</v>
      </c>
      <c r="M674" t="s">
        <v>202</v>
      </c>
      <c r="N674" s="14"/>
      <c r="O674" s="14"/>
      <c r="P674" s="14"/>
      <c r="Q674" s="14"/>
      <c r="R674" s="14"/>
      <c r="S674" s="14">
        <v>0</v>
      </c>
    </row>
    <row r="675" spans="1:19" x14ac:dyDescent="0.3">
      <c r="A675" t="s">
        <v>5219</v>
      </c>
      <c r="B675" t="s">
        <v>135</v>
      </c>
      <c r="C675" s="14">
        <v>2001</v>
      </c>
      <c r="D675" t="s">
        <v>302</v>
      </c>
      <c r="E675" t="s">
        <v>870</v>
      </c>
      <c r="F675" t="s">
        <v>871</v>
      </c>
      <c r="G675" t="s">
        <v>328</v>
      </c>
      <c r="H675" t="s">
        <v>207</v>
      </c>
      <c r="I675" s="14">
        <v>20000000</v>
      </c>
      <c r="J675" t="s">
        <v>146</v>
      </c>
      <c r="K675" s="14">
        <v>20000000</v>
      </c>
      <c r="L675" t="s">
        <v>198</v>
      </c>
      <c r="M675" t="s">
        <v>4353</v>
      </c>
      <c r="N675" s="14"/>
      <c r="O675" s="14">
        <v>5</v>
      </c>
      <c r="P675" s="14"/>
      <c r="Q675" s="14">
        <v>0</v>
      </c>
      <c r="R675" s="14">
        <v>1</v>
      </c>
      <c r="S675" s="14">
        <v>1</v>
      </c>
    </row>
    <row r="676" spans="1:19" x14ac:dyDescent="0.3">
      <c r="A676" t="s">
        <v>5220</v>
      </c>
      <c r="B676" t="s">
        <v>135</v>
      </c>
      <c r="C676" s="14">
        <v>2005</v>
      </c>
      <c r="D676" t="s">
        <v>302</v>
      </c>
      <c r="E676" t="s">
        <v>873</v>
      </c>
      <c r="F676" t="s">
        <v>299</v>
      </c>
      <c r="G676" t="s">
        <v>299</v>
      </c>
      <c r="H676" t="s">
        <v>4353</v>
      </c>
      <c r="I676" s="14">
        <v>600000</v>
      </c>
      <c r="J676" t="s">
        <v>146</v>
      </c>
      <c r="K676" s="14">
        <v>600000</v>
      </c>
      <c r="L676" t="s">
        <v>197</v>
      </c>
      <c r="M676" t="s">
        <v>202</v>
      </c>
      <c r="N676" s="14"/>
      <c r="O676" s="14"/>
      <c r="P676" s="14"/>
      <c r="Q676" s="14"/>
      <c r="R676" s="14"/>
      <c r="S676" s="14">
        <v>0</v>
      </c>
    </row>
    <row r="677" spans="1:19" x14ac:dyDescent="0.3">
      <c r="A677" t="s">
        <v>5221</v>
      </c>
      <c r="B677" t="s">
        <v>135</v>
      </c>
      <c r="C677" s="14">
        <v>2005</v>
      </c>
      <c r="D677" t="s">
        <v>302</v>
      </c>
      <c r="E677" t="s">
        <v>872</v>
      </c>
      <c r="F677" t="s">
        <v>299</v>
      </c>
      <c r="G677" t="s">
        <v>299</v>
      </c>
      <c r="H677" t="s">
        <v>4353</v>
      </c>
      <c r="I677" s="14"/>
      <c r="J677" t="s">
        <v>4353</v>
      </c>
      <c r="K677" s="14"/>
      <c r="L677" t="s">
        <v>197</v>
      </c>
      <c r="M677" t="s">
        <v>202</v>
      </c>
      <c r="N677" s="14"/>
      <c r="O677" s="14"/>
      <c r="P677" s="14"/>
      <c r="Q677" s="14"/>
      <c r="R677" s="14"/>
      <c r="S677" s="14">
        <v>0</v>
      </c>
    </row>
    <row r="678" spans="1:19" x14ac:dyDescent="0.3">
      <c r="A678" t="s">
        <v>5222</v>
      </c>
      <c r="B678" t="s">
        <v>135</v>
      </c>
      <c r="C678" s="14">
        <v>2011</v>
      </c>
      <c r="D678" t="s">
        <v>302</v>
      </c>
      <c r="E678" t="s">
        <v>874</v>
      </c>
      <c r="F678" t="s">
        <v>787</v>
      </c>
      <c r="G678" t="s">
        <v>365</v>
      </c>
      <c r="H678" t="s">
        <v>4353</v>
      </c>
      <c r="I678" s="14">
        <v>15000</v>
      </c>
      <c r="J678" t="s">
        <v>146</v>
      </c>
      <c r="K678" s="14">
        <v>15000</v>
      </c>
      <c r="L678" t="s">
        <v>197</v>
      </c>
      <c r="M678" t="s">
        <v>202</v>
      </c>
      <c r="N678" s="14"/>
      <c r="O678" s="14"/>
      <c r="P678" s="14"/>
      <c r="Q678" s="14"/>
      <c r="R678" s="14"/>
      <c r="S678" s="14">
        <v>0</v>
      </c>
    </row>
    <row r="679" spans="1:19" x14ac:dyDescent="0.3">
      <c r="A679" t="s">
        <v>5223</v>
      </c>
      <c r="B679" t="s">
        <v>135</v>
      </c>
      <c r="C679" s="14">
        <v>2012</v>
      </c>
      <c r="D679" t="s">
        <v>302</v>
      </c>
      <c r="E679" t="s">
        <v>877</v>
      </c>
      <c r="F679" t="s">
        <v>787</v>
      </c>
      <c r="G679" t="s">
        <v>365</v>
      </c>
      <c r="H679" t="s">
        <v>4353</v>
      </c>
      <c r="I679" s="14">
        <v>15000</v>
      </c>
      <c r="J679" t="s">
        <v>193</v>
      </c>
      <c r="K679" s="14">
        <v>9855.1298828125</v>
      </c>
      <c r="L679" t="s">
        <v>197</v>
      </c>
      <c r="M679" t="s">
        <v>202</v>
      </c>
      <c r="N679" s="14"/>
      <c r="O679" s="14"/>
      <c r="P679" s="14"/>
      <c r="Q679" s="14"/>
      <c r="R679" s="14"/>
      <c r="S679" s="14">
        <v>0</v>
      </c>
    </row>
    <row r="680" spans="1:19" x14ac:dyDescent="0.3">
      <c r="A680" t="s">
        <v>5224</v>
      </c>
      <c r="B680" t="s">
        <v>135</v>
      </c>
      <c r="C680" s="14">
        <v>2012</v>
      </c>
      <c r="D680" t="s">
        <v>302</v>
      </c>
      <c r="E680" t="s">
        <v>876</v>
      </c>
      <c r="F680" t="s">
        <v>327</v>
      </c>
      <c r="G680" t="s">
        <v>328</v>
      </c>
      <c r="H680" t="s">
        <v>4353</v>
      </c>
      <c r="I680" s="14"/>
      <c r="J680" t="s">
        <v>4353</v>
      </c>
      <c r="K680" s="14"/>
      <c r="L680" t="s">
        <v>197</v>
      </c>
      <c r="M680" t="s">
        <v>202</v>
      </c>
      <c r="N680" s="14"/>
      <c r="O680" s="14"/>
      <c r="P680" s="14"/>
      <c r="Q680" s="14"/>
      <c r="R680" s="14"/>
      <c r="S680" s="14">
        <v>0</v>
      </c>
    </row>
    <row r="681" spans="1:19" x14ac:dyDescent="0.3">
      <c r="A681" t="s">
        <v>5225</v>
      </c>
      <c r="B681" t="s">
        <v>135</v>
      </c>
      <c r="C681" s="14">
        <v>2012</v>
      </c>
      <c r="D681" t="s">
        <v>302</v>
      </c>
      <c r="E681" t="s">
        <v>875</v>
      </c>
      <c r="F681" t="s">
        <v>299</v>
      </c>
      <c r="G681" t="s">
        <v>299</v>
      </c>
      <c r="H681" t="s">
        <v>4353</v>
      </c>
      <c r="I681" s="14"/>
      <c r="J681" t="s">
        <v>4353</v>
      </c>
      <c r="K681" s="14"/>
      <c r="L681" t="s">
        <v>197</v>
      </c>
      <c r="M681" t="s">
        <v>202</v>
      </c>
      <c r="N681" s="14"/>
      <c r="O681" s="14"/>
      <c r="P681" s="14"/>
      <c r="Q681" s="14"/>
      <c r="R681" s="14"/>
      <c r="S681" s="14">
        <v>0</v>
      </c>
    </row>
    <row r="682" spans="1:19" x14ac:dyDescent="0.3">
      <c r="A682" t="s">
        <v>5226</v>
      </c>
      <c r="B682" t="s">
        <v>135</v>
      </c>
      <c r="C682" s="14">
        <v>2013</v>
      </c>
      <c r="D682" t="s">
        <v>4985</v>
      </c>
      <c r="E682" t="s">
        <v>5227</v>
      </c>
      <c r="F682" t="s">
        <v>463</v>
      </c>
      <c r="G682" t="s">
        <v>337</v>
      </c>
      <c r="H682" t="s">
        <v>644</v>
      </c>
      <c r="I682" s="14"/>
      <c r="J682" t="s">
        <v>4353</v>
      </c>
      <c r="K682" s="14">
        <v>248000000</v>
      </c>
      <c r="L682" t="s">
        <v>198</v>
      </c>
      <c r="M682" t="s">
        <v>199</v>
      </c>
      <c r="N682" s="14"/>
      <c r="O682" s="14"/>
      <c r="P682" s="14"/>
      <c r="Q682" s="14">
        <v>0</v>
      </c>
      <c r="R682" s="14">
        <v>0</v>
      </c>
      <c r="S682" s="14">
        <v>1</v>
      </c>
    </row>
    <row r="683" spans="1:19" x14ac:dyDescent="0.3">
      <c r="A683" t="s">
        <v>5228</v>
      </c>
      <c r="B683" t="s">
        <v>55</v>
      </c>
      <c r="C683" s="14">
        <v>1973</v>
      </c>
      <c r="D683" t="s">
        <v>252</v>
      </c>
      <c r="E683" t="s">
        <v>880</v>
      </c>
      <c r="F683" t="s">
        <v>299</v>
      </c>
      <c r="G683" t="s">
        <v>299</v>
      </c>
      <c r="H683" t="s">
        <v>4353</v>
      </c>
      <c r="I683" s="14"/>
      <c r="J683" t="s">
        <v>4353</v>
      </c>
      <c r="K683" s="14">
        <v>300000</v>
      </c>
      <c r="L683" t="s">
        <v>198</v>
      </c>
      <c r="M683" t="s">
        <v>4353</v>
      </c>
      <c r="N683" s="14">
        <v>0</v>
      </c>
      <c r="O683" s="14">
        <v>10</v>
      </c>
      <c r="P683" s="14">
        <v>30</v>
      </c>
      <c r="Q683" s="14"/>
      <c r="R683" s="14"/>
      <c r="S683" s="14">
        <v>0</v>
      </c>
    </row>
    <row r="684" spans="1:19" x14ac:dyDescent="0.3">
      <c r="A684" t="s">
        <v>5229</v>
      </c>
      <c r="B684" t="s">
        <v>55</v>
      </c>
      <c r="C684" s="14">
        <v>1973</v>
      </c>
      <c r="D684" t="s">
        <v>252</v>
      </c>
      <c r="E684" t="s">
        <v>879</v>
      </c>
      <c r="F684" t="s">
        <v>299</v>
      </c>
      <c r="G684" t="s">
        <v>299</v>
      </c>
      <c r="H684" t="s">
        <v>4353</v>
      </c>
      <c r="I684" s="14"/>
      <c r="J684" t="s">
        <v>4353</v>
      </c>
      <c r="K684" s="14">
        <v>100000</v>
      </c>
      <c r="L684" t="s">
        <v>198</v>
      </c>
      <c r="M684" t="s">
        <v>4353</v>
      </c>
      <c r="N684" s="14">
        <v>0</v>
      </c>
      <c r="O684" s="14">
        <v>10</v>
      </c>
      <c r="P684" s="14">
        <v>30</v>
      </c>
      <c r="Q684" s="14"/>
      <c r="R684" s="14"/>
      <c r="S684" s="14">
        <v>0</v>
      </c>
    </row>
    <row r="685" spans="1:19" x14ac:dyDescent="0.3">
      <c r="A685" t="s">
        <v>5230</v>
      </c>
      <c r="B685" t="s">
        <v>55</v>
      </c>
      <c r="C685" s="14">
        <v>1973</v>
      </c>
      <c r="D685" t="s">
        <v>252</v>
      </c>
      <c r="E685" t="s">
        <v>878</v>
      </c>
      <c r="F685" t="s">
        <v>299</v>
      </c>
      <c r="G685" t="s">
        <v>299</v>
      </c>
      <c r="H685" t="s">
        <v>4353</v>
      </c>
      <c r="I685" s="14"/>
      <c r="J685" t="s">
        <v>4353</v>
      </c>
      <c r="K685" s="14">
        <v>17000000</v>
      </c>
      <c r="L685" t="s">
        <v>198</v>
      </c>
      <c r="M685" t="s">
        <v>4353</v>
      </c>
      <c r="N685" s="14">
        <v>0</v>
      </c>
      <c r="O685" s="14">
        <v>10</v>
      </c>
      <c r="P685" s="14">
        <v>30</v>
      </c>
      <c r="Q685" s="14"/>
      <c r="R685" s="14"/>
      <c r="S685" s="14">
        <v>0</v>
      </c>
    </row>
    <row r="686" spans="1:19" x14ac:dyDescent="0.3">
      <c r="A686" t="s">
        <v>5231</v>
      </c>
      <c r="B686" t="s">
        <v>55</v>
      </c>
      <c r="C686" s="14">
        <v>1973</v>
      </c>
      <c r="D686" t="s">
        <v>252</v>
      </c>
      <c r="E686" t="s">
        <v>882</v>
      </c>
      <c r="F686" t="s">
        <v>299</v>
      </c>
      <c r="G686" t="s">
        <v>299</v>
      </c>
      <c r="H686" t="s">
        <v>4353</v>
      </c>
      <c r="I686" s="14"/>
      <c r="J686" t="s">
        <v>4353</v>
      </c>
      <c r="K686" s="14">
        <v>22600000</v>
      </c>
      <c r="L686" t="s">
        <v>198</v>
      </c>
      <c r="M686" t="s">
        <v>4353</v>
      </c>
      <c r="N686" s="14">
        <v>0</v>
      </c>
      <c r="O686" s="14">
        <v>10</v>
      </c>
      <c r="P686" s="14">
        <v>30</v>
      </c>
      <c r="Q686" s="14"/>
      <c r="R686" s="14"/>
      <c r="S686" s="14">
        <v>0</v>
      </c>
    </row>
    <row r="687" spans="1:19" x14ac:dyDescent="0.3">
      <c r="A687" t="s">
        <v>5232</v>
      </c>
      <c r="B687" t="s">
        <v>55</v>
      </c>
      <c r="C687" s="14">
        <v>1973</v>
      </c>
      <c r="D687" t="s">
        <v>252</v>
      </c>
      <c r="E687" t="s">
        <v>263</v>
      </c>
      <c r="F687" t="s">
        <v>299</v>
      </c>
      <c r="G687" t="s">
        <v>299</v>
      </c>
      <c r="H687" t="s">
        <v>4353</v>
      </c>
      <c r="I687" s="14"/>
      <c r="J687" t="s">
        <v>4353</v>
      </c>
      <c r="K687" s="14">
        <v>1300000</v>
      </c>
      <c r="L687" t="s">
        <v>197</v>
      </c>
      <c r="M687" t="s">
        <v>4353</v>
      </c>
      <c r="N687" s="14"/>
      <c r="O687" s="14"/>
      <c r="P687" s="14"/>
      <c r="Q687" s="14"/>
      <c r="R687" s="14"/>
      <c r="S687" s="14">
        <v>0</v>
      </c>
    </row>
    <row r="688" spans="1:19" x14ac:dyDescent="0.3">
      <c r="A688" t="s">
        <v>5233</v>
      </c>
      <c r="B688" t="s">
        <v>55</v>
      </c>
      <c r="C688" s="14">
        <v>1973</v>
      </c>
      <c r="D688" t="s">
        <v>252</v>
      </c>
      <c r="E688" t="s">
        <v>881</v>
      </c>
      <c r="F688" t="s">
        <v>299</v>
      </c>
      <c r="G688" t="s">
        <v>299</v>
      </c>
      <c r="H688" t="s">
        <v>4353</v>
      </c>
      <c r="I688" s="14"/>
      <c r="J688" t="s">
        <v>4353</v>
      </c>
      <c r="K688" s="14">
        <v>8000000</v>
      </c>
      <c r="L688" t="s">
        <v>198</v>
      </c>
      <c r="M688" t="s">
        <v>4353</v>
      </c>
      <c r="N688" s="14">
        <v>0</v>
      </c>
      <c r="O688" s="14">
        <v>10</v>
      </c>
      <c r="P688" s="14">
        <v>30</v>
      </c>
      <c r="Q688" s="14"/>
      <c r="R688" s="14"/>
      <c r="S688" s="14">
        <v>0</v>
      </c>
    </row>
    <row r="689" spans="1:19" x14ac:dyDescent="0.3">
      <c r="A689" t="s">
        <v>5234</v>
      </c>
      <c r="B689" t="s">
        <v>55</v>
      </c>
      <c r="C689" s="14">
        <v>1974</v>
      </c>
      <c r="D689" t="s">
        <v>252</v>
      </c>
      <c r="E689" t="s">
        <v>263</v>
      </c>
      <c r="F689" t="s">
        <v>299</v>
      </c>
      <c r="G689" t="s">
        <v>299</v>
      </c>
      <c r="H689" t="s">
        <v>4353</v>
      </c>
      <c r="I689" s="14"/>
      <c r="J689" t="s">
        <v>4353</v>
      </c>
      <c r="K689" s="14">
        <v>1500000</v>
      </c>
      <c r="L689" t="s">
        <v>197</v>
      </c>
      <c r="M689" t="s">
        <v>4353</v>
      </c>
      <c r="N689" s="14"/>
      <c r="O689" s="14"/>
      <c r="P689" s="14"/>
      <c r="Q689" s="14"/>
      <c r="R689" s="14"/>
      <c r="S689" s="14">
        <v>0</v>
      </c>
    </row>
    <row r="690" spans="1:19" x14ac:dyDescent="0.3">
      <c r="A690" t="s">
        <v>5236</v>
      </c>
      <c r="B690" t="s">
        <v>55</v>
      </c>
      <c r="C690" s="14">
        <v>1978</v>
      </c>
      <c r="D690" t="s">
        <v>252</v>
      </c>
      <c r="E690" t="s">
        <v>260</v>
      </c>
      <c r="F690" t="s">
        <v>299</v>
      </c>
      <c r="G690" t="s">
        <v>299</v>
      </c>
      <c r="H690" t="s">
        <v>4353</v>
      </c>
      <c r="I690" s="14"/>
      <c r="J690" t="s">
        <v>4353</v>
      </c>
      <c r="K690" s="14">
        <v>200000</v>
      </c>
      <c r="L690" t="s">
        <v>197</v>
      </c>
      <c r="M690" t="s">
        <v>4353</v>
      </c>
      <c r="N690" s="14"/>
      <c r="O690" s="14"/>
      <c r="P690" s="14"/>
      <c r="Q690" s="14"/>
      <c r="R690" s="14"/>
      <c r="S690" s="14">
        <v>0</v>
      </c>
    </row>
    <row r="691" spans="1:19" x14ac:dyDescent="0.3">
      <c r="A691" t="s">
        <v>5237</v>
      </c>
      <c r="B691" t="s">
        <v>55</v>
      </c>
      <c r="C691" s="14">
        <v>1984</v>
      </c>
      <c r="D691" t="s">
        <v>252</v>
      </c>
      <c r="E691" t="s">
        <v>5235</v>
      </c>
      <c r="F691" t="s">
        <v>299</v>
      </c>
      <c r="G691" t="s">
        <v>299</v>
      </c>
      <c r="H691" t="s">
        <v>4353</v>
      </c>
      <c r="I691" s="14"/>
      <c r="J691" t="s">
        <v>4353</v>
      </c>
      <c r="K691" s="14">
        <v>8000000</v>
      </c>
      <c r="L691" t="s">
        <v>198</v>
      </c>
      <c r="M691" t="s">
        <v>4353</v>
      </c>
      <c r="N691" s="14"/>
      <c r="O691" s="14"/>
      <c r="P691" s="14"/>
      <c r="Q691" s="14"/>
      <c r="R691" s="14"/>
      <c r="S691" s="14">
        <v>0</v>
      </c>
    </row>
    <row r="692" spans="1:19" x14ac:dyDescent="0.3">
      <c r="A692" t="s">
        <v>5238</v>
      </c>
      <c r="B692" t="s">
        <v>55</v>
      </c>
      <c r="C692" s="14">
        <v>1984</v>
      </c>
      <c r="D692" t="s">
        <v>252</v>
      </c>
      <c r="E692" t="s">
        <v>883</v>
      </c>
      <c r="F692" t="s">
        <v>299</v>
      </c>
      <c r="G692" t="s">
        <v>299</v>
      </c>
      <c r="H692" t="s">
        <v>4353</v>
      </c>
      <c r="I692" s="14"/>
      <c r="J692" t="s">
        <v>4353</v>
      </c>
      <c r="K692" s="14">
        <v>400000</v>
      </c>
      <c r="L692" t="s">
        <v>197</v>
      </c>
      <c r="M692" t="s">
        <v>4353</v>
      </c>
      <c r="N692" s="14"/>
      <c r="O692" s="14"/>
      <c r="P692" s="14"/>
      <c r="Q692" s="14"/>
      <c r="R692" s="14"/>
      <c r="S692" s="14">
        <v>0</v>
      </c>
    </row>
    <row r="693" spans="1:19" x14ac:dyDescent="0.3">
      <c r="A693" t="s">
        <v>5239</v>
      </c>
      <c r="B693" t="s">
        <v>55</v>
      </c>
      <c r="C693" s="14">
        <v>1984</v>
      </c>
      <c r="D693" t="s">
        <v>252</v>
      </c>
      <c r="E693" t="s">
        <v>884</v>
      </c>
      <c r="F693" t="s">
        <v>299</v>
      </c>
      <c r="G693" t="s">
        <v>299</v>
      </c>
      <c r="H693" t="s">
        <v>4353</v>
      </c>
      <c r="I693" s="14"/>
      <c r="J693" t="s">
        <v>4353</v>
      </c>
      <c r="K693" s="14">
        <v>100000</v>
      </c>
      <c r="L693" t="s">
        <v>197</v>
      </c>
      <c r="M693" t="s">
        <v>4353</v>
      </c>
      <c r="N693" s="14"/>
      <c r="O693" s="14"/>
      <c r="P693" s="14"/>
      <c r="Q693" s="14"/>
      <c r="R693" s="14"/>
      <c r="S693" s="14">
        <v>0</v>
      </c>
    </row>
    <row r="694" spans="1:19" x14ac:dyDescent="0.3">
      <c r="A694" t="s">
        <v>5240</v>
      </c>
      <c r="B694" t="s">
        <v>55</v>
      </c>
      <c r="C694" s="14">
        <v>1984</v>
      </c>
      <c r="D694" t="s">
        <v>252</v>
      </c>
      <c r="E694" t="s">
        <v>884</v>
      </c>
      <c r="F694" t="s">
        <v>299</v>
      </c>
      <c r="G694" t="s">
        <v>299</v>
      </c>
      <c r="H694" t="s">
        <v>4353</v>
      </c>
      <c r="I694" s="14"/>
      <c r="J694" t="s">
        <v>4353</v>
      </c>
      <c r="K694" s="14">
        <v>100000</v>
      </c>
      <c r="L694" t="s">
        <v>197</v>
      </c>
      <c r="M694" t="s">
        <v>4353</v>
      </c>
      <c r="N694" s="14"/>
      <c r="O694" s="14"/>
      <c r="P694" s="14"/>
      <c r="Q694" s="14"/>
      <c r="R694" s="14"/>
      <c r="S694" s="14">
        <v>0</v>
      </c>
    </row>
    <row r="695" spans="1:19" x14ac:dyDescent="0.3">
      <c r="A695" t="s">
        <v>5241</v>
      </c>
      <c r="B695" t="s">
        <v>55</v>
      </c>
      <c r="C695" s="14">
        <v>1984</v>
      </c>
      <c r="D695" t="s">
        <v>252</v>
      </c>
      <c r="E695" t="s">
        <v>738</v>
      </c>
      <c r="F695" t="s">
        <v>299</v>
      </c>
      <c r="G695" t="s">
        <v>299</v>
      </c>
      <c r="H695" t="s">
        <v>4353</v>
      </c>
      <c r="I695" s="14"/>
      <c r="J695" t="s">
        <v>4353</v>
      </c>
      <c r="K695" s="14">
        <v>100000</v>
      </c>
      <c r="L695" t="s">
        <v>197</v>
      </c>
      <c r="M695" t="s">
        <v>4353</v>
      </c>
      <c r="N695" s="14"/>
      <c r="O695" s="14"/>
      <c r="P695" s="14"/>
      <c r="Q695" s="14"/>
      <c r="R695" s="14"/>
      <c r="S695" s="14">
        <v>0</v>
      </c>
    </row>
    <row r="696" spans="1:19" x14ac:dyDescent="0.3">
      <c r="A696" t="s">
        <v>5242</v>
      </c>
      <c r="B696" t="s">
        <v>55</v>
      </c>
      <c r="C696" s="14">
        <v>1989</v>
      </c>
      <c r="D696" t="s">
        <v>255</v>
      </c>
      <c r="E696" t="s">
        <v>885</v>
      </c>
      <c r="F696" t="s">
        <v>299</v>
      </c>
      <c r="G696" t="s">
        <v>299</v>
      </c>
      <c r="H696" t="s">
        <v>4353</v>
      </c>
      <c r="I696" s="14"/>
      <c r="J696" t="s">
        <v>4353</v>
      </c>
      <c r="K696" s="14">
        <v>19000000</v>
      </c>
      <c r="L696" t="s">
        <v>198</v>
      </c>
      <c r="M696" t="s">
        <v>4353</v>
      </c>
      <c r="N696" s="14"/>
      <c r="O696" s="14"/>
      <c r="P696" s="14"/>
      <c r="Q696" s="14"/>
      <c r="R696" s="14"/>
      <c r="S696" s="14">
        <v>0</v>
      </c>
    </row>
    <row r="697" spans="1:19" x14ac:dyDescent="0.3">
      <c r="A697" t="s">
        <v>5243</v>
      </c>
      <c r="B697" t="s">
        <v>55</v>
      </c>
      <c r="C697" s="14">
        <v>1990</v>
      </c>
      <c r="D697" t="s">
        <v>362</v>
      </c>
      <c r="E697" t="s">
        <v>886</v>
      </c>
      <c r="F697" t="s">
        <v>299</v>
      </c>
      <c r="G697" t="s">
        <v>299</v>
      </c>
      <c r="H697" t="s">
        <v>4353</v>
      </c>
      <c r="I697" s="14"/>
      <c r="J697" t="s">
        <v>4353</v>
      </c>
      <c r="K697" s="14"/>
      <c r="L697" t="s">
        <v>197</v>
      </c>
      <c r="M697" t="s">
        <v>4353</v>
      </c>
      <c r="N697" s="14"/>
      <c r="O697" s="14"/>
      <c r="P697" s="14"/>
      <c r="Q697" s="14"/>
      <c r="R697" s="14"/>
      <c r="S697" s="14">
        <v>0</v>
      </c>
    </row>
    <row r="698" spans="1:19" x14ac:dyDescent="0.3">
      <c r="A698" t="s">
        <v>5244</v>
      </c>
      <c r="B698" t="s">
        <v>55</v>
      </c>
      <c r="C698" s="14">
        <v>1990</v>
      </c>
      <c r="D698" t="s">
        <v>362</v>
      </c>
      <c r="E698" t="s">
        <v>887</v>
      </c>
      <c r="F698" t="s">
        <v>299</v>
      </c>
      <c r="G698" t="s">
        <v>299</v>
      </c>
      <c r="H698" t="s">
        <v>4353</v>
      </c>
      <c r="I698" s="14"/>
      <c r="J698" t="s">
        <v>4353</v>
      </c>
      <c r="K698" s="14">
        <v>8600000</v>
      </c>
      <c r="L698" t="s">
        <v>197</v>
      </c>
      <c r="M698" t="s">
        <v>4353</v>
      </c>
      <c r="N698" s="14"/>
      <c r="O698" s="14"/>
      <c r="P698" s="14"/>
      <c r="Q698" s="14"/>
      <c r="R698" s="14"/>
      <c r="S698" s="14">
        <v>0</v>
      </c>
    </row>
    <row r="699" spans="1:19" x14ac:dyDescent="0.3">
      <c r="A699" t="s">
        <v>5245</v>
      </c>
      <c r="B699" t="s">
        <v>55</v>
      </c>
      <c r="C699" s="14">
        <v>1991</v>
      </c>
      <c r="D699" t="s">
        <v>362</v>
      </c>
      <c r="E699" t="s">
        <v>888</v>
      </c>
      <c r="F699" t="s">
        <v>299</v>
      </c>
      <c r="G699" t="s">
        <v>299</v>
      </c>
      <c r="H699" t="s">
        <v>4353</v>
      </c>
      <c r="I699" s="14"/>
      <c r="J699" t="s">
        <v>4353</v>
      </c>
      <c r="K699" s="14"/>
      <c r="L699" t="s">
        <v>197</v>
      </c>
      <c r="M699" t="s">
        <v>4353</v>
      </c>
      <c r="N699" s="14"/>
      <c r="O699" s="14"/>
      <c r="P699" s="14"/>
      <c r="Q699" s="14"/>
      <c r="R699" s="14"/>
      <c r="S699" s="14">
        <v>0</v>
      </c>
    </row>
    <row r="700" spans="1:19" x14ac:dyDescent="0.3">
      <c r="A700" t="s">
        <v>5246</v>
      </c>
      <c r="B700" t="s">
        <v>55</v>
      </c>
      <c r="C700" s="14">
        <v>1992</v>
      </c>
      <c r="D700" t="s">
        <v>362</v>
      </c>
      <c r="E700" t="s">
        <v>889</v>
      </c>
      <c r="F700" t="s">
        <v>299</v>
      </c>
      <c r="G700" t="s">
        <v>299</v>
      </c>
      <c r="H700" t="s">
        <v>4353</v>
      </c>
      <c r="I700" s="14"/>
      <c r="J700" t="s">
        <v>4353</v>
      </c>
      <c r="K700" s="14"/>
      <c r="L700" t="s">
        <v>197</v>
      </c>
      <c r="M700" t="s">
        <v>4353</v>
      </c>
      <c r="N700" s="14"/>
      <c r="O700" s="14"/>
      <c r="P700" s="14"/>
      <c r="Q700" s="14"/>
      <c r="R700" s="14"/>
      <c r="S700" s="14">
        <v>0</v>
      </c>
    </row>
    <row r="701" spans="1:19" x14ac:dyDescent="0.3">
      <c r="A701" t="s">
        <v>5247</v>
      </c>
      <c r="B701" t="s">
        <v>8</v>
      </c>
      <c r="C701" s="14">
        <v>1972</v>
      </c>
      <c r="D701" t="s">
        <v>252</v>
      </c>
      <c r="E701" t="s">
        <v>890</v>
      </c>
      <c r="F701" t="s">
        <v>299</v>
      </c>
      <c r="G701" t="s">
        <v>299</v>
      </c>
      <c r="H701" t="s">
        <v>4353</v>
      </c>
      <c r="I701" s="14"/>
      <c r="J701" t="s">
        <v>4353</v>
      </c>
      <c r="K701" s="14">
        <v>10500000</v>
      </c>
      <c r="L701" t="s">
        <v>198</v>
      </c>
      <c r="M701" t="s">
        <v>4353</v>
      </c>
      <c r="N701" s="14">
        <v>0</v>
      </c>
      <c r="O701" s="14">
        <v>10</v>
      </c>
      <c r="P701" s="14">
        <v>30</v>
      </c>
      <c r="Q701" s="14"/>
      <c r="R701" s="14"/>
      <c r="S701" s="14">
        <v>0</v>
      </c>
    </row>
    <row r="702" spans="1:19" x14ac:dyDescent="0.3">
      <c r="A702" t="s">
        <v>5248</v>
      </c>
      <c r="B702" t="s">
        <v>8</v>
      </c>
      <c r="C702" s="14">
        <v>1972</v>
      </c>
      <c r="D702" t="s">
        <v>252</v>
      </c>
      <c r="E702" t="s">
        <v>891</v>
      </c>
      <c r="F702" t="s">
        <v>299</v>
      </c>
      <c r="G702" t="s">
        <v>299</v>
      </c>
      <c r="H702" t="s">
        <v>4353</v>
      </c>
      <c r="I702" s="14"/>
      <c r="J702" t="s">
        <v>4353</v>
      </c>
      <c r="K702" s="14">
        <v>9500000</v>
      </c>
      <c r="L702" t="s">
        <v>198</v>
      </c>
      <c r="M702" t="s">
        <v>4353</v>
      </c>
      <c r="N702" s="14">
        <v>0</v>
      </c>
      <c r="O702" s="14">
        <v>10</v>
      </c>
      <c r="P702" s="14">
        <v>30</v>
      </c>
      <c r="Q702" s="14"/>
      <c r="R702" s="14"/>
      <c r="S702" s="14">
        <v>0</v>
      </c>
    </row>
    <row r="703" spans="1:19" x14ac:dyDescent="0.3">
      <c r="A703" t="s">
        <v>5249</v>
      </c>
      <c r="B703" t="s">
        <v>8</v>
      </c>
      <c r="C703" s="14">
        <v>1979</v>
      </c>
      <c r="D703" t="s">
        <v>252</v>
      </c>
      <c r="E703" t="s">
        <v>9984</v>
      </c>
      <c r="F703" t="s">
        <v>299</v>
      </c>
      <c r="G703" t="s">
        <v>299</v>
      </c>
      <c r="H703" t="s">
        <v>4353</v>
      </c>
      <c r="I703" s="14"/>
      <c r="J703" t="s">
        <v>4353</v>
      </c>
      <c r="K703" s="14">
        <v>38000000</v>
      </c>
      <c r="L703" t="s">
        <v>198</v>
      </c>
      <c r="M703" t="s">
        <v>4353</v>
      </c>
      <c r="N703" s="14"/>
      <c r="O703" s="14"/>
      <c r="P703" s="14"/>
      <c r="Q703" s="14"/>
      <c r="R703" s="14"/>
      <c r="S703" s="14">
        <v>0</v>
      </c>
    </row>
    <row r="704" spans="1:19" x14ac:dyDescent="0.3">
      <c r="A704" t="s">
        <v>5251</v>
      </c>
      <c r="B704" t="s">
        <v>8</v>
      </c>
      <c r="C704" s="14">
        <v>1985</v>
      </c>
      <c r="D704" t="s">
        <v>255</v>
      </c>
      <c r="E704" t="s">
        <v>5250</v>
      </c>
      <c r="F704" t="s">
        <v>299</v>
      </c>
      <c r="G704" t="s">
        <v>299</v>
      </c>
      <c r="H704" t="s">
        <v>4353</v>
      </c>
      <c r="I704" s="14"/>
      <c r="J704" t="s">
        <v>4353</v>
      </c>
      <c r="K704" s="14">
        <v>13000000</v>
      </c>
      <c r="L704" t="s">
        <v>198</v>
      </c>
      <c r="M704" t="s">
        <v>4353</v>
      </c>
      <c r="N704" s="14">
        <v>0</v>
      </c>
      <c r="O704" s="14">
        <v>5</v>
      </c>
      <c r="P704" s="14">
        <v>20</v>
      </c>
      <c r="Q704" s="14"/>
      <c r="R704" s="14"/>
      <c r="S704" s="14">
        <v>0</v>
      </c>
    </row>
    <row r="705" spans="1:19" x14ac:dyDescent="0.3">
      <c r="A705" t="s">
        <v>5252</v>
      </c>
      <c r="B705" t="s">
        <v>8</v>
      </c>
      <c r="C705" s="14">
        <v>1989</v>
      </c>
      <c r="D705" t="s">
        <v>255</v>
      </c>
      <c r="E705" t="s">
        <v>2772</v>
      </c>
      <c r="F705" t="s">
        <v>299</v>
      </c>
      <c r="G705" t="s">
        <v>299</v>
      </c>
      <c r="H705" t="s">
        <v>4353</v>
      </c>
      <c r="I705" s="14"/>
      <c r="J705" t="s">
        <v>4353</v>
      </c>
      <c r="K705" s="14">
        <v>18000000</v>
      </c>
      <c r="L705" t="s">
        <v>198</v>
      </c>
      <c r="M705" t="s">
        <v>4353</v>
      </c>
      <c r="N705" s="14"/>
      <c r="O705" s="14"/>
      <c r="P705" s="14"/>
      <c r="Q705" s="14"/>
      <c r="R705" s="14"/>
      <c r="S705" s="14">
        <v>0</v>
      </c>
    </row>
    <row r="706" spans="1:19" x14ac:dyDescent="0.3">
      <c r="A706" t="s">
        <v>5253</v>
      </c>
      <c r="B706" t="s">
        <v>8</v>
      </c>
      <c r="C706" s="14">
        <v>1992</v>
      </c>
      <c r="D706" t="s">
        <v>362</v>
      </c>
      <c r="E706" t="s">
        <v>893</v>
      </c>
      <c r="F706" t="s">
        <v>299</v>
      </c>
      <c r="G706" t="s">
        <v>299</v>
      </c>
      <c r="H706" t="s">
        <v>4353</v>
      </c>
      <c r="I706" s="14"/>
      <c r="J706" t="s">
        <v>4353</v>
      </c>
      <c r="K706" s="14"/>
      <c r="L706" t="s">
        <v>197</v>
      </c>
      <c r="M706" t="s">
        <v>4353</v>
      </c>
      <c r="N706" s="14"/>
      <c r="O706" s="14"/>
      <c r="P706" s="14"/>
      <c r="Q706" s="14"/>
      <c r="R706" s="14"/>
      <c r="S706" s="14">
        <v>0</v>
      </c>
    </row>
    <row r="707" spans="1:19" x14ac:dyDescent="0.3">
      <c r="A707" t="s">
        <v>5254</v>
      </c>
      <c r="B707" t="s">
        <v>8</v>
      </c>
      <c r="C707" s="14">
        <v>1992</v>
      </c>
      <c r="D707" t="s">
        <v>362</v>
      </c>
      <c r="E707" t="s">
        <v>892</v>
      </c>
      <c r="F707" t="s">
        <v>299</v>
      </c>
      <c r="G707" t="s">
        <v>299</v>
      </c>
      <c r="H707" t="s">
        <v>4353</v>
      </c>
      <c r="I707" s="14"/>
      <c r="J707" t="s">
        <v>4353</v>
      </c>
      <c r="K707" s="14"/>
      <c r="L707" t="s">
        <v>197</v>
      </c>
      <c r="M707" t="s">
        <v>4353</v>
      </c>
      <c r="N707" s="14"/>
      <c r="O707" s="14"/>
      <c r="P707" s="14"/>
      <c r="Q707" s="14"/>
      <c r="R707" s="14"/>
      <c r="S707" s="14">
        <v>0</v>
      </c>
    </row>
    <row r="708" spans="1:19" x14ac:dyDescent="0.3">
      <c r="A708" t="s">
        <v>5255</v>
      </c>
      <c r="B708" t="s">
        <v>8</v>
      </c>
      <c r="C708" s="14">
        <v>1994</v>
      </c>
      <c r="D708" t="s">
        <v>362</v>
      </c>
      <c r="E708" t="s">
        <v>895</v>
      </c>
      <c r="F708" t="s">
        <v>299</v>
      </c>
      <c r="G708" t="s">
        <v>299</v>
      </c>
      <c r="H708" t="s">
        <v>4353</v>
      </c>
      <c r="I708" s="14"/>
      <c r="J708" t="s">
        <v>4353</v>
      </c>
      <c r="K708" s="14"/>
      <c r="L708" t="s">
        <v>197</v>
      </c>
      <c r="M708" t="s">
        <v>4353</v>
      </c>
      <c r="N708" s="14"/>
      <c r="O708" s="14"/>
      <c r="P708" s="14"/>
      <c r="Q708" s="14"/>
      <c r="R708" s="14"/>
      <c r="S708" s="14">
        <v>0</v>
      </c>
    </row>
    <row r="709" spans="1:19" x14ac:dyDescent="0.3">
      <c r="A709" t="s">
        <v>5256</v>
      </c>
      <c r="B709" t="s">
        <v>8</v>
      </c>
      <c r="C709" s="14">
        <v>1994</v>
      </c>
      <c r="D709" t="s">
        <v>362</v>
      </c>
      <c r="E709" t="s">
        <v>894</v>
      </c>
      <c r="F709" t="s">
        <v>299</v>
      </c>
      <c r="G709" t="s">
        <v>299</v>
      </c>
      <c r="H709" t="s">
        <v>4353</v>
      </c>
      <c r="I709" s="14"/>
      <c r="J709" t="s">
        <v>4353</v>
      </c>
      <c r="K709" s="14"/>
      <c r="L709" t="s">
        <v>197</v>
      </c>
      <c r="M709" t="s">
        <v>4353</v>
      </c>
      <c r="N709" s="14"/>
      <c r="O709" s="14"/>
      <c r="P709" s="14"/>
      <c r="Q709" s="14"/>
      <c r="R709" s="14"/>
      <c r="S709" s="14">
        <v>0</v>
      </c>
    </row>
    <row r="710" spans="1:19" x14ac:dyDescent="0.3">
      <c r="A710" t="s">
        <v>5257</v>
      </c>
      <c r="B710" t="s">
        <v>8</v>
      </c>
      <c r="C710" s="14">
        <v>1999</v>
      </c>
      <c r="D710" t="s">
        <v>362</v>
      </c>
      <c r="E710" t="s">
        <v>5258</v>
      </c>
      <c r="F710" t="s">
        <v>299</v>
      </c>
      <c r="G710" t="s">
        <v>299</v>
      </c>
      <c r="H710" t="s">
        <v>4353</v>
      </c>
      <c r="I710" s="14"/>
      <c r="J710" t="s">
        <v>4353</v>
      </c>
      <c r="K710" s="14"/>
      <c r="L710" t="s">
        <v>197</v>
      </c>
      <c r="M710" t="s">
        <v>4353</v>
      </c>
      <c r="N710" s="14"/>
      <c r="O710" s="14"/>
      <c r="P710" s="14"/>
      <c r="Q710" s="14"/>
      <c r="R710" s="14"/>
      <c r="S710" s="14">
        <v>0</v>
      </c>
    </row>
    <row r="711" spans="1:19" x14ac:dyDescent="0.3">
      <c r="A711" t="s">
        <v>5259</v>
      </c>
      <c r="B711" t="s">
        <v>8</v>
      </c>
      <c r="C711" s="14">
        <v>2002</v>
      </c>
      <c r="D711" t="s">
        <v>302</v>
      </c>
      <c r="E711" t="s">
        <v>896</v>
      </c>
      <c r="F711" t="s">
        <v>299</v>
      </c>
      <c r="G711" t="s">
        <v>299</v>
      </c>
      <c r="H711" t="s">
        <v>4353</v>
      </c>
      <c r="I711" s="14"/>
      <c r="J711" t="s">
        <v>4353</v>
      </c>
      <c r="K711" s="14"/>
      <c r="L711" t="s">
        <v>197</v>
      </c>
      <c r="M711" t="s">
        <v>202</v>
      </c>
      <c r="N711" s="14"/>
      <c r="O711" s="14"/>
      <c r="P711" s="14"/>
      <c r="Q711" s="14"/>
      <c r="R711" s="14"/>
      <c r="S711" s="14">
        <v>0</v>
      </c>
    </row>
    <row r="712" spans="1:19" x14ac:dyDescent="0.3">
      <c r="A712" t="s">
        <v>5260</v>
      </c>
      <c r="B712" t="s">
        <v>8</v>
      </c>
      <c r="C712" s="14">
        <v>2003</v>
      </c>
      <c r="D712" t="s">
        <v>302</v>
      </c>
      <c r="E712" t="s">
        <v>897</v>
      </c>
      <c r="F712" t="s">
        <v>299</v>
      </c>
      <c r="G712" t="s">
        <v>299</v>
      </c>
      <c r="H712" t="s">
        <v>4353</v>
      </c>
      <c r="I712" s="14">
        <v>30000000</v>
      </c>
      <c r="J712" t="s">
        <v>147</v>
      </c>
      <c r="K712" s="14">
        <v>3624485.5</v>
      </c>
      <c r="L712" t="s">
        <v>197</v>
      </c>
      <c r="M712" t="s">
        <v>202</v>
      </c>
      <c r="N712" s="14"/>
      <c r="O712" s="14"/>
      <c r="P712" s="14"/>
      <c r="Q712" s="14"/>
      <c r="R712" s="14"/>
      <c r="S712" s="14">
        <v>0</v>
      </c>
    </row>
    <row r="713" spans="1:19" x14ac:dyDescent="0.3">
      <c r="A713" t="s">
        <v>5261</v>
      </c>
      <c r="B713" t="s">
        <v>8</v>
      </c>
      <c r="C713" s="14">
        <v>2004</v>
      </c>
      <c r="D713" t="s">
        <v>302</v>
      </c>
      <c r="E713" t="s">
        <v>898</v>
      </c>
      <c r="F713" t="s">
        <v>336</v>
      </c>
      <c r="G713" t="s">
        <v>337</v>
      </c>
      <c r="H713" t="s">
        <v>207</v>
      </c>
      <c r="I713" s="14">
        <v>7910000</v>
      </c>
      <c r="J713" t="s">
        <v>146</v>
      </c>
      <c r="K713" s="14">
        <v>7910000</v>
      </c>
      <c r="L713" t="s">
        <v>198</v>
      </c>
      <c r="M713" t="s">
        <v>4353</v>
      </c>
      <c r="N713" s="14"/>
      <c r="O713" s="14"/>
      <c r="P713" s="14"/>
      <c r="Q713" s="14">
        <v>0</v>
      </c>
      <c r="R713" s="14">
        <v>1</v>
      </c>
      <c r="S713" s="14">
        <v>1</v>
      </c>
    </row>
    <row r="714" spans="1:19" x14ac:dyDescent="0.3">
      <c r="A714" t="s">
        <v>5262</v>
      </c>
      <c r="B714" t="s">
        <v>8</v>
      </c>
      <c r="C714" s="14">
        <v>2006</v>
      </c>
      <c r="D714" t="s">
        <v>302</v>
      </c>
      <c r="E714" t="s">
        <v>899</v>
      </c>
      <c r="F714" t="s">
        <v>299</v>
      </c>
      <c r="G714" t="s">
        <v>299</v>
      </c>
      <c r="H714" t="s">
        <v>4353</v>
      </c>
      <c r="I714" s="14">
        <v>10000000</v>
      </c>
      <c r="J714" t="s">
        <v>156</v>
      </c>
      <c r="K714" s="14">
        <v>12544835</v>
      </c>
      <c r="L714" t="s">
        <v>197</v>
      </c>
      <c r="M714" t="s">
        <v>202</v>
      </c>
      <c r="N714" s="14"/>
      <c r="O714" s="14"/>
      <c r="P714" s="14"/>
      <c r="Q714" s="14"/>
      <c r="R714" s="14"/>
      <c r="S714" s="14">
        <v>0</v>
      </c>
    </row>
    <row r="715" spans="1:19" x14ac:dyDescent="0.3">
      <c r="A715" t="s">
        <v>5263</v>
      </c>
      <c r="B715" t="s">
        <v>8</v>
      </c>
      <c r="C715" s="14">
        <v>2007</v>
      </c>
      <c r="D715" t="s">
        <v>302</v>
      </c>
      <c r="E715" t="s">
        <v>901</v>
      </c>
      <c r="F715" t="s">
        <v>299</v>
      </c>
      <c r="G715" t="s">
        <v>299</v>
      </c>
      <c r="H715" t="s">
        <v>4353</v>
      </c>
      <c r="I715" s="14">
        <v>10000000</v>
      </c>
      <c r="J715" t="s">
        <v>147</v>
      </c>
      <c r="K715" s="14">
        <v>1314486.625</v>
      </c>
      <c r="L715" t="s">
        <v>197</v>
      </c>
      <c r="M715" t="s">
        <v>202</v>
      </c>
      <c r="N715" s="14"/>
      <c r="O715" s="14"/>
      <c r="P715" s="14"/>
      <c r="Q715" s="14"/>
      <c r="R715" s="14"/>
      <c r="S715" s="14">
        <v>0</v>
      </c>
    </row>
    <row r="716" spans="1:19" x14ac:dyDescent="0.3">
      <c r="A716" t="s">
        <v>5264</v>
      </c>
      <c r="B716" t="s">
        <v>8</v>
      </c>
      <c r="C716" s="14">
        <v>2007</v>
      </c>
      <c r="D716" t="s">
        <v>302</v>
      </c>
      <c r="E716" t="s">
        <v>902</v>
      </c>
      <c r="F716" t="s">
        <v>299</v>
      </c>
      <c r="G716" t="s">
        <v>299</v>
      </c>
      <c r="H716" t="s">
        <v>4353</v>
      </c>
      <c r="I716" s="14">
        <v>1081128</v>
      </c>
      <c r="J716" t="s">
        <v>146</v>
      </c>
      <c r="K716" s="14">
        <v>1081128</v>
      </c>
      <c r="L716" t="s">
        <v>197</v>
      </c>
      <c r="M716" t="s">
        <v>202</v>
      </c>
      <c r="N716" s="14"/>
      <c r="O716" s="14"/>
      <c r="P716" s="14"/>
      <c r="Q716" s="14"/>
      <c r="R716" s="14"/>
      <c r="S716" s="14">
        <v>0</v>
      </c>
    </row>
    <row r="717" spans="1:19" x14ac:dyDescent="0.3">
      <c r="A717" t="s">
        <v>5265</v>
      </c>
      <c r="B717" t="s">
        <v>8</v>
      </c>
      <c r="C717" s="14">
        <v>2007</v>
      </c>
      <c r="D717" t="s">
        <v>302</v>
      </c>
      <c r="E717" t="s">
        <v>900</v>
      </c>
      <c r="F717" t="s">
        <v>299</v>
      </c>
      <c r="G717" t="s">
        <v>299</v>
      </c>
      <c r="H717" t="s">
        <v>4353</v>
      </c>
      <c r="I717" s="14">
        <v>202063</v>
      </c>
      <c r="J717" t="s">
        <v>146</v>
      </c>
      <c r="K717" s="14">
        <v>202063</v>
      </c>
      <c r="L717" t="s">
        <v>197</v>
      </c>
      <c r="M717" t="s">
        <v>202</v>
      </c>
      <c r="N717" s="14"/>
      <c r="O717" s="14"/>
      <c r="P717" s="14"/>
      <c r="Q717" s="14"/>
      <c r="R717" s="14"/>
      <c r="S717" s="14">
        <v>0</v>
      </c>
    </row>
    <row r="718" spans="1:19" x14ac:dyDescent="0.3">
      <c r="A718" t="s">
        <v>5266</v>
      </c>
      <c r="B718" t="s">
        <v>8</v>
      </c>
      <c r="C718" s="14">
        <v>2007</v>
      </c>
      <c r="D718" t="s">
        <v>302</v>
      </c>
      <c r="E718" t="s">
        <v>903</v>
      </c>
      <c r="F718" t="s">
        <v>299</v>
      </c>
      <c r="G718" t="s">
        <v>299</v>
      </c>
      <c r="H718" t="s">
        <v>4353</v>
      </c>
      <c r="I718" s="14">
        <v>30000000</v>
      </c>
      <c r="J718" t="s">
        <v>147</v>
      </c>
      <c r="K718" s="14">
        <v>3943460</v>
      </c>
      <c r="L718" t="s">
        <v>197</v>
      </c>
      <c r="M718" t="s">
        <v>202</v>
      </c>
      <c r="N718" s="14"/>
      <c r="O718" s="14"/>
      <c r="P718" s="14"/>
      <c r="Q718" s="14"/>
      <c r="R718" s="14"/>
      <c r="S718" s="14">
        <v>0</v>
      </c>
    </row>
    <row r="719" spans="1:19" x14ac:dyDescent="0.3">
      <c r="A719" t="s">
        <v>5267</v>
      </c>
      <c r="B719" t="s">
        <v>8</v>
      </c>
      <c r="C719" s="14">
        <v>2008</v>
      </c>
      <c r="D719" t="s">
        <v>302</v>
      </c>
      <c r="E719" t="s">
        <v>904</v>
      </c>
      <c r="F719" t="s">
        <v>299</v>
      </c>
      <c r="G719" t="s">
        <v>299</v>
      </c>
      <c r="H719" t="s">
        <v>4353</v>
      </c>
      <c r="I719" s="14">
        <v>15000000</v>
      </c>
      <c r="J719" t="s">
        <v>147</v>
      </c>
      <c r="K719" s="14">
        <v>2158691</v>
      </c>
      <c r="L719" t="s">
        <v>197</v>
      </c>
      <c r="M719" t="s">
        <v>202</v>
      </c>
      <c r="N719" s="14"/>
      <c r="O719" s="14"/>
      <c r="P719" s="14"/>
      <c r="Q719" s="14"/>
      <c r="R719" s="14"/>
      <c r="S719" s="14">
        <v>0</v>
      </c>
    </row>
    <row r="720" spans="1:19" x14ac:dyDescent="0.3">
      <c r="A720" t="s">
        <v>5268</v>
      </c>
      <c r="B720" t="s">
        <v>8</v>
      </c>
      <c r="C720" s="14">
        <v>2008</v>
      </c>
      <c r="D720" t="s">
        <v>302</v>
      </c>
      <c r="E720" t="s">
        <v>5274</v>
      </c>
      <c r="F720" t="s">
        <v>787</v>
      </c>
      <c r="G720" t="s">
        <v>365</v>
      </c>
      <c r="H720" t="s">
        <v>4353</v>
      </c>
      <c r="I720" s="14">
        <v>263000</v>
      </c>
      <c r="J720" t="s">
        <v>146</v>
      </c>
      <c r="K720" s="14">
        <v>263000</v>
      </c>
      <c r="L720" t="s">
        <v>197</v>
      </c>
      <c r="M720" t="s">
        <v>202</v>
      </c>
      <c r="N720" s="14"/>
      <c r="O720" s="14"/>
      <c r="P720" s="14"/>
      <c r="Q720" s="14"/>
      <c r="R720" s="14"/>
      <c r="S720" s="14">
        <v>0</v>
      </c>
    </row>
    <row r="721" spans="1:19" x14ac:dyDescent="0.3">
      <c r="A721" t="s">
        <v>5269</v>
      </c>
      <c r="B721" t="s">
        <v>8</v>
      </c>
      <c r="C721" s="14">
        <v>2008</v>
      </c>
      <c r="D721" t="s">
        <v>302</v>
      </c>
      <c r="E721" t="s">
        <v>905</v>
      </c>
      <c r="F721" t="s">
        <v>299</v>
      </c>
      <c r="G721" t="s">
        <v>299</v>
      </c>
      <c r="H721" t="s">
        <v>4353</v>
      </c>
      <c r="I721" s="14">
        <v>4000000</v>
      </c>
      <c r="J721" t="s">
        <v>147</v>
      </c>
      <c r="K721" s="14">
        <v>575650.9375</v>
      </c>
      <c r="L721" t="s">
        <v>197</v>
      </c>
      <c r="M721" t="s">
        <v>199</v>
      </c>
      <c r="N721" s="14"/>
      <c r="O721" s="14"/>
      <c r="P721" s="14"/>
      <c r="Q721" s="14"/>
      <c r="R721" s="14"/>
      <c r="S721" s="14">
        <v>0</v>
      </c>
    </row>
    <row r="722" spans="1:19" x14ac:dyDescent="0.3">
      <c r="A722" t="s">
        <v>5270</v>
      </c>
      <c r="B722" t="s">
        <v>8</v>
      </c>
      <c r="C722" s="14">
        <v>2008</v>
      </c>
      <c r="D722" t="s">
        <v>302</v>
      </c>
      <c r="E722" t="s">
        <v>906</v>
      </c>
      <c r="F722" t="s">
        <v>299</v>
      </c>
      <c r="G722" t="s">
        <v>299</v>
      </c>
      <c r="H722" t="s">
        <v>4353</v>
      </c>
      <c r="I722" s="14">
        <v>8385275</v>
      </c>
      <c r="J722" t="s">
        <v>146</v>
      </c>
      <c r="K722" s="14">
        <v>8385275</v>
      </c>
      <c r="L722" t="s">
        <v>197</v>
      </c>
      <c r="M722" t="s">
        <v>202</v>
      </c>
      <c r="N722" s="14"/>
      <c r="O722" s="14"/>
      <c r="P722" s="14"/>
      <c r="Q722" s="14"/>
      <c r="R722" s="14"/>
      <c r="S722" s="14">
        <v>0</v>
      </c>
    </row>
    <row r="723" spans="1:19" x14ac:dyDescent="0.3">
      <c r="A723" t="s">
        <v>5272</v>
      </c>
      <c r="B723" t="s">
        <v>8</v>
      </c>
      <c r="C723" s="14">
        <v>2008</v>
      </c>
      <c r="D723" t="s">
        <v>302</v>
      </c>
      <c r="E723" t="s">
        <v>907</v>
      </c>
      <c r="F723" t="s">
        <v>299</v>
      </c>
      <c r="G723" t="s">
        <v>299</v>
      </c>
      <c r="H723" t="s">
        <v>4353</v>
      </c>
      <c r="I723" s="14"/>
      <c r="J723" t="s">
        <v>4353</v>
      </c>
      <c r="K723" s="14"/>
      <c r="L723" t="s">
        <v>197</v>
      </c>
      <c r="M723" t="s">
        <v>202</v>
      </c>
      <c r="N723" s="14"/>
      <c r="O723" s="14"/>
      <c r="P723" s="14"/>
      <c r="Q723" s="14"/>
      <c r="R723" s="14"/>
      <c r="S723" s="14">
        <v>0</v>
      </c>
    </row>
    <row r="724" spans="1:19" x14ac:dyDescent="0.3">
      <c r="A724" t="s">
        <v>5273</v>
      </c>
      <c r="B724" t="s">
        <v>8</v>
      </c>
      <c r="C724" s="14">
        <v>2008</v>
      </c>
      <c r="D724" t="s">
        <v>302</v>
      </c>
      <c r="E724" t="s">
        <v>5271</v>
      </c>
      <c r="F724" t="s">
        <v>299</v>
      </c>
      <c r="G724" t="s">
        <v>299</v>
      </c>
      <c r="H724" t="s">
        <v>4353</v>
      </c>
      <c r="I724" s="14">
        <v>1693583</v>
      </c>
      <c r="J724" t="s">
        <v>146</v>
      </c>
      <c r="K724" s="14">
        <v>1693583</v>
      </c>
      <c r="L724" t="s">
        <v>197</v>
      </c>
      <c r="M724" t="s">
        <v>202</v>
      </c>
      <c r="N724" s="14"/>
      <c r="O724" s="14"/>
      <c r="P724" s="14"/>
      <c r="Q724" s="14"/>
      <c r="R724" s="14"/>
      <c r="S724" s="14">
        <v>0</v>
      </c>
    </row>
    <row r="725" spans="1:19" x14ac:dyDescent="0.3">
      <c r="A725" t="s">
        <v>5275</v>
      </c>
      <c r="B725" t="s">
        <v>8</v>
      </c>
      <c r="C725" s="14">
        <v>2009</v>
      </c>
      <c r="D725" t="s">
        <v>302</v>
      </c>
      <c r="E725" t="s">
        <v>910</v>
      </c>
      <c r="F725" t="s">
        <v>299</v>
      </c>
      <c r="G725" t="s">
        <v>299</v>
      </c>
      <c r="H725" t="s">
        <v>4353</v>
      </c>
      <c r="I725" s="14"/>
      <c r="J725" t="s">
        <v>4353</v>
      </c>
      <c r="K725" s="14"/>
      <c r="L725" t="s">
        <v>197</v>
      </c>
      <c r="M725" t="s">
        <v>202</v>
      </c>
      <c r="N725" s="14"/>
      <c r="O725" s="14"/>
      <c r="P725" s="14"/>
      <c r="Q725" s="14"/>
      <c r="R725" s="14"/>
      <c r="S725" s="14">
        <v>0</v>
      </c>
    </row>
    <row r="726" spans="1:19" x14ac:dyDescent="0.3">
      <c r="A726" t="s">
        <v>5276</v>
      </c>
      <c r="B726" t="s">
        <v>8</v>
      </c>
      <c r="C726" s="14">
        <v>2009</v>
      </c>
      <c r="D726" t="s">
        <v>302</v>
      </c>
      <c r="E726" t="s">
        <v>908</v>
      </c>
      <c r="F726" t="s">
        <v>299</v>
      </c>
      <c r="G726" t="s">
        <v>299</v>
      </c>
      <c r="H726" t="s">
        <v>4353</v>
      </c>
      <c r="I726" s="14"/>
      <c r="J726" t="s">
        <v>4353</v>
      </c>
      <c r="K726" s="14"/>
      <c r="L726" t="s">
        <v>197</v>
      </c>
      <c r="M726" t="s">
        <v>202</v>
      </c>
      <c r="N726" s="14"/>
      <c r="O726" s="14"/>
      <c r="P726" s="14"/>
      <c r="Q726" s="14"/>
      <c r="R726" s="14"/>
      <c r="S726" s="14">
        <v>0</v>
      </c>
    </row>
    <row r="727" spans="1:19" x14ac:dyDescent="0.3">
      <c r="A727" t="s">
        <v>5277</v>
      </c>
      <c r="B727" t="s">
        <v>8</v>
      </c>
      <c r="C727" s="14">
        <v>2009</v>
      </c>
      <c r="D727" t="s">
        <v>302</v>
      </c>
      <c r="E727" t="s">
        <v>909</v>
      </c>
      <c r="F727" t="s">
        <v>299</v>
      </c>
      <c r="G727" t="s">
        <v>299</v>
      </c>
      <c r="H727" t="s">
        <v>4353</v>
      </c>
      <c r="I727" s="14"/>
      <c r="J727" t="s">
        <v>4353</v>
      </c>
      <c r="K727" s="14"/>
      <c r="L727" t="s">
        <v>197</v>
      </c>
      <c r="M727" t="s">
        <v>202</v>
      </c>
      <c r="N727" s="14"/>
      <c r="O727" s="14"/>
      <c r="P727" s="14"/>
      <c r="Q727" s="14"/>
      <c r="R727" s="14"/>
      <c r="S727" s="14">
        <v>0</v>
      </c>
    </row>
    <row r="728" spans="1:19" x14ac:dyDescent="0.3">
      <c r="A728" t="s">
        <v>5278</v>
      </c>
      <c r="B728" t="s">
        <v>8</v>
      </c>
      <c r="C728" s="14">
        <v>2011</v>
      </c>
      <c r="D728" t="s">
        <v>302</v>
      </c>
      <c r="E728" t="s">
        <v>911</v>
      </c>
      <c r="F728" t="s">
        <v>299</v>
      </c>
      <c r="G728" t="s">
        <v>299</v>
      </c>
      <c r="H728" t="s">
        <v>4353</v>
      </c>
      <c r="I728" s="14"/>
      <c r="J728" t="s">
        <v>4353</v>
      </c>
      <c r="K728" s="14"/>
      <c r="L728" t="s">
        <v>197</v>
      </c>
      <c r="M728" t="s">
        <v>202</v>
      </c>
      <c r="N728" s="14"/>
      <c r="O728" s="14"/>
      <c r="P728" s="14"/>
      <c r="Q728" s="14"/>
      <c r="R728" s="14"/>
      <c r="S728" s="14">
        <v>0</v>
      </c>
    </row>
    <row r="729" spans="1:19" x14ac:dyDescent="0.3">
      <c r="A729" t="s">
        <v>5279</v>
      </c>
      <c r="B729" t="s">
        <v>8</v>
      </c>
      <c r="C729" s="14">
        <v>2011</v>
      </c>
      <c r="D729" t="s">
        <v>302</v>
      </c>
      <c r="E729" t="s">
        <v>912</v>
      </c>
      <c r="F729" t="s">
        <v>299</v>
      </c>
      <c r="G729" t="s">
        <v>299</v>
      </c>
      <c r="H729" t="s">
        <v>4353</v>
      </c>
      <c r="I729" s="14">
        <v>50000000</v>
      </c>
      <c r="J729" t="s">
        <v>147</v>
      </c>
      <c r="K729" s="14">
        <v>7738187.5</v>
      </c>
      <c r="L729" t="s">
        <v>197</v>
      </c>
      <c r="M729" t="s">
        <v>202</v>
      </c>
      <c r="N729" s="14"/>
      <c r="O729" s="14"/>
      <c r="P729" s="14"/>
      <c r="Q729" s="14"/>
      <c r="R729" s="14"/>
      <c r="S729" s="14">
        <v>0</v>
      </c>
    </row>
    <row r="730" spans="1:19" x14ac:dyDescent="0.3">
      <c r="A730" t="s">
        <v>5280</v>
      </c>
      <c r="B730" t="s">
        <v>8</v>
      </c>
      <c r="C730" s="14">
        <v>2011</v>
      </c>
      <c r="D730" t="s">
        <v>302</v>
      </c>
      <c r="E730" t="s">
        <v>913</v>
      </c>
      <c r="F730" t="s">
        <v>327</v>
      </c>
      <c r="G730" t="s">
        <v>328</v>
      </c>
      <c r="H730" t="s">
        <v>4353</v>
      </c>
      <c r="I730" s="14"/>
      <c r="J730" t="s">
        <v>4353</v>
      </c>
      <c r="K730" s="14"/>
      <c r="L730" t="s">
        <v>197</v>
      </c>
      <c r="M730" t="s">
        <v>202</v>
      </c>
      <c r="N730" s="14"/>
      <c r="O730" s="14"/>
      <c r="P730" s="14"/>
      <c r="Q730" s="14"/>
      <c r="R730" s="14"/>
      <c r="S730" s="14">
        <v>0</v>
      </c>
    </row>
    <row r="731" spans="1:19" x14ac:dyDescent="0.3">
      <c r="A731" t="s">
        <v>5281</v>
      </c>
      <c r="B731" t="s">
        <v>8</v>
      </c>
      <c r="C731" s="14">
        <v>2012</v>
      </c>
      <c r="D731" t="s">
        <v>302</v>
      </c>
      <c r="E731" t="s">
        <v>914</v>
      </c>
      <c r="F731" t="s">
        <v>299</v>
      </c>
      <c r="G731" t="s">
        <v>299</v>
      </c>
      <c r="H731" t="s">
        <v>4353</v>
      </c>
      <c r="I731" s="14"/>
      <c r="J731" t="s">
        <v>4353</v>
      </c>
      <c r="K731" s="14"/>
      <c r="L731" t="s">
        <v>197</v>
      </c>
      <c r="M731" t="s">
        <v>202</v>
      </c>
      <c r="N731" s="14"/>
      <c r="O731" s="14"/>
      <c r="P731" s="14"/>
      <c r="Q731" s="14"/>
      <c r="R731" s="14"/>
      <c r="S731" s="14">
        <v>0</v>
      </c>
    </row>
    <row r="732" spans="1:19" x14ac:dyDescent="0.3">
      <c r="A732" t="s">
        <v>5282</v>
      </c>
      <c r="B732" t="s">
        <v>8</v>
      </c>
      <c r="C732" s="14">
        <v>2012</v>
      </c>
      <c r="D732" t="s">
        <v>302</v>
      </c>
      <c r="E732" t="s">
        <v>916</v>
      </c>
      <c r="F732" t="s">
        <v>299</v>
      </c>
      <c r="G732" t="s">
        <v>299</v>
      </c>
      <c r="H732" t="s">
        <v>4353</v>
      </c>
      <c r="I732" s="14">
        <v>8500000</v>
      </c>
      <c r="J732" t="s">
        <v>147</v>
      </c>
      <c r="K732" s="14">
        <v>1346570.375</v>
      </c>
      <c r="L732" t="s">
        <v>197</v>
      </c>
      <c r="M732" t="s">
        <v>202</v>
      </c>
      <c r="N732" s="14"/>
      <c r="O732" s="14"/>
      <c r="P732" s="14"/>
      <c r="Q732" s="14"/>
      <c r="R732" s="14"/>
      <c r="S732" s="14">
        <v>0</v>
      </c>
    </row>
    <row r="733" spans="1:19" x14ac:dyDescent="0.3">
      <c r="A733" t="s">
        <v>5283</v>
      </c>
      <c r="B733" t="s">
        <v>8</v>
      </c>
      <c r="C733" s="14">
        <v>2012</v>
      </c>
      <c r="D733" t="s">
        <v>302</v>
      </c>
      <c r="E733" t="s">
        <v>915</v>
      </c>
      <c r="F733" t="s">
        <v>299</v>
      </c>
      <c r="G733" t="s">
        <v>299</v>
      </c>
      <c r="H733" t="s">
        <v>4353</v>
      </c>
      <c r="I733" s="14">
        <v>200000</v>
      </c>
      <c r="J733" t="s">
        <v>146</v>
      </c>
      <c r="K733" s="14">
        <v>200000</v>
      </c>
      <c r="L733" t="s">
        <v>197</v>
      </c>
      <c r="M733" t="s">
        <v>202</v>
      </c>
      <c r="N733" s="14"/>
      <c r="O733" s="14"/>
      <c r="P733" s="14"/>
      <c r="Q733" s="14"/>
      <c r="R733" s="14"/>
      <c r="S733" s="14">
        <v>0</v>
      </c>
    </row>
    <row r="734" spans="1:19" x14ac:dyDescent="0.3">
      <c r="A734" t="s">
        <v>5284</v>
      </c>
      <c r="B734" t="s">
        <v>8</v>
      </c>
      <c r="C734" s="14">
        <v>2013</v>
      </c>
      <c r="D734" t="s">
        <v>302</v>
      </c>
      <c r="E734" t="s">
        <v>917</v>
      </c>
      <c r="F734" t="s">
        <v>299</v>
      </c>
      <c r="G734" t="s">
        <v>299</v>
      </c>
      <c r="H734" t="s">
        <v>4353</v>
      </c>
      <c r="I734" s="14"/>
      <c r="J734" t="s">
        <v>4353</v>
      </c>
      <c r="K734" s="14"/>
      <c r="L734" t="s">
        <v>197</v>
      </c>
      <c r="M734" t="s">
        <v>202</v>
      </c>
      <c r="N734" s="14"/>
      <c r="O734" s="14"/>
      <c r="P734" s="14"/>
      <c r="Q734" s="14"/>
      <c r="R734" s="14"/>
      <c r="S734" s="14">
        <v>0</v>
      </c>
    </row>
    <row r="735" spans="1:19" x14ac:dyDescent="0.3">
      <c r="A735" t="s">
        <v>5285</v>
      </c>
      <c r="B735" t="s">
        <v>8</v>
      </c>
      <c r="C735" s="14">
        <v>2013</v>
      </c>
      <c r="D735" t="s">
        <v>302</v>
      </c>
      <c r="E735" t="s">
        <v>918</v>
      </c>
      <c r="F735" t="s">
        <v>336</v>
      </c>
      <c r="G735" t="s">
        <v>337</v>
      </c>
      <c r="H735" t="s">
        <v>4353</v>
      </c>
      <c r="I735" s="14">
        <v>7500000</v>
      </c>
      <c r="J735" t="s">
        <v>146</v>
      </c>
      <c r="K735" s="14">
        <v>7500000</v>
      </c>
      <c r="L735" t="s">
        <v>197</v>
      </c>
      <c r="M735" t="s">
        <v>202</v>
      </c>
      <c r="N735" s="14"/>
      <c r="O735" s="14"/>
      <c r="P735" s="14"/>
      <c r="Q735" s="14"/>
      <c r="R735" s="14"/>
      <c r="S735" s="14">
        <v>0</v>
      </c>
    </row>
    <row r="736" spans="1:19" x14ac:dyDescent="0.3">
      <c r="A736" t="s">
        <v>5286</v>
      </c>
      <c r="B736" t="s">
        <v>8</v>
      </c>
      <c r="C736" s="14">
        <v>2014</v>
      </c>
      <c r="D736" t="s">
        <v>302</v>
      </c>
      <c r="E736" t="s">
        <v>919</v>
      </c>
      <c r="F736" t="s">
        <v>299</v>
      </c>
      <c r="G736" t="s">
        <v>299</v>
      </c>
      <c r="H736" t="s">
        <v>4353</v>
      </c>
      <c r="I736" s="14"/>
      <c r="J736" t="s">
        <v>4353</v>
      </c>
      <c r="K736" s="14"/>
      <c r="L736" t="s">
        <v>197</v>
      </c>
      <c r="M736" t="s">
        <v>202</v>
      </c>
      <c r="N736" s="14"/>
      <c r="O736" s="14"/>
      <c r="P736" s="14"/>
      <c r="Q736" s="14"/>
      <c r="R736" s="14"/>
      <c r="S736" s="14">
        <v>0</v>
      </c>
    </row>
    <row r="737" spans="1:19" x14ac:dyDescent="0.3">
      <c r="A737" t="s">
        <v>5287</v>
      </c>
      <c r="B737" t="s">
        <v>8</v>
      </c>
      <c r="C737" s="14">
        <v>2014</v>
      </c>
      <c r="D737" t="s">
        <v>302</v>
      </c>
      <c r="E737" t="s">
        <v>925</v>
      </c>
      <c r="F737" t="s">
        <v>299</v>
      </c>
      <c r="G737" t="s">
        <v>299</v>
      </c>
      <c r="H737" t="s">
        <v>4353</v>
      </c>
      <c r="I737" s="14">
        <v>100000</v>
      </c>
      <c r="J737" t="s">
        <v>146</v>
      </c>
      <c r="K737" s="14">
        <v>100000</v>
      </c>
      <c r="L737" t="s">
        <v>197</v>
      </c>
      <c r="M737" t="s">
        <v>202</v>
      </c>
      <c r="N737" s="14"/>
      <c r="O737" s="14"/>
      <c r="P737" s="14"/>
      <c r="Q737" s="14"/>
      <c r="R737" s="14"/>
      <c r="S737" s="14">
        <v>0</v>
      </c>
    </row>
    <row r="738" spans="1:19" x14ac:dyDescent="0.3">
      <c r="A738" t="s">
        <v>5288</v>
      </c>
      <c r="B738" t="s">
        <v>8</v>
      </c>
      <c r="C738" s="14">
        <v>2014</v>
      </c>
      <c r="D738" t="s">
        <v>302</v>
      </c>
      <c r="E738" t="s">
        <v>922</v>
      </c>
      <c r="F738" t="s">
        <v>299</v>
      </c>
      <c r="G738" t="s">
        <v>299</v>
      </c>
      <c r="H738" t="s">
        <v>4353</v>
      </c>
      <c r="I738" s="14"/>
      <c r="J738" t="s">
        <v>4353</v>
      </c>
      <c r="K738" s="14"/>
      <c r="L738" t="s">
        <v>197</v>
      </c>
      <c r="M738" t="s">
        <v>202</v>
      </c>
      <c r="N738" s="14"/>
      <c r="O738" s="14"/>
      <c r="P738" s="14"/>
      <c r="Q738" s="14"/>
      <c r="R738" s="14"/>
      <c r="S738" s="14">
        <v>0</v>
      </c>
    </row>
    <row r="739" spans="1:19" x14ac:dyDescent="0.3">
      <c r="A739" t="s">
        <v>5289</v>
      </c>
      <c r="B739" t="s">
        <v>8</v>
      </c>
      <c r="C739" s="14">
        <v>2014</v>
      </c>
      <c r="D739" t="s">
        <v>302</v>
      </c>
      <c r="E739" t="s">
        <v>923</v>
      </c>
      <c r="F739" t="s">
        <v>299</v>
      </c>
      <c r="G739" t="s">
        <v>299</v>
      </c>
      <c r="H739" t="s">
        <v>4353</v>
      </c>
      <c r="I739" s="14"/>
      <c r="J739" t="s">
        <v>4353</v>
      </c>
      <c r="K739" s="14"/>
      <c r="L739" t="s">
        <v>197</v>
      </c>
      <c r="M739" t="s">
        <v>202</v>
      </c>
      <c r="N739" s="14"/>
      <c r="O739" s="14"/>
      <c r="P739" s="14"/>
      <c r="Q739" s="14"/>
      <c r="R739" s="14"/>
      <c r="S739" s="14">
        <v>0</v>
      </c>
    </row>
    <row r="740" spans="1:19" x14ac:dyDescent="0.3">
      <c r="A740" t="s">
        <v>5290</v>
      </c>
      <c r="B740" t="s">
        <v>8</v>
      </c>
      <c r="C740" s="14">
        <v>2014</v>
      </c>
      <c r="D740" t="s">
        <v>302</v>
      </c>
      <c r="E740" t="s">
        <v>920</v>
      </c>
      <c r="F740" t="s">
        <v>299</v>
      </c>
      <c r="G740" t="s">
        <v>299</v>
      </c>
      <c r="H740" t="s">
        <v>4353</v>
      </c>
      <c r="I740" s="14">
        <v>100000</v>
      </c>
      <c r="J740" t="s">
        <v>146</v>
      </c>
      <c r="K740" s="14">
        <v>100000</v>
      </c>
      <c r="L740" t="s">
        <v>197</v>
      </c>
      <c r="M740" t="s">
        <v>202</v>
      </c>
      <c r="N740" s="14"/>
      <c r="O740" s="14"/>
      <c r="P740" s="14"/>
      <c r="Q740" s="14"/>
      <c r="R740" s="14"/>
      <c r="S740" s="14">
        <v>0</v>
      </c>
    </row>
    <row r="741" spans="1:19" x14ac:dyDescent="0.3">
      <c r="A741" t="s">
        <v>5291</v>
      </c>
      <c r="B741" t="s">
        <v>8</v>
      </c>
      <c r="C741" s="14">
        <v>2014</v>
      </c>
      <c r="D741" t="s">
        <v>302</v>
      </c>
      <c r="E741" t="s">
        <v>921</v>
      </c>
      <c r="F741" t="s">
        <v>299</v>
      </c>
      <c r="G741" t="s">
        <v>299</v>
      </c>
      <c r="H741" t="s">
        <v>4353</v>
      </c>
      <c r="I741" s="14">
        <v>5000000</v>
      </c>
      <c r="J741" t="s">
        <v>147</v>
      </c>
      <c r="K741" s="14">
        <v>813877.0625</v>
      </c>
      <c r="L741" t="s">
        <v>197</v>
      </c>
      <c r="M741" t="s">
        <v>202</v>
      </c>
      <c r="N741" s="14"/>
      <c r="O741" s="14"/>
      <c r="P741" s="14"/>
      <c r="Q741" s="14"/>
      <c r="R741" s="14"/>
      <c r="S741" s="14">
        <v>0</v>
      </c>
    </row>
    <row r="742" spans="1:19" x14ac:dyDescent="0.3">
      <c r="A742" t="s">
        <v>5292</v>
      </c>
      <c r="B742" t="s">
        <v>8</v>
      </c>
      <c r="C742" s="14">
        <v>2014</v>
      </c>
      <c r="D742" t="s">
        <v>4542</v>
      </c>
      <c r="E742" t="s">
        <v>924</v>
      </c>
      <c r="F742" t="s">
        <v>336</v>
      </c>
      <c r="G742" t="s">
        <v>337</v>
      </c>
      <c r="H742" t="s">
        <v>456</v>
      </c>
      <c r="I742" s="14">
        <v>14980000</v>
      </c>
      <c r="J742" t="s">
        <v>146</v>
      </c>
      <c r="K742" s="14">
        <v>14980000</v>
      </c>
      <c r="L742" t="s">
        <v>198</v>
      </c>
      <c r="M742" t="s">
        <v>202</v>
      </c>
      <c r="N742" s="14"/>
      <c r="O742" s="14"/>
      <c r="P742" s="14"/>
      <c r="Q742" s="14">
        <v>0</v>
      </c>
      <c r="R742" s="14">
        <v>1</v>
      </c>
      <c r="S742" s="14">
        <v>1</v>
      </c>
    </row>
    <row r="743" spans="1:19" x14ac:dyDescent="0.3">
      <c r="A743" t="s">
        <v>5293</v>
      </c>
      <c r="B743" t="s">
        <v>8</v>
      </c>
      <c r="C743" s="14">
        <v>2017</v>
      </c>
      <c r="D743" t="s">
        <v>372</v>
      </c>
      <c r="E743" t="s">
        <v>926</v>
      </c>
      <c r="F743" t="s">
        <v>336</v>
      </c>
      <c r="G743" t="s">
        <v>337</v>
      </c>
      <c r="H743" t="s">
        <v>699</v>
      </c>
      <c r="I743" s="14"/>
      <c r="J743" t="s">
        <v>4353</v>
      </c>
      <c r="K743" s="14">
        <v>13000000</v>
      </c>
      <c r="L743" t="s">
        <v>198</v>
      </c>
      <c r="M743" t="s">
        <v>202</v>
      </c>
      <c r="N743" s="14">
        <v>2.5</v>
      </c>
      <c r="O743" s="14">
        <v>5</v>
      </c>
      <c r="P743" s="14"/>
      <c r="Q743" s="14">
        <v>0</v>
      </c>
      <c r="R743" s="14">
        <v>1</v>
      </c>
      <c r="S743" s="14">
        <v>1</v>
      </c>
    </row>
    <row r="744" spans="1:19" x14ac:dyDescent="0.3">
      <c r="A744" t="s">
        <v>5294</v>
      </c>
      <c r="B744" t="s">
        <v>8</v>
      </c>
      <c r="C744" s="14">
        <v>2017</v>
      </c>
      <c r="D744" t="s">
        <v>372</v>
      </c>
      <c r="E744" t="s">
        <v>927</v>
      </c>
      <c r="F744" t="s">
        <v>928</v>
      </c>
      <c r="G744" t="s">
        <v>493</v>
      </c>
      <c r="H744" t="s">
        <v>456</v>
      </c>
      <c r="I744" s="14"/>
      <c r="J744" t="s">
        <v>4353</v>
      </c>
      <c r="K744" s="14">
        <v>30000000</v>
      </c>
      <c r="L744" t="s">
        <v>198</v>
      </c>
      <c r="M744" t="s">
        <v>199</v>
      </c>
      <c r="N744" s="14"/>
      <c r="O744" s="14"/>
      <c r="P744" s="14"/>
      <c r="Q744" s="14">
        <v>0</v>
      </c>
      <c r="R744" s="14">
        <v>1</v>
      </c>
      <c r="S744" s="14">
        <v>1</v>
      </c>
    </row>
    <row r="745" spans="1:19" x14ac:dyDescent="0.3">
      <c r="A745" t="s">
        <v>5295</v>
      </c>
      <c r="B745" t="s">
        <v>50</v>
      </c>
      <c r="C745" s="14">
        <v>1977</v>
      </c>
      <c r="D745" t="s">
        <v>255</v>
      </c>
      <c r="E745" t="s">
        <v>4364</v>
      </c>
      <c r="F745" t="s">
        <v>299</v>
      </c>
      <c r="G745" t="s">
        <v>299</v>
      </c>
      <c r="H745" t="s">
        <v>4353</v>
      </c>
      <c r="I745" s="14"/>
      <c r="J745" t="s">
        <v>4353</v>
      </c>
      <c r="K745" s="14">
        <v>100000</v>
      </c>
      <c r="L745" t="s">
        <v>198</v>
      </c>
      <c r="M745" t="s">
        <v>4353</v>
      </c>
      <c r="N745" s="14"/>
      <c r="O745" s="14"/>
      <c r="P745" s="14"/>
      <c r="Q745" s="14"/>
      <c r="R745" s="14"/>
      <c r="S745" s="14">
        <v>0</v>
      </c>
    </row>
    <row r="746" spans="1:19" x14ac:dyDescent="0.3">
      <c r="A746" t="s">
        <v>5296</v>
      </c>
      <c r="B746" t="s">
        <v>50</v>
      </c>
      <c r="C746" s="14">
        <v>1984</v>
      </c>
      <c r="D746" t="s">
        <v>255</v>
      </c>
      <c r="E746" t="s">
        <v>930</v>
      </c>
      <c r="F746" t="s">
        <v>299</v>
      </c>
      <c r="G746" t="s">
        <v>299</v>
      </c>
      <c r="H746" t="s">
        <v>4353</v>
      </c>
      <c r="I746" s="14"/>
      <c r="J746" t="s">
        <v>4353</v>
      </c>
      <c r="K746" s="14">
        <v>10000</v>
      </c>
      <c r="L746" t="s">
        <v>197</v>
      </c>
      <c r="M746" t="s">
        <v>4353</v>
      </c>
      <c r="N746" s="14"/>
      <c r="O746" s="14"/>
      <c r="P746" s="14"/>
      <c r="Q746" s="14"/>
      <c r="R746" s="14"/>
      <c r="S746" s="14">
        <v>0</v>
      </c>
    </row>
    <row r="747" spans="1:19" x14ac:dyDescent="0.3">
      <c r="A747" t="s">
        <v>5297</v>
      </c>
      <c r="B747" t="s">
        <v>50</v>
      </c>
      <c r="C747" s="14">
        <v>1987</v>
      </c>
      <c r="D747" t="s">
        <v>255</v>
      </c>
      <c r="E747" t="s">
        <v>931</v>
      </c>
      <c r="F747" t="s">
        <v>299</v>
      </c>
      <c r="G747" t="s">
        <v>299</v>
      </c>
      <c r="H747" t="s">
        <v>4353</v>
      </c>
      <c r="I747" s="14"/>
      <c r="J747" t="s">
        <v>4353</v>
      </c>
      <c r="K747" s="14"/>
      <c r="L747" t="s">
        <v>198</v>
      </c>
      <c r="M747" t="s">
        <v>4353</v>
      </c>
      <c r="N747" s="14">
        <v>0</v>
      </c>
      <c r="O747" s="14"/>
      <c r="P747" s="14"/>
      <c r="Q747" s="14"/>
      <c r="R747" s="14"/>
      <c r="S747" s="14">
        <v>0</v>
      </c>
    </row>
    <row r="748" spans="1:19" x14ac:dyDescent="0.3">
      <c r="A748" t="s">
        <v>5298</v>
      </c>
      <c r="B748" t="s">
        <v>50</v>
      </c>
      <c r="C748" s="14">
        <v>1992</v>
      </c>
      <c r="D748" t="s">
        <v>362</v>
      </c>
      <c r="E748" t="s">
        <v>932</v>
      </c>
      <c r="F748" t="s">
        <v>299</v>
      </c>
      <c r="G748" t="s">
        <v>299</v>
      </c>
      <c r="H748" t="s">
        <v>4353</v>
      </c>
      <c r="I748" s="14"/>
      <c r="J748" t="s">
        <v>4353</v>
      </c>
      <c r="K748" s="14"/>
      <c r="L748" t="s">
        <v>197</v>
      </c>
      <c r="M748" t="s">
        <v>4353</v>
      </c>
      <c r="N748" s="14"/>
      <c r="O748" s="14"/>
      <c r="P748" s="14"/>
      <c r="Q748" s="14"/>
      <c r="R748" s="14"/>
      <c r="S748" s="14">
        <v>0</v>
      </c>
    </row>
    <row r="749" spans="1:19" x14ac:dyDescent="0.3">
      <c r="A749" t="s">
        <v>5299</v>
      </c>
      <c r="B749" t="s">
        <v>50</v>
      </c>
      <c r="C749" s="14">
        <v>1997</v>
      </c>
      <c r="D749" t="s">
        <v>362</v>
      </c>
      <c r="E749" t="s">
        <v>933</v>
      </c>
      <c r="F749" t="s">
        <v>299</v>
      </c>
      <c r="G749" t="s">
        <v>299</v>
      </c>
      <c r="H749" t="s">
        <v>4353</v>
      </c>
      <c r="I749" s="14"/>
      <c r="J749" t="s">
        <v>4353</v>
      </c>
      <c r="K749" s="14"/>
      <c r="L749" t="s">
        <v>197</v>
      </c>
      <c r="M749" t="s">
        <v>4353</v>
      </c>
      <c r="N749" s="14"/>
      <c r="O749" s="14"/>
      <c r="P749" s="14"/>
      <c r="Q749" s="14"/>
      <c r="R749" s="14"/>
      <c r="S749" s="14">
        <v>0</v>
      </c>
    </row>
    <row r="750" spans="1:19" x14ac:dyDescent="0.3">
      <c r="A750" t="s">
        <v>5300</v>
      </c>
      <c r="B750" t="s">
        <v>50</v>
      </c>
      <c r="C750" s="14">
        <v>1999</v>
      </c>
      <c r="D750" t="s">
        <v>362</v>
      </c>
      <c r="E750" t="s">
        <v>934</v>
      </c>
      <c r="F750" t="s">
        <v>299</v>
      </c>
      <c r="G750" t="s">
        <v>299</v>
      </c>
      <c r="H750" t="s">
        <v>4353</v>
      </c>
      <c r="I750" s="14"/>
      <c r="J750" t="s">
        <v>4353</v>
      </c>
      <c r="K750" s="14"/>
      <c r="L750" t="s">
        <v>197</v>
      </c>
      <c r="M750" t="s">
        <v>4353</v>
      </c>
      <c r="N750" s="14"/>
      <c r="O750" s="14"/>
      <c r="P750" s="14"/>
      <c r="Q750" s="14"/>
      <c r="R750" s="14"/>
      <c r="S750" s="14">
        <v>0</v>
      </c>
    </row>
    <row r="751" spans="1:19" x14ac:dyDescent="0.3">
      <c r="A751" t="s">
        <v>5301</v>
      </c>
      <c r="B751" t="s">
        <v>50</v>
      </c>
      <c r="C751" s="14">
        <v>2005</v>
      </c>
      <c r="D751" t="s">
        <v>302</v>
      </c>
      <c r="E751" t="s">
        <v>935</v>
      </c>
      <c r="F751" t="s">
        <v>299</v>
      </c>
      <c r="G751" t="s">
        <v>299</v>
      </c>
      <c r="H751" t="s">
        <v>4353</v>
      </c>
      <c r="I751" s="14">
        <v>1400000000</v>
      </c>
      <c r="J751" t="s">
        <v>169</v>
      </c>
      <c r="K751" s="14">
        <v>15793124</v>
      </c>
      <c r="L751" t="s">
        <v>197</v>
      </c>
      <c r="M751" t="s">
        <v>202</v>
      </c>
      <c r="N751" s="14"/>
      <c r="O751" s="14"/>
      <c r="P751" s="14"/>
      <c r="Q751" s="14"/>
      <c r="R751" s="14"/>
      <c r="S751" s="14">
        <v>0</v>
      </c>
    </row>
    <row r="752" spans="1:19" x14ac:dyDescent="0.3">
      <c r="A752" t="s">
        <v>5302</v>
      </c>
      <c r="B752" t="s">
        <v>50</v>
      </c>
      <c r="C752" s="14">
        <v>2006</v>
      </c>
      <c r="D752" t="s">
        <v>302</v>
      </c>
      <c r="E752" t="s">
        <v>936</v>
      </c>
      <c r="F752" t="s">
        <v>299</v>
      </c>
      <c r="G752" t="s">
        <v>299</v>
      </c>
      <c r="H752" t="s">
        <v>4353</v>
      </c>
      <c r="I752" s="14">
        <v>4400000</v>
      </c>
      <c r="J752" t="s">
        <v>146</v>
      </c>
      <c r="K752" s="14">
        <v>4400000</v>
      </c>
      <c r="L752" t="s">
        <v>197</v>
      </c>
      <c r="M752" t="s">
        <v>202</v>
      </c>
      <c r="N752" s="14"/>
      <c r="O752" s="14"/>
      <c r="P752" s="14"/>
      <c r="Q752" s="14"/>
      <c r="R752" s="14"/>
      <c r="S752" s="14">
        <v>0</v>
      </c>
    </row>
    <row r="753" spans="1:19" x14ac:dyDescent="0.3">
      <c r="A753" t="s">
        <v>5303</v>
      </c>
      <c r="B753" t="s">
        <v>50</v>
      </c>
      <c r="C753" s="14">
        <v>2006</v>
      </c>
      <c r="D753" t="s">
        <v>5082</v>
      </c>
      <c r="E753" t="s">
        <v>937</v>
      </c>
      <c r="F753" t="s">
        <v>364</v>
      </c>
      <c r="G753" t="s">
        <v>365</v>
      </c>
      <c r="H753" t="s">
        <v>207</v>
      </c>
      <c r="I753" s="14">
        <v>2000000</v>
      </c>
      <c r="J753" t="s">
        <v>156</v>
      </c>
      <c r="K753" s="14">
        <v>2508967</v>
      </c>
      <c r="L753" t="s">
        <v>198</v>
      </c>
      <c r="M753" t="s">
        <v>366</v>
      </c>
      <c r="N753" s="14">
        <v>0</v>
      </c>
      <c r="O753" s="14"/>
      <c r="P753" s="14"/>
      <c r="Q753" s="14">
        <v>0</v>
      </c>
      <c r="R753" s="14">
        <v>1</v>
      </c>
      <c r="S753" s="14">
        <v>1</v>
      </c>
    </row>
    <row r="754" spans="1:19" x14ac:dyDescent="0.3">
      <c r="A754" t="s">
        <v>5304</v>
      </c>
      <c r="B754" t="s">
        <v>50</v>
      </c>
      <c r="C754" s="14">
        <v>2007</v>
      </c>
      <c r="D754" t="s">
        <v>302</v>
      </c>
      <c r="E754" t="s">
        <v>938</v>
      </c>
      <c r="F754" t="s">
        <v>299</v>
      </c>
      <c r="G754" t="s">
        <v>299</v>
      </c>
      <c r="H754" t="s">
        <v>4353</v>
      </c>
      <c r="I754" s="14"/>
      <c r="J754" t="s">
        <v>4353</v>
      </c>
      <c r="K754" s="14"/>
      <c r="L754" t="s">
        <v>197</v>
      </c>
      <c r="M754" t="s">
        <v>202</v>
      </c>
      <c r="N754" s="14"/>
      <c r="O754" s="14"/>
      <c r="P754" s="14"/>
      <c r="Q754" s="14"/>
      <c r="R754" s="14"/>
      <c r="S754" s="14">
        <v>0</v>
      </c>
    </row>
    <row r="755" spans="1:19" x14ac:dyDescent="0.3">
      <c r="A755" t="s">
        <v>5305</v>
      </c>
      <c r="B755" t="s">
        <v>50</v>
      </c>
      <c r="C755" s="14">
        <v>2008</v>
      </c>
      <c r="D755" t="s">
        <v>372</v>
      </c>
      <c r="E755" t="s">
        <v>939</v>
      </c>
      <c r="F755" t="s">
        <v>336</v>
      </c>
      <c r="G755" t="s">
        <v>337</v>
      </c>
      <c r="H755" t="s">
        <v>207</v>
      </c>
      <c r="I755" s="14"/>
      <c r="J755" t="s">
        <v>4353</v>
      </c>
      <c r="K755" s="14">
        <v>13000000</v>
      </c>
      <c r="L755" t="s">
        <v>198</v>
      </c>
      <c r="M755" t="s">
        <v>202</v>
      </c>
      <c r="N755" s="14"/>
      <c r="O755" s="14"/>
      <c r="P755" s="14"/>
      <c r="Q755" s="14">
        <v>0</v>
      </c>
      <c r="R755" s="14">
        <v>1</v>
      </c>
      <c r="S755" s="14">
        <v>1</v>
      </c>
    </row>
    <row r="756" spans="1:19" x14ac:dyDescent="0.3">
      <c r="A756" t="s">
        <v>5306</v>
      </c>
      <c r="B756" t="s">
        <v>50</v>
      </c>
      <c r="C756" s="14">
        <v>2008</v>
      </c>
      <c r="D756" t="s">
        <v>372</v>
      </c>
      <c r="E756" t="s">
        <v>204</v>
      </c>
      <c r="F756" t="s">
        <v>364</v>
      </c>
      <c r="G756" t="s">
        <v>365</v>
      </c>
      <c r="H756" t="s">
        <v>207</v>
      </c>
      <c r="I756" s="14"/>
      <c r="J756" t="s">
        <v>4353</v>
      </c>
      <c r="K756" s="14">
        <v>3000000</v>
      </c>
      <c r="L756" t="s">
        <v>198</v>
      </c>
      <c r="M756" t="s">
        <v>366</v>
      </c>
      <c r="N756" s="14">
        <v>0</v>
      </c>
      <c r="O756" s="14"/>
      <c r="P756" s="14"/>
      <c r="Q756" s="14">
        <v>0</v>
      </c>
      <c r="R756" s="14">
        <v>1</v>
      </c>
      <c r="S756" s="14">
        <v>0</v>
      </c>
    </row>
    <row r="757" spans="1:19" x14ac:dyDescent="0.3">
      <c r="A757" t="s">
        <v>5307</v>
      </c>
      <c r="B757" t="s">
        <v>50</v>
      </c>
      <c r="C757" s="14">
        <v>2010</v>
      </c>
      <c r="D757" t="s">
        <v>372</v>
      </c>
      <c r="E757" t="s">
        <v>940</v>
      </c>
      <c r="F757" t="s">
        <v>336</v>
      </c>
      <c r="G757" t="s">
        <v>337</v>
      </c>
      <c r="H757" t="s">
        <v>207</v>
      </c>
      <c r="I757" s="14"/>
      <c r="J757" t="s">
        <v>4353</v>
      </c>
      <c r="K757" s="14">
        <v>17000000</v>
      </c>
      <c r="L757" t="s">
        <v>198</v>
      </c>
      <c r="M757" t="s">
        <v>202</v>
      </c>
      <c r="N757" s="14"/>
      <c r="O757" s="14"/>
      <c r="P757" s="14"/>
      <c r="Q757" s="14">
        <v>0</v>
      </c>
      <c r="R757" s="14">
        <v>1</v>
      </c>
      <c r="S757" s="14">
        <v>1</v>
      </c>
    </row>
    <row r="758" spans="1:19" x14ac:dyDescent="0.3">
      <c r="A758" t="s">
        <v>5308</v>
      </c>
      <c r="B758" t="s">
        <v>50</v>
      </c>
      <c r="C758" s="14">
        <v>2012</v>
      </c>
      <c r="D758" t="s">
        <v>617</v>
      </c>
      <c r="E758" t="s">
        <v>942</v>
      </c>
      <c r="F758" t="s">
        <v>336</v>
      </c>
      <c r="G758" t="s">
        <v>337</v>
      </c>
      <c r="H758" t="s">
        <v>207</v>
      </c>
      <c r="I758" s="14">
        <v>326300000</v>
      </c>
      <c r="J758" t="s">
        <v>147</v>
      </c>
      <c r="K758" s="14">
        <v>51717300</v>
      </c>
      <c r="L758" t="s">
        <v>198</v>
      </c>
      <c r="M758" t="s">
        <v>202</v>
      </c>
      <c r="N758" s="14">
        <v>2</v>
      </c>
      <c r="O758" s="14">
        <v>7</v>
      </c>
      <c r="P758" s="14">
        <v>20</v>
      </c>
      <c r="Q758" s="14">
        <v>0</v>
      </c>
      <c r="R758" s="14">
        <v>1</v>
      </c>
      <c r="S758" s="14">
        <v>1</v>
      </c>
    </row>
    <row r="759" spans="1:19" x14ac:dyDescent="0.3">
      <c r="A759" t="s">
        <v>5309</v>
      </c>
      <c r="B759" t="s">
        <v>50</v>
      </c>
      <c r="C759" s="14">
        <v>2012</v>
      </c>
      <c r="D759" t="s">
        <v>302</v>
      </c>
      <c r="E759" t="s">
        <v>941</v>
      </c>
      <c r="F759" t="s">
        <v>299</v>
      </c>
      <c r="G759" t="s">
        <v>299</v>
      </c>
      <c r="H759" t="s">
        <v>4353</v>
      </c>
      <c r="I759" s="14"/>
      <c r="J759" t="s">
        <v>4353</v>
      </c>
      <c r="K759" s="14"/>
      <c r="L759" t="s">
        <v>197</v>
      </c>
      <c r="M759" t="s">
        <v>202</v>
      </c>
      <c r="N759" s="14"/>
      <c r="O759" s="14"/>
      <c r="P759" s="14"/>
      <c r="Q759" s="14"/>
      <c r="R759" s="14"/>
      <c r="S759" s="14">
        <v>0</v>
      </c>
    </row>
    <row r="760" spans="1:19" x14ac:dyDescent="0.3">
      <c r="A760" t="s">
        <v>5310</v>
      </c>
      <c r="B760" t="s">
        <v>50</v>
      </c>
      <c r="C760" s="14">
        <v>2017</v>
      </c>
      <c r="D760" t="s">
        <v>372</v>
      </c>
      <c r="E760" t="s">
        <v>5311</v>
      </c>
      <c r="F760" t="s">
        <v>336</v>
      </c>
      <c r="G760" t="s">
        <v>337</v>
      </c>
      <c r="H760" t="s">
        <v>207</v>
      </c>
      <c r="I760" s="14"/>
      <c r="J760" t="s">
        <v>4353</v>
      </c>
      <c r="K760" s="14">
        <v>12500000</v>
      </c>
      <c r="L760" t="s">
        <v>198</v>
      </c>
      <c r="M760" t="s">
        <v>202</v>
      </c>
      <c r="N760" s="14">
        <v>2</v>
      </c>
      <c r="O760" s="14">
        <v>7</v>
      </c>
      <c r="P760" s="14">
        <v>20</v>
      </c>
      <c r="Q760" s="14">
        <v>0</v>
      </c>
      <c r="R760" s="14">
        <v>1</v>
      </c>
      <c r="S760" s="14">
        <v>1</v>
      </c>
    </row>
    <row r="761" spans="1:19" x14ac:dyDescent="0.3">
      <c r="A761" t="s">
        <v>5312</v>
      </c>
      <c r="B761" t="s">
        <v>59</v>
      </c>
      <c r="C761" s="14">
        <v>1950</v>
      </c>
      <c r="D761" t="s">
        <v>252</v>
      </c>
      <c r="E761" t="s">
        <v>943</v>
      </c>
      <c r="F761" t="s">
        <v>299</v>
      </c>
      <c r="G761" t="s">
        <v>299</v>
      </c>
      <c r="H761" t="s">
        <v>4353</v>
      </c>
      <c r="I761" s="14"/>
      <c r="J761" t="s">
        <v>4353</v>
      </c>
      <c r="K761" s="14">
        <v>11400000</v>
      </c>
      <c r="L761" t="s">
        <v>197</v>
      </c>
      <c r="M761" t="s">
        <v>4353</v>
      </c>
      <c r="N761" s="14"/>
      <c r="O761" s="14"/>
      <c r="P761" s="14"/>
      <c r="Q761" s="14"/>
      <c r="R761" s="14"/>
      <c r="S761" s="14">
        <v>0</v>
      </c>
    </row>
    <row r="762" spans="1:19" x14ac:dyDescent="0.3">
      <c r="A762" t="s">
        <v>5313</v>
      </c>
      <c r="B762" t="s">
        <v>59</v>
      </c>
      <c r="C762" s="14">
        <v>1950</v>
      </c>
      <c r="D762" t="s">
        <v>252</v>
      </c>
      <c r="E762" t="s">
        <v>944</v>
      </c>
      <c r="F762" t="s">
        <v>299</v>
      </c>
      <c r="G762" t="s">
        <v>299</v>
      </c>
      <c r="H762" t="s">
        <v>4353</v>
      </c>
      <c r="I762" s="14"/>
      <c r="J762" t="s">
        <v>4353</v>
      </c>
      <c r="K762" s="14">
        <v>800000</v>
      </c>
      <c r="L762" t="s">
        <v>197</v>
      </c>
      <c r="M762" t="s">
        <v>4353</v>
      </c>
      <c r="N762" s="14"/>
      <c r="O762" s="14"/>
      <c r="P762" s="14"/>
      <c r="Q762" s="14"/>
      <c r="R762" s="14"/>
      <c r="S762" s="14">
        <v>0</v>
      </c>
    </row>
    <row r="763" spans="1:19" x14ac:dyDescent="0.3">
      <c r="A763" t="s">
        <v>5314</v>
      </c>
      <c r="B763" t="s">
        <v>59</v>
      </c>
      <c r="C763" s="14">
        <v>1950</v>
      </c>
      <c r="D763" t="s">
        <v>252</v>
      </c>
      <c r="E763" t="s">
        <v>9985</v>
      </c>
      <c r="F763" t="s">
        <v>299</v>
      </c>
      <c r="G763" t="s">
        <v>299</v>
      </c>
      <c r="H763" t="s">
        <v>4353</v>
      </c>
      <c r="I763" s="14"/>
      <c r="J763" t="s">
        <v>4353</v>
      </c>
      <c r="K763" s="14">
        <v>14300000</v>
      </c>
      <c r="L763" t="s">
        <v>197</v>
      </c>
      <c r="M763" t="s">
        <v>4353</v>
      </c>
      <c r="N763" s="14"/>
      <c r="O763" s="14"/>
      <c r="P763" s="14"/>
      <c r="Q763" s="14"/>
      <c r="R763" s="14"/>
      <c r="S763" s="14">
        <v>0</v>
      </c>
    </row>
    <row r="764" spans="1:19" x14ac:dyDescent="0.3">
      <c r="A764" t="s">
        <v>5316</v>
      </c>
      <c r="B764" t="s">
        <v>59</v>
      </c>
      <c r="C764" s="14">
        <v>1956</v>
      </c>
      <c r="D764" t="s">
        <v>252</v>
      </c>
      <c r="E764" t="s">
        <v>947</v>
      </c>
      <c r="F764" t="s">
        <v>299</v>
      </c>
      <c r="G764" t="s">
        <v>299</v>
      </c>
      <c r="H764" t="s">
        <v>4353</v>
      </c>
      <c r="I764" s="14"/>
      <c r="J764" t="s">
        <v>4353</v>
      </c>
      <c r="K764" s="14">
        <v>3500000</v>
      </c>
      <c r="L764" t="s">
        <v>197</v>
      </c>
      <c r="M764" t="s">
        <v>4353</v>
      </c>
      <c r="N764" s="14"/>
      <c r="O764" s="14"/>
      <c r="P764" s="14"/>
      <c r="Q764" s="14"/>
      <c r="R764" s="14"/>
      <c r="S764" s="14">
        <v>0</v>
      </c>
    </row>
    <row r="765" spans="1:19" x14ac:dyDescent="0.3">
      <c r="A765" t="s">
        <v>5317</v>
      </c>
      <c r="B765" t="s">
        <v>59</v>
      </c>
      <c r="C765" s="14">
        <v>1956</v>
      </c>
      <c r="D765" t="s">
        <v>252</v>
      </c>
      <c r="E765" t="s">
        <v>946</v>
      </c>
      <c r="F765" t="s">
        <v>299</v>
      </c>
      <c r="G765" t="s">
        <v>299</v>
      </c>
      <c r="H765" t="s">
        <v>4353</v>
      </c>
      <c r="I765" s="14"/>
      <c r="J765" t="s">
        <v>4353</v>
      </c>
      <c r="K765" s="14">
        <v>4800000</v>
      </c>
      <c r="L765" t="s">
        <v>197</v>
      </c>
      <c r="M765" t="s">
        <v>4353</v>
      </c>
      <c r="N765" s="14"/>
      <c r="O765" s="14"/>
      <c r="P765" s="14"/>
      <c r="Q765" s="14"/>
      <c r="R765" s="14"/>
      <c r="S765" s="14">
        <v>0</v>
      </c>
    </row>
    <row r="766" spans="1:19" x14ac:dyDescent="0.3">
      <c r="A766" t="s">
        <v>5318</v>
      </c>
      <c r="B766" t="s">
        <v>59</v>
      </c>
      <c r="C766" s="14">
        <v>1956</v>
      </c>
      <c r="D766" t="s">
        <v>252</v>
      </c>
      <c r="E766" t="s">
        <v>5315</v>
      </c>
      <c r="F766" t="s">
        <v>299</v>
      </c>
      <c r="G766" t="s">
        <v>299</v>
      </c>
      <c r="H766" t="s">
        <v>4353</v>
      </c>
      <c r="I766" s="14"/>
      <c r="J766" t="s">
        <v>4353</v>
      </c>
      <c r="K766" s="14">
        <v>2300000</v>
      </c>
      <c r="L766" t="s">
        <v>197</v>
      </c>
      <c r="M766" t="s">
        <v>4353</v>
      </c>
      <c r="N766" s="14"/>
      <c r="O766" s="14"/>
      <c r="P766" s="14"/>
      <c r="Q766" s="14"/>
      <c r="R766" s="14"/>
      <c r="S766" s="14">
        <v>0</v>
      </c>
    </row>
    <row r="767" spans="1:19" x14ac:dyDescent="0.3">
      <c r="A767" t="s">
        <v>5319</v>
      </c>
      <c r="B767" t="s">
        <v>59</v>
      </c>
      <c r="C767" s="14">
        <v>1956</v>
      </c>
      <c r="D767" t="s">
        <v>252</v>
      </c>
      <c r="E767" t="s">
        <v>945</v>
      </c>
      <c r="F767" t="s">
        <v>299</v>
      </c>
      <c r="G767" t="s">
        <v>299</v>
      </c>
      <c r="H767" t="s">
        <v>4353</v>
      </c>
      <c r="I767" s="14"/>
      <c r="J767" t="s">
        <v>4353</v>
      </c>
      <c r="K767" s="14">
        <v>8600000</v>
      </c>
      <c r="L767" t="s">
        <v>197</v>
      </c>
      <c r="M767" t="s">
        <v>4353</v>
      </c>
      <c r="N767" s="14"/>
      <c r="O767" s="14"/>
      <c r="P767" s="14"/>
      <c r="Q767" s="14"/>
      <c r="R767" s="14"/>
      <c r="S767" s="14">
        <v>0</v>
      </c>
    </row>
    <row r="768" spans="1:19" x14ac:dyDescent="0.3">
      <c r="A768" t="s">
        <v>5320</v>
      </c>
      <c r="B768" t="s">
        <v>59</v>
      </c>
      <c r="C768" s="14">
        <v>1956</v>
      </c>
      <c r="D768" t="s">
        <v>252</v>
      </c>
      <c r="E768" t="s">
        <v>948</v>
      </c>
      <c r="F768" t="s">
        <v>299</v>
      </c>
      <c r="G768" t="s">
        <v>299</v>
      </c>
      <c r="H768" t="s">
        <v>4353</v>
      </c>
      <c r="I768" s="14"/>
      <c r="J768" t="s">
        <v>4353</v>
      </c>
      <c r="K768" s="14">
        <v>3700000</v>
      </c>
      <c r="L768" t="s">
        <v>197</v>
      </c>
      <c r="M768" t="s">
        <v>4353</v>
      </c>
      <c r="N768" s="14"/>
      <c r="O768" s="14"/>
      <c r="P768" s="14"/>
      <c r="Q768" s="14"/>
      <c r="R768" s="14"/>
      <c r="S768" s="14">
        <v>0</v>
      </c>
    </row>
    <row r="769" spans="1:19" x14ac:dyDescent="0.3">
      <c r="A769" t="s">
        <v>5321</v>
      </c>
      <c r="B769" t="s">
        <v>59</v>
      </c>
      <c r="C769" s="14">
        <v>1966</v>
      </c>
      <c r="D769" t="s">
        <v>252</v>
      </c>
      <c r="E769" t="s">
        <v>254</v>
      </c>
      <c r="F769" t="s">
        <v>299</v>
      </c>
      <c r="G769" t="s">
        <v>299</v>
      </c>
      <c r="H769" t="s">
        <v>4353</v>
      </c>
      <c r="I769" s="14"/>
      <c r="J769" t="s">
        <v>4353</v>
      </c>
      <c r="K769" s="14">
        <v>14300000</v>
      </c>
      <c r="L769" t="s">
        <v>198</v>
      </c>
      <c r="M769" t="s">
        <v>4353</v>
      </c>
      <c r="N769" s="14">
        <v>0</v>
      </c>
      <c r="O769" s="14">
        <v>10</v>
      </c>
      <c r="P769" s="14">
        <v>30</v>
      </c>
      <c r="Q769" s="14"/>
      <c r="R769" s="14"/>
      <c r="S769" s="14">
        <v>0</v>
      </c>
    </row>
    <row r="770" spans="1:19" x14ac:dyDescent="0.3">
      <c r="A770" t="s">
        <v>5322</v>
      </c>
      <c r="B770" t="s">
        <v>59</v>
      </c>
      <c r="C770" s="14">
        <v>1966</v>
      </c>
      <c r="D770" t="s">
        <v>252</v>
      </c>
      <c r="E770" t="s">
        <v>950</v>
      </c>
      <c r="F770" t="s">
        <v>299</v>
      </c>
      <c r="G770" t="s">
        <v>299</v>
      </c>
      <c r="H770" t="s">
        <v>4353</v>
      </c>
      <c r="I770" s="14"/>
      <c r="J770" t="s">
        <v>4353</v>
      </c>
      <c r="K770" s="14">
        <v>1000000</v>
      </c>
      <c r="L770" t="s">
        <v>198</v>
      </c>
      <c r="M770" t="s">
        <v>4353</v>
      </c>
      <c r="N770" s="14">
        <v>0</v>
      </c>
      <c r="O770" s="14">
        <v>10</v>
      </c>
      <c r="P770" s="14">
        <v>30</v>
      </c>
      <c r="Q770" s="14"/>
      <c r="R770" s="14"/>
      <c r="S770" s="14">
        <v>0</v>
      </c>
    </row>
    <row r="771" spans="1:19" x14ac:dyDescent="0.3">
      <c r="A771" t="s">
        <v>5323</v>
      </c>
      <c r="B771" t="s">
        <v>59</v>
      </c>
      <c r="C771" s="14">
        <v>1966</v>
      </c>
      <c r="D771" t="s">
        <v>252</v>
      </c>
      <c r="E771" t="s">
        <v>951</v>
      </c>
      <c r="F771" t="s">
        <v>299</v>
      </c>
      <c r="G771" t="s">
        <v>299</v>
      </c>
      <c r="H771" t="s">
        <v>4353</v>
      </c>
      <c r="I771" s="14"/>
      <c r="J771" t="s">
        <v>4353</v>
      </c>
      <c r="K771" s="14">
        <v>14600000</v>
      </c>
      <c r="L771" t="s">
        <v>198</v>
      </c>
      <c r="M771" t="s">
        <v>4353</v>
      </c>
      <c r="N771" s="14">
        <v>0</v>
      </c>
      <c r="O771" s="14">
        <v>10</v>
      </c>
      <c r="P771" s="14">
        <v>30</v>
      </c>
      <c r="Q771" s="14"/>
      <c r="R771" s="14"/>
      <c r="S771" s="14">
        <v>0</v>
      </c>
    </row>
    <row r="772" spans="1:19" x14ac:dyDescent="0.3">
      <c r="A772" t="s">
        <v>5324</v>
      </c>
      <c r="B772" t="s">
        <v>59</v>
      </c>
      <c r="C772" s="14">
        <v>1966</v>
      </c>
      <c r="D772" t="s">
        <v>252</v>
      </c>
      <c r="E772" t="s">
        <v>949</v>
      </c>
      <c r="F772" t="s">
        <v>299</v>
      </c>
      <c r="G772" t="s">
        <v>299</v>
      </c>
      <c r="H772" t="s">
        <v>4353</v>
      </c>
      <c r="I772" s="14"/>
      <c r="J772" t="s">
        <v>4353</v>
      </c>
      <c r="K772" s="14">
        <v>7600000</v>
      </c>
      <c r="L772" t="s">
        <v>198</v>
      </c>
      <c r="M772" t="s">
        <v>4353</v>
      </c>
      <c r="N772" s="14">
        <v>0</v>
      </c>
      <c r="O772" s="14">
        <v>10</v>
      </c>
      <c r="P772" s="14">
        <v>30</v>
      </c>
      <c r="Q772" s="14"/>
      <c r="R772" s="14"/>
      <c r="S772" s="14">
        <v>0</v>
      </c>
    </row>
    <row r="773" spans="1:19" x14ac:dyDescent="0.3">
      <c r="A773" t="s">
        <v>5325</v>
      </c>
      <c r="B773" t="s">
        <v>59</v>
      </c>
      <c r="C773" s="14">
        <v>1966</v>
      </c>
      <c r="D773" t="s">
        <v>252</v>
      </c>
      <c r="E773" t="s">
        <v>952</v>
      </c>
      <c r="F773" t="s">
        <v>299</v>
      </c>
      <c r="G773" t="s">
        <v>299</v>
      </c>
      <c r="H773" t="s">
        <v>4353</v>
      </c>
      <c r="I773" s="14"/>
      <c r="J773" t="s">
        <v>4353</v>
      </c>
      <c r="K773" s="14">
        <v>600000</v>
      </c>
      <c r="L773" t="s">
        <v>198</v>
      </c>
      <c r="M773" t="s">
        <v>4353</v>
      </c>
      <c r="N773" s="14">
        <v>0</v>
      </c>
      <c r="O773" s="14">
        <v>10</v>
      </c>
      <c r="P773" s="14">
        <v>30</v>
      </c>
      <c r="Q773" s="14"/>
      <c r="R773" s="14"/>
      <c r="S773" s="14">
        <v>0</v>
      </c>
    </row>
    <row r="774" spans="1:19" x14ac:dyDescent="0.3">
      <c r="A774" t="s">
        <v>5326</v>
      </c>
      <c r="B774" t="s">
        <v>59</v>
      </c>
      <c r="C774" s="14">
        <v>1966</v>
      </c>
      <c r="D774" t="s">
        <v>252</v>
      </c>
      <c r="E774" t="s">
        <v>953</v>
      </c>
      <c r="F774" t="s">
        <v>299</v>
      </c>
      <c r="G774" t="s">
        <v>299</v>
      </c>
      <c r="H774" t="s">
        <v>4353</v>
      </c>
      <c r="I774" s="14"/>
      <c r="J774" t="s">
        <v>4353</v>
      </c>
      <c r="K774" s="14">
        <v>4800000</v>
      </c>
      <c r="L774" t="s">
        <v>198</v>
      </c>
      <c r="M774" t="s">
        <v>4353</v>
      </c>
      <c r="N774" s="14">
        <v>0</v>
      </c>
      <c r="O774" s="14">
        <v>10</v>
      </c>
      <c r="P774" s="14">
        <v>30</v>
      </c>
      <c r="Q774" s="14"/>
      <c r="R774" s="14"/>
      <c r="S774" s="14">
        <v>0</v>
      </c>
    </row>
    <row r="775" spans="1:19" x14ac:dyDescent="0.3">
      <c r="A775" t="s">
        <v>5327</v>
      </c>
      <c r="B775" t="s">
        <v>59</v>
      </c>
      <c r="C775" s="14">
        <v>1989</v>
      </c>
      <c r="D775" t="s">
        <v>255</v>
      </c>
      <c r="E775" t="s">
        <v>5328</v>
      </c>
      <c r="F775" t="s">
        <v>299</v>
      </c>
      <c r="G775" t="s">
        <v>299</v>
      </c>
      <c r="H775" t="s">
        <v>4353</v>
      </c>
      <c r="I775" s="14"/>
      <c r="J775" t="s">
        <v>4353</v>
      </c>
      <c r="K775" s="14">
        <v>800000</v>
      </c>
      <c r="L775" t="s">
        <v>197</v>
      </c>
      <c r="M775" t="s">
        <v>4353</v>
      </c>
      <c r="N775" s="14"/>
      <c r="O775" s="14"/>
      <c r="P775" s="14"/>
      <c r="Q775" s="14"/>
      <c r="R775" s="14"/>
      <c r="S775" s="14">
        <v>0</v>
      </c>
    </row>
    <row r="776" spans="1:19" x14ac:dyDescent="0.3">
      <c r="A776" t="s">
        <v>5329</v>
      </c>
      <c r="B776" t="s">
        <v>59</v>
      </c>
      <c r="C776" s="14">
        <v>1996</v>
      </c>
      <c r="D776" t="s">
        <v>362</v>
      </c>
      <c r="E776" t="s">
        <v>954</v>
      </c>
      <c r="F776" t="s">
        <v>299</v>
      </c>
      <c r="G776" t="s">
        <v>299</v>
      </c>
      <c r="H776" t="s">
        <v>4353</v>
      </c>
      <c r="I776" s="14"/>
      <c r="J776" t="s">
        <v>4353</v>
      </c>
      <c r="K776" s="14"/>
      <c r="L776" t="s">
        <v>197</v>
      </c>
      <c r="M776" t="s">
        <v>4353</v>
      </c>
      <c r="N776" s="14"/>
      <c r="O776" s="14"/>
      <c r="P776" s="14"/>
      <c r="Q776" s="14"/>
      <c r="R776" s="14"/>
      <c r="S776" s="14">
        <v>0</v>
      </c>
    </row>
    <row r="777" spans="1:19" x14ac:dyDescent="0.3">
      <c r="A777" t="s">
        <v>5330</v>
      </c>
      <c r="B777" t="s">
        <v>59</v>
      </c>
      <c r="C777" s="14">
        <v>1996</v>
      </c>
      <c r="D777" t="s">
        <v>362</v>
      </c>
      <c r="E777" t="s">
        <v>955</v>
      </c>
      <c r="F777" t="s">
        <v>299</v>
      </c>
      <c r="G777" t="s">
        <v>299</v>
      </c>
      <c r="H777" t="s">
        <v>4353</v>
      </c>
      <c r="I777" s="14"/>
      <c r="J777" t="s">
        <v>4353</v>
      </c>
      <c r="K777" s="14"/>
      <c r="L777" t="s">
        <v>197</v>
      </c>
      <c r="M777" t="s">
        <v>4353</v>
      </c>
      <c r="N777" s="14"/>
      <c r="O777" s="14"/>
      <c r="P777" s="14"/>
      <c r="Q777" s="14"/>
      <c r="R777" s="14"/>
      <c r="S777" s="14">
        <v>0</v>
      </c>
    </row>
    <row r="778" spans="1:19" x14ac:dyDescent="0.3">
      <c r="A778" t="s">
        <v>5331</v>
      </c>
      <c r="B778" t="s">
        <v>59</v>
      </c>
      <c r="C778" s="14">
        <v>1997</v>
      </c>
      <c r="D778" t="s">
        <v>362</v>
      </c>
      <c r="E778" t="s">
        <v>958</v>
      </c>
      <c r="F778" t="s">
        <v>299</v>
      </c>
      <c r="G778" t="s">
        <v>299</v>
      </c>
      <c r="H778" t="s">
        <v>4353</v>
      </c>
      <c r="I778" s="14"/>
      <c r="J778" t="s">
        <v>4353</v>
      </c>
      <c r="K778" s="14"/>
      <c r="L778" t="s">
        <v>197</v>
      </c>
      <c r="M778" t="s">
        <v>4353</v>
      </c>
      <c r="N778" s="14"/>
      <c r="O778" s="14"/>
      <c r="P778" s="14"/>
      <c r="Q778" s="14"/>
      <c r="R778" s="14"/>
      <c r="S778" s="14">
        <v>0</v>
      </c>
    </row>
    <row r="779" spans="1:19" x14ac:dyDescent="0.3">
      <c r="A779" t="s">
        <v>5332</v>
      </c>
      <c r="B779" t="s">
        <v>59</v>
      </c>
      <c r="C779" s="14">
        <v>1997</v>
      </c>
      <c r="D779" t="s">
        <v>362</v>
      </c>
      <c r="E779" t="s">
        <v>957</v>
      </c>
      <c r="F779" t="s">
        <v>299</v>
      </c>
      <c r="G779" t="s">
        <v>299</v>
      </c>
      <c r="H779" t="s">
        <v>4353</v>
      </c>
      <c r="I779" s="14"/>
      <c r="J779" t="s">
        <v>4353</v>
      </c>
      <c r="K779" s="14"/>
      <c r="L779" t="s">
        <v>197</v>
      </c>
      <c r="M779" t="s">
        <v>4353</v>
      </c>
      <c r="N779" s="14"/>
      <c r="O779" s="14"/>
      <c r="P779" s="14"/>
      <c r="Q779" s="14"/>
      <c r="R779" s="14"/>
      <c r="S779" s="14">
        <v>0</v>
      </c>
    </row>
    <row r="780" spans="1:19" x14ac:dyDescent="0.3">
      <c r="A780" t="s">
        <v>5333</v>
      </c>
      <c r="B780" t="s">
        <v>59</v>
      </c>
      <c r="C780" s="14">
        <v>1997</v>
      </c>
      <c r="D780" t="s">
        <v>362</v>
      </c>
      <c r="E780" t="s">
        <v>956</v>
      </c>
      <c r="F780" t="s">
        <v>299</v>
      </c>
      <c r="G780" t="s">
        <v>299</v>
      </c>
      <c r="H780" t="s">
        <v>4353</v>
      </c>
      <c r="I780" s="14"/>
      <c r="J780" t="s">
        <v>4353</v>
      </c>
      <c r="K780" s="14"/>
      <c r="L780" t="s">
        <v>197</v>
      </c>
      <c r="M780" t="s">
        <v>4353</v>
      </c>
      <c r="N780" s="14"/>
      <c r="O780" s="14"/>
      <c r="P780" s="14"/>
      <c r="Q780" s="14"/>
      <c r="R780" s="14"/>
      <c r="S780" s="14">
        <v>0</v>
      </c>
    </row>
    <row r="781" spans="1:19" x14ac:dyDescent="0.3">
      <c r="A781" t="s">
        <v>5334</v>
      </c>
      <c r="B781" t="s">
        <v>59</v>
      </c>
      <c r="C781" s="14">
        <v>1998</v>
      </c>
      <c r="D781" t="s">
        <v>362</v>
      </c>
      <c r="E781" t="s">
        <v>959</v>
      </c>
      <c r="F781" t="s">
        <v>299</v>
      </c>
      <c r="G781" t="s">
        <v>299</v>
      </c>
      <c r="H781" t="s">
        <v>4353</v>
      </c>
      <c r="I781" s="14"/>
      <c r="J781" t="s">
        <v>4353</v>
      </c>
      <c r="K781" s="14"/>
      <c r="L781" t="s">
        <v>197</v>
      </c>
      <c r="M781" t="s">
        <v>4353</v>
      </c>
      <c r="N781" s="14"/>
      <c r="O781" s="14"/>
      <c r="P781" s="14"/>
      <c r="Q781" s="14"/>
      <c r="R781" s="14"/>
      <c r="S781" s="14">
        <v>0</v>
      </c>
    </row>
    <row r="782" spans="1:19" x14ac:dyDescent="0.3">
      <c r="A782" t="s">
        <v>5335</v>
      </c>
      <c r="B782" t="s">
        <v>59</v>
      </c>
      <c r="C782" s="14">
        <v>1999</v>
      </c>
      <c r="D782" t="s">
        <v>362</v>
      </c>
      <c r="E782" t="s">
        <v>960</v>
      </c>
      <c r="F782" t="s">
        <v>299</v>
      </c>
      <c r="G782" t="s">
        <v>299</v>
      </c>
      <c r="H782" t="s">
        <v>4353</v>
      </c>
      <c r="I782" s="14"/>
      <c r="J782" t="s">
        <v>4353</v>
      </c>
      <c r="K782" s="14"/>
      <c r="L782" t="s">
        <v>197</v>
      </c>
      <c r="M782" t="s">
        <v>4353</v>
      </c>
      <c r="N782" s="14"/>
      <c r="O782" s="14"/>
      <c r="P782" s="14"/>
      <c r="Q782" s="14"/>
      <c r="R782" s="14"/>
      <c r="S782" s="14">
        <v>0</v>
      </c>
    </row>
    <row r="783" spans="1:19" x14ac:dyDescent="0.3">
      <c r="A783" t="s">
        <v>5336</v>
      </c>
      <c r="B783" t="s">
        <v>59</v>
      </c>
      <c r="C783" s="14">
        <v>1999</v>
      </c>
      <c r="D783" t="s">
        <v>362</v>
      </c>
      <c r="E783" t="s">
        <v>961</v>
      </c>
      <c r="F783" t="s">
        <v>299</v>
      </c>
      <c r="G783" t="s">
        <v>299</v>
      </c>
      <c r="H783" t="s">
        <v>4353</v>
      </c>
      <c r="I783" s="14"/>
      <c r="J783" t="s">
        <v>4353</v>
      </c>
      <c r="K783" s="14"/>
      <c r="L783" t="s">
        <v>197</v>
      </c>
      <c r="M783" t="s">
        <v>4353</v>
      </c>
      <c r="N783" s="14"/>
      <c r="O783" s="14"/>
      <c r="P783" s="14"/>
      <c r="Q783" s="14"/>
      <c r="R783" s="14"/>
      <c r="S783" s="14">
        <v>0</v>
      </c>
    </row>
    <row r="784" spans="1:19" x14ac:dyDescent="0.3">
      <c r="A784" t="s">
        <v>5337</v>
      </c>
      <c r="B784" t="s">
        <v>59</v>
      </c>
      <c r="C784" s="14">
        <v>1999</v>
      </c>
      <c r="D784" t="s">
        <v>302</v>
      </c>
      <c r="E784" t="s">
        <v>962</v>
      </c>
      <c r="F784" t="s">
        <v>299</v>
      </c>
      <c r="G784" t="s">
        <v>299</v>
      </c>
      <c r="H784" t="s">
        <v>4353</v>
      </c>
      <c r="I784" s="14"/>
      <c r="J784" t="s">
        <v>4353</v>
      </c>
      <c r="K784" s="14">
        <v>200000000</v>
      </c>
      <c r="L784" t="s">
        <v>198</v>
      </c>
      <c r="M784" t="s">
        <v>4353</v>
      </c>
      <c r="N784" s="14">
        <v>0</v>
      </c>
      <c r="O784" s="14"/>
      <c r="P784" s="14"/>
      <c r="Q784" s="14"/>
      <c r="R784" s="14"/>
      <c r="S784" s="14">
        <v>0</v>
      </c>
    </row>
    <row r="785" spans="1:19" x14ac:dyDescent="0.3">
      <c r="A785" t="s">
        <v>5338</v>
      </c>
      <c r="B785" t="s">
        <v>59</v>
      </c>
      <c r="C785" s="14">
        <v>2000</v>
      </c>
      <c r="D785" t="s">
        <v>302</v>
      </c>
      <c r="E785" t="s">
        <v>963</v>
      </c>
      <c r="F785" t="s">
        <v>336</v>
      </c>
      <c r="G785" t="s">
        <v>337</v>
      </c>
      <c r="H785" t="s">
        <v>207</v>
      </c>
      <c r="I785" s="14">
        <v>50000000</v>
      </c>
      <c r="J785" t="s">
        <v>147</v>
      </c>
      <c r="K785" s="14">
        <v>6039738.5</v>
      </c>
      <c r="L785" t="s">
        <v>198</v>
      </c>
      <c r="M785" t="s">
        <v>202</v>
      </c>
      <c r="N785" s="14">
        <v>3</v>
      </c>
      <c r="O785" s="14">
        <v>4</v>
      </c>
      <c r="P785" s="14">
        <v>20</v>
      </c>
      <c r="Q785" s="14">
        <v>0</v>
      </c>
      <c r="R785" s="14">
        <v>1</v>
      </c>
      <c r="S785" s="14">
        <v>1</v>
      </c>
    </row>
    <row r="786" spans="1:19" x14ac:dyDescent="0.3">
      <c r="A786" t="s">
        <v>5339</v>
      </c>
      <c r="B786" t="s">
        <v>59</v>
      </c>
      <c r="C786" s="14">
        <v>2000</v>
      </c>
      <c r="D786" t="s">
        <v>302</v>
      </c>
      <c r="E786" t="s">
        <v>5346</v>
      </c>
      <c r="F786" t="s">
        <v>299</v>
      </c>
      <c r="G786" t="s">
        <v>299</v>
      </c>
      <c r="H786" t="s">
        <v>4353</v>
      </c>
      <c r="I786" s="14">
        <v>15000</v>
      </c>
      <c r="J786" t="s">
        <v>146</v>
      </c>
      <c r="K786" s="14">
        <v>15000</v>
      </c>
      <c r="L786" t="s">
        <v>197</v>
      </c>
      <c r="M786" t="s">
        <v>202</v>
      </c>
      <c r="N786" s="14"/>
      <c r="O786" s="14"/>
      <c r="P786" s="14"/>
      <c r="Q786" s="14"/>
      <c r="R786" s="14"/>
      <c r="S786" s="14">
        <v>0</v>
      </c>
    </row>
    <row r="787" spans="1:19" x14ac:dyDescent="0.3">
      <c r="A787" t="s">
        <v>5340</v>
      </c>
      <c r="B787" t="s">
        <v>59</v>
      </c>
      <c r="C787" s="14">
        <v>2000</v>
      </c>
      <c r="D787" t="s">
        <v>302</v>
      </c>
      <c r="E787" t="s">
        <v>5343</v>
      </c>
      <c r="F787" t="s">
        <v>299</v>
      </c>
      <c r="G787" t="s">
        <v>299</v>
      </c>
      <c r="H787" t="s">
        <v>4353</v>
      </c>
      <c r="I787" s="14">
        <v>1000000</v>
      </c>
      <c r="J787" t="s">
        <v>147</v>
      </c>
      <c r="K787" s="14">
        <v>120794.765625</v>
      </c>
      <c r="L787" t="s">
        <v>197</v>
      </c>
      <c r="M787" t="s">
        <v>202</v>
      </c>
      <c r="N787" s="14"/>
      <c r="O787" s="14"/>
      <c r="P787" s="14"/>
      <c r="Q787" s="14"/>
      <c r="R787" s="14"/>
      <c r="S787" s="14">
        <v>0</v>
      </c>
    </row>
    <row r="788" spans="1:19" x14ac:dyDescent="0.3">
      <c r="A788" t="s">
        <v>5342</v>
      </c>
      <c r="B788" t="s">
        <v>59</v>
      </c>
      <c r="C788" s="14">
        <v>2000</v>
      </c>
      <c r="D788" t="s">
        <v>302</v>
      </c>
      <c r="E788" t="s">
        <v>966</v>
      </c>
      <c r="F788" t="s">
        <v>299</v>
      </c>
      <c r="G788" t="s">
        <v>299</v>
      </c>
      <c r="H788" t="s">
        <v>4353</v>
      </c>
      <c r="I788" s="14">
        <v>2000000</v>
      </c>
      <c r="J788" t="s">
        <v>147</v>
      </c>
      <c r="K788" s="14">
        <v>241589.53125</v>
      </c>
      <c r="L788" t="s">
        <v>197</v>
      </c>
      <c r="M788" t="s">
        <v>202</v>
      </c>
      <c r="N788" s="14"/>
      <c r="O788" s="14"/>
      <c r="P788" s="14"/>
      <c r="Q788" s="14"/>
      <c r="R788" s="14"/>
      <c r="S788" s="14">
        <v>0</v>
      </c>
    </row>
    <row r="789" spans="1:19" x14ac:dyDescent="0.3">
      <c r="A789" t="s">
        <v>5344</v>
      </c>
      <c r="B789" t="s">
        <v>59</v>
      </c>
      <c r="C789" s="14">
        <v>2000</v>
      </c>
      <c r="D789" t="s">
        <v>302</v>
      </c>
      <c r="E789" t="s">
        <v>5341</v>
      </c>
      <c r="F789" t="s">
        <v>299</v>
      </c>
      <c r="G789" t="s">
        <v>299</v>
      </c>
      <c r="H789" t="s">
        <v>4353</v>
      </c>
      <c r="I789" s="14">
        <v>5000000</v>
      </c>
      <c r="J789" t="s">
        <v>147</v>
      </c>
      <c r="K789" s="14">
        <v>603973.8125</v>
      </c>
      <c r="L789" t="s">
        <v>197</v>
      </c>
      <c r="M789" t="s">
        <v>202</v>
      </c>
      <c r="N789" s="14"/>
      <c r="O789" s="14"/>
      <c r="P789" s="14"/>
      <c r="Q789" s="14"/>
      <c r="R789" s="14"/>
      <c r="S789" s="14">
        <v>0</v>
      </c>
    </row>
    <row r="790" spans="1:19" x14ac:dyDescent="0.3">
      <c r="A790" t="s">
        <v>5345</v>
      </c>
      <c r="B790" t="s">
        <v>59</v>
      </c>
      <c r="C790" s="14">
        <v>2000</v>
      </c>
      <c r="D790" t="s">
        <v>302</v>
      </c>
      <c r="E790" t="s">
        <v>965</v>
      </c>
      <c r="F790" t="s">
        <v>336</v>
      </c>
      <c r="G790" t="s">
        <v>337</v>
      </c>
      <c r="H790" t="s">
        <v>456</v>
      </c>
      <c r="I790" s="14">
        <v>15500000</v>
      </c>
      <c r="J790" t="s">
        <v>146</v>
      </c>
      <c r="K790" s="14">
        <v>15500000</v>
      </c>
      <c r="L790" t="s">
        <v>198</v>
      </c>
      <c r="M790" t="s">
        <v>4353</v>
      </c>
      <c r="N790" s="14"/>
      <c r="O790" s="14"/>
      <c r="P790" s="14"/>
      <c r="Q790" s="14">
        <v>0</v>
      </c>
      <c r="R790" s="14">
        <v>1</v>
      </c>
      <c r="S790" s="14">
        <v>1</v>
      </c>
    </row>
    <row r="791" spans="1:19" x14ac:dyDescent="0.3">
      <c r="A791" t="s">
        <v>5347</v>
      </c>
      <c r="B791" t="s">
        <v>59</v>
      </c>
      <c r="C791" s="14">
        <v>2000</v>
      </c>
      <c r="D791" t="s">
        <v>302</v>
      </c>
      <c r="E791" t="s">
        <v>964</v>
      </c>
      <c r="F791" t="s">
        <v>299</v>
      </c>
      <c r="G791" t="s">
        <v>299</v>
      </c>
      <c r="H791" t="s">
        <v>4353</v>
      </c>
      <c r="I791" s="14">
        <v>10000000</v>
      </c>
      <c r="J791" t="s">
        <v>147</v>
      </c>
      <c r="K791" s="14">
        <v>1207947.625</v>
      </c>
      <c r="L791" t="s">
        <v>197</v>
      </c>
      <c r="M791" t="s">
        <v>202</v>
      </c>
      <c r="N791" s="14"/>
      <c r="O791" s="14"/>
      <c r="P791" s="14"/>
      <c r="Q791" s="14"/>
      <c r="R791" s="14"/>
      <c r="S791" s="14">
        <v>0</v>
      </c>
    </row>
    <row r="792" spans="1:19" x14ac:dyDescent="0.3">
      <c r="A792" t="s">
        <v>5348</v>
      </c>
      <c r="B792" t="s">
        <v>59</v>
      </c>
      <c r="C792" s="14">
        <v>2001</v>
      </c>
      <c r="D792" t="s">
        <v>302</v>
      </c>
      <c r="E792" t="s">
        <v>971</v>
      </c>
      <c r="F792" t="s">
        <v>299</v>
      </c>
      <c r="G792" t="s">
        <v>299</v>
      </c>
      <c r="H792" t="s">
        <v>4353</v>
      </c>
      <c r="I792" s="14">
        <v>80000</v>
      </c>
      <c r="J792" t="s">
        <v>146</v>
      </c>
      <c r="K792" s="14">
        <v>80000</v>
      </c>
      <c r="L792" t="s">
        <v>197</v>
      </c>
      <c r="M792" t="s">
        <v>202</v>
      </c>
      <c r="N792" s="14"/>
      <c r="O792" s="14"/>
      <c r="P792" s="14"/>
      <c r="Q792" s="14"/>
      <c r="R792" s="14"/>
      <c r="S792" s="14">
        <v>0</v>
      </c>
    </row>
    <row r="793" spans="1:19" x14ac:dyDescent="0.3">
      <c r="A793" t="s">
        <v>5349</v>
      </c>
      <c r="B793" t="s">
        <v>59</v>
      </c>
      <c r="C793" s="14">
        <v>2001</v>
      </c>
      <c r="D793" t="s">
        <v>302</v>
      </c>
      <c r="E793" t="s">
        <v>5353</v>
      </c>
      <c r="F793" t="s">
        <v>299</v>
      </c>
      <c r="G793" t="s">
        <v>299</v>
      </c>
      <c r="H793" t="s">
        <v>4353</v>
      </c>
      <c r="I793" s="14">
        <v>45000000</v>
      </c>
      <c r="J793" t="s">
        <v>147</v>
      </c>
      <c r="K793" s="14">
        <v>5436707.5</v>
      </c>
      <c r="L793" t="s">
        <v>197</v>
      </c>
      <c r="M793" t="s">
        <v>202</v>
      </c>
      <c r="N793" s="14"/>
      <c r="O793" s="14"/>
      <c r="P793" s="14"/>
      <c r="Q793" s="14"/>
      <c r="R793" s="14"/>
      <c r="S793" s="14">
        <v>0</v>
      </c>
    </row>
    <row r="794" spans="1:19" x14ac:dyDescent="0.3">
      <c r="A794" t="s">
        <v>5350</v>
      </c>
      <c r="B794" t="s">
        <v>59</v>
      </c>
      <c r="C794" s="14">
        <v>2001</v>
      </c>
      <c r="D794" t="s">
        <v>302</v>
      </c>
      <c r="E794" t="s">
        <v>969</v>
      </c>
      <c r="F794" t="s">
        <v>299</v>
      </c>
      <c r="G794" t="s">
        <v>299</v>
      </c>
      <c r="H794" t="s">
        <v>4353</v>
      </c>
      <c r="I794" s="14"/>
      <c r="J794" t="s">
        <v>4353</v>
      </c>
      <c r="K794" s="14"/>
      <c r="L794" t="s">
        <v>197</v>
      </c>
      <c r="M794" t="s">
        <v>202</v>
      </c>
      <c r="N794" s="14"/>
      <c r="O794" s="14"/>
      <c r="P794" s="14"/>
      <c r="Q794" s="14"/>
      <c r="R794" s="14"/>
      <c r="S794" s="14">
        <v>0</v>
      </c>
    </row>
    <row r="795" spans="1:19" x14ac:dyDescent="0.3">
      <c r="A795" t="s">
        <v>5351</v>
      </c>
      <c r="B795" t="s">
        <v>59</v>
      </c>
      <c r="C795" s="14">
        <v>2001</v>
      </c>
      <c r="D795" t="s">
        <v>302</v>
      </c>
      <c r="E795" t="s">
        <v>5355</v>
      </c>
      <c r="F795" t="s">
        <v>299</v>
      </c>
      <c r="G795" t="s">
        <v>299</v>
      </c>
      <c r="H795" t="s">
        <v>4353</v>
      </c>
      <c r="I795" s="14">
        <v>16000000</v>
      </c>
      <c r="J795" t="s">
        <v>147</v>
      </c>
      <c r="K795" s="14">
        <v>1933051.625</v>
      </c>
      <c r="L795" t="s">
        <v>197</v>
      </c>
      <c r="M795" t="s">
        <v>202</v>
      </c>
      <c r="N795" s="14"/>
      <c r="O795" s="14"/>
      <c r="P795" s="14"/>
      <c r="Q795" s="14"/>
      <c r="R795" s="14"/>
      <c r="S795" s="14">
        <v>0</v>
      </c>
    </row>
    <row r="796" spans="1:19" x14ac:dyDescent="0.3">
      <c r="A796" t="s">
        <v>5352</v>
      </c>
      <c r="B796" t="s">
        <v>59</v>
      </c>
      <c r="C796" s="14">
        <v>2001</v>
      </c>
      <c r="D796" t="s">
        <v>302</v>
      </c>
      <c r="E796" t="s">
        <v>968</v>
      </c>
      <c r="F796" t="s">
        <v>299</v>
      </c>
      <c r="G796" t="s">
        <v>299</v>
      </c>
      <c r="H796" t="s">
        <v>4353</v>
      </c>
      <c r="I796" s="14">
        <v>16410000</v>
      </c>
      <c r="J796" t="s">
        <v>147</v>
      </c>
      <c r="K796" s="14">
        <v>1982586.125</v>
      </c>
      <c r="L796" t="s">
        <v>197</v>
      </c>
      <c r="M796" t="s">
        <v>202</v>
      </c>
      <c r="N796" s="14"/>
      <c r="O796" s="14"/>
      <c r="P796" s="14"/>
      <c r="Q796" s="14"/>
      <c r="R796" s="14"/>
      <c r="S796" s="14">
        <v>0</v>
      </c>
    </row>
    <row r="797" spans="1:19" x14ac:dyDescent="0.3">
      <c r="A797" t="s">
        <v>5354</v>
      </c>
      <c r="B797" t="s">
        <v>59</v>
      </c>
      <c r="C797" s="14">
        <v>2001</v>
      </c>
      <c r="D797" t="s">
        <v>302</v>
      </c>
      <c r="E797" t="s">
        <v>970</v>
      </c>
      <c r="F797" t="s">
        <v>299</v>
      </c>
      <c r="G797" t="s">
        <v>299</v>
      </c>
      <c r="H797" t="s">
        <v>4353</v>
      </c>
      <c r="I797" s="14">
        <v>150000</v>
      </c>
      <c r="J797" t="s">
        <v>147</v>
      </c>
      <c r="K797" s="14">
        <v>18122.359375</v>
      </c>
      <c r="L797" t="s">
        <v>197</v>
      </c>
      <c r="M797" t="s">
        <v>202</v>
      </c>
      <c r="N797" s="14"/>
      <c r="O797" s="14"/>
      <c r="P797" s="14"/>
      <c r="Q797" s="14"/>
      <c r="R797" s="14"/>
      <c r="S797" s="14">
        <v>0</v>
      </c>
    </row>
    <row r="798" spans="1:19" x14ac:dyDescent="0.3">
      <c r="A798" t="s">
        <v>5356</v>
      </c>
      <c r="B798" t="s">
        <v>59</v>
      </c>
      <c r="C798" s="14">
        <v>2001</v>
      </c>
      <c r="D798" t="s">
        <v>302</v>
      </c>
      <c r="E798" t="s">
        <v>967</v>
      </c>
      <c r="F798" t="s">
        <v>299</v>
      </c>
      <c r="G798" t="s">
        <v>299</v>
      </c>
      <c r="H798" t="s">
        <v>4353</v>
      </c>
      <c r="I798" s="14">
        <v>550000</v>
      </c>
      <c r="J798" t="s">
        <v>147</v>
      </c>
      <c r="K798" s="14">
        <v>66448.6484375</v>
      </c>
      <c r="L798" t="s">
        <v>197</v>
      </c>
      <c r="M798" t="s">
        <v>202</v>
      </c>
      <c r="N798" s="14"/>
      <c r="O798" s="14"/>
      <c r="P798" s="14"/>
      <c r="Q798" s="14"/>
      <c r="R798" s="14"/>
      <c r="S798" s="14">
        <v>0</v>
      </c>
    </row>
    <row r="799" spans="1:19" x14ac:dyDescent="0.3">
      <c r="A799" t="s">
        <v>5357</v>
      </c>
      <c r="B799" t="s">
        <v>59</v>
      </c>
      <c r="C799" s="14">
        <v>2002</v>
      </c>
      <c r="D799" t="s">
        <v>302</v>
      </c>
      <c r="E799" t="s">
        <v>973</v>
      </c>
      <c r="F799" t="s">
        <v>299</v>
      </c>
      <c r="G799" t="s">
        <v>299</v>
      </c>
      <c r="H799" t="s">
        <v>4353</v>
      </c>
      <c r="I799" s="14">
        <v>108000</v>
      </c>
      <c r="J799" t="s">
        <v>146</v>
      </c>
      <c r="K799" s="14">
        <v>108000</v>
      </c>
      <c r="L799" t="s">
        <v>197</v>
      </c>
      <c r="M799" t="s">
        <v>202</v>
      </c>
      <c r="N799" s="14"/>
      <c r="O799" s="14"/>
      <c r="P799" s="14"/>
      <c r="Q799" s="14"/>
      <c r="R799" s="14"/>
      <c r="S799" s="14">
        <v>0</v>
      </c>
    </row>
    <row r="800" spans="1:19" x14ac:dyDescent="0.3">
      <c r="A800" t="s">
        <v>5358</v>
      </c>
      <c r="B800" t="s">
        <v>59</v>
      </c>
      <c r="C800" s="14">
        <v>2002</v>
      </c>
      <c r="D800" t="s">
        <v>302</v>
      </c>
      <c r="E800" t="s">
        <v>972</v>
      </c>
      <c r="F800" t="s">
        <v>299</v>
      </c>
      <c r="G800" t="s">
        <v>299</v>
      </c>
      <c r="H800" t="s">
        <v>4353</v>
      </c>
      <c r="I800" s="14">
        <v>1000000</v>
      </c>
      <c r="J800" t="s">
        <v>147</v>
      </c>
      <c r="K800" s="14">
        <v>120817.34375</v>
      </c>
      <c r="L800" t="s">
        <v>197</v>
      </c>
      <c r="M800" t="s">
        <v>202</v>
      </c>
      <c r="N800" s="14"/>
      <c r="O800" s="14"/>
      <c r="P800" s="14"/>
      <c r="Q800" s="14"/>
      <c r="R800" s="14"/>
      <c r="S800" s="14">
        <v>0</v>
      </c>
    </row>
    <row r="801" spans="1:19" x14ac:dyDescent="0.3">
      <c r="A801" t="s">
        <v>5359</v>
      </c>
      <c r="B801" t="s">
        <v>59</v>
      </c>
      <c r="C801" s="14">
        <v>2002</v>
      </c>
      <c r="D801" t="s">
        <v>302</v>
      </c>
      <c r="E801" t="s">
        <v>974</v>
      </c>
      <c r="F801" t="s">
        <v>364</v>
      </c>
      <c r="G801" t="s">
        <v>365</v>
      </c>
      <c r="H801" t="s">
        <v>207</v>
      </c>
      <c r="I801" s="14">
        <v>19000000</v>
      </c>
      <c r="J801" t="s">
        <v>147</v>
      </c>
      <c r="K801" s="14">
        <v>2295529.5</v>
      </c>
      <c r="L801" t="s">
        <v>198</v>
      </c>
      <c r="M801" t="s">
        <v>366</v>
      </c>
      <c r="N801" s="14">
        <v>0</v>
      </c>
      <c r="O801" s="14"/>
      <c r="P801" s="14"/>
      <c r="Q801" s="14">
        <v>0</v>
      </c>
      <c r="R801" s="14">
        <v>1</v>
      </c>
      <c r="S801" s="14">
        <v>1</v>
      </c>
    </row>
    <row r="802" spans="1:19" x14ac:dyDescent="0.3">
      <c r="A802" t="s">
        <v>5360</v>
      </c>
      <c r="B802" t="s">
        <v>59</v>
      </c>
      <c r="C802" s="14">
        <v>2002</v>
      </c>
      <c r="D802" t="s">
        <v>302</v>
      </c>
      <c r="E802" t="s">
        <v>5361</v>
      </c>
      <c r="F802" t="s">
        <v>299</v>
      </c>
      <c r="G802" t="s">
        <v>299</v>
      </c>
      <c r="H802" t="s">
        <v>4353</v>
      </c>
      <c r="I802" s="14">
        <v>75000000</v>
      </c>
      <c r="J802" t="s">
        <v>147</v>
      </c>
      <c r="K802" s="14">
        <v>9061301</v>
      </c>
      <c r="L802" t="s">
        <v>197</v>
      </c>
      <c r="M802" t="s">
        <v>202</v>
      </c>
      <c r="N802" s="14"/>
      <c r="O802" s="14"/>
      <c r="P802" s="14"/>
      <c r="Q802" s="14"/>
      <c r="R802" s="14"/>
      <c r="S802" s="14">
        <v>0</v>
      </c>
    </row>
    <row r="803" spans="1:19" x14ac:dyDescent="0.3">
      <c r="A803" t="s">
        <v>5362</v>
      </c>
      <c r="B803" t="s">
        <v>59</v>
      </c>
      <c r="C803" s="14">
        <v>2003</v>
      </c>
      <c r="D803" t="s">
        <v>302</v>
      </c>
      <c r="E803" t="s">
        <v>975</v>
      </c>
      <c r="F803" t="s">
        <v>299</v>
      </c>
      <c r="G803" t="s">
        <v>299</v>
      </c>
      <c r="H803" t="s">
        <v>4353</v>
      </c>
      <c r="I803" s="14">
        <v>20000</v>
      </c>
      <c r="J803" t="s">
        <v>146</v>
      </c>
      <c r="K803" s="14">
        <v>20000</v>
      </c>
      <c r="L803" t="s">
        <v>197</v>
      </c>
      <c r="M803" t="s">
        <v>202</v>
      </c>
      <c r="N803" s="14"/>
      <c r="O803" s="14"/>
      <c r="P803" s="14"/>
      <c r="Q803" s="14"/>
      <c r="R803" s="14"/>
      <c r="S803" s="14">
        <v>0</v>
      </c>
    </row>
    <row r="804" spans="1:19" x14ac:dyDescent="0.3">
      <c r="A804" t="s">
        <v>5364</v>
      </c>
      <c r="B804" t="s">
        <v>59</v>
      </c>
      <c r="C804" s="14">
        <v>2003</v>
      </c>
      <c r="D804" t="s">
        <v>302</v>
      </c>
      <c r="E804" t="s">
        <v>5363</v>
      </c>
      <c r="F804" t="s">
        <v>299</v>
      </c>
      <c r="G804" t="s">
        <v>299</v>
      </c>
      <c r="H804" t="s">
        <v>4353</v>
      </c>
      <c r="I804" s="14">
        <v>50000000</v>
      </c>
      <c r="J804" t="s">
        <v>147</v>
      </c>
      <c r="K804" s="14">
        <v>6040809.5</v>
      </c>
      <c r="L804" t="s">
        <v>197</v>
      </c>
      <c r="M804" t="s">
        <v>202</v>
      </c>
      <c r="N804" s="14"/>
      <c r="O804" s="14"/>
      <c r="P804" s="14"/>
      <c r="Q804" s="14"/>
      <c r="R804" s="14"/>
      <c r="S804" s="14">
        <v>0</v>
      </c>
    </row>
    <row r="805" spans="1:19" x14ac:dyDescent="0.3">
      <c r="A805" t="s">
        <v>5365</v>
      </c>
      <c r="B805" t="s">
        <v>59</v>
      </c>
      <c r="C805" s="14">
        <v>2003</v>
      </c>
      <c r="D805" t="s">
        <v>302</v>
      </c>
      <c r="E805" t="s">
        <v>5366</v>
      </c>
      <c r="F805" t="s">
        <v>364</v>
      </c>
      <c r="G805" t="s">
        <v>365</v>
      </c>
      <c r="H805" t="s">
        <v>207</v>
      </c>
      <c r="I805" s="14">
        <v>24000000</v>
      </c>
      <c r="J805" t="s">
        <v>146</v>
      </c>
      <c r="K805" s="14">
        <v>24000000</v>
      </c>
      <c r="L805" t="s">
        <v>198</v>
      </c>
      <c r="M805" t="s">
        <v>366</v>
      </c>
      <c r="N805" s="14">
        <v>0</v>
      </c>
      <c r="O805" s="14"/>
      <c r="P805" s="14"/>
      <c r="Q805" s="14">
        <v>0</v>
      </c>
      <c r="R805" s="14">
        <v>1</v>
      </c>
      <c r="S805" s="14">
        <v>1</v>
      </c>
    </row>
    <row r="806" spans="1:19" x14ac:dyDescent="0.3">
      <c r="A806" t="s">
        <v>5367</v>
      </c>
      <c r="B806" t="s">
        <v>59</v>
      </c>
      <c r="C806" s="14">
        <v>2004</v>
      </c>
      <c r="D806" t="s">
        <v>302</v>
      </c>
      <c r="E806" t="s">
        <v>5373</v>
      </c>
      <c r="F806" t="s">
        <v>364</v>
      </c>
      <c r="G806" t="s">
        <v>365</v>
      </c>
      <c r="H806" t="s">
        <v>207</v>
      </c>
      <c r="I806" s="14"/>
      <c r="J806" t="s">
        <v>146</v>
      </c>
      <c r="K806" s="14"/>
      <c r="L806" t="s">
        <v>198</v>
      </c>
      <c r="M806" t="s">
        <v>366</v>
      </c>
      <c r="N806" s="14">
        <v>0</v>
      </c>
      <c r="O806" s="14"/>
      <c r="P806" s="14"/>
      <c r="Q806" s="14">
        <v>0</v>
      </c>
      <c r="R806" s="14">
        <v>1</v>
      </c>
      <c r="S806" s="14">
        <v>1</v>
      </c>
    </row>
    <row r="807" spans="1:19" x14ac:dyDescent="0.3">
      <c r="A807" t="s">
        <v>5368</v>
      </c>
      <c r="B807" t="s">
        <v>59</v>
      </c>
      <c r="C807" s="14">
        <v>2004</v>
      </c>
      <c r="D807" t="s">
        <v>302</v>
      </c>
      <c r="E807" t="s">
        <v>977</v>
      </c>
      <c r="F807" t="s">
        <v>299</v>
      </c>
      <c r="G807" t="s">
        <v>299</v>
      </c>
      <c r="H807" t="s">
        <v>207</v>
      </c>
      <c r="I807" s="14">
        <v>250000000</v>
      </c>
      <c r="J807" t="s">
        <v>147</v>
      </c>
      <c r="K807" s="14">
        <v>30204906</v>
      </c>
      <c r="L807" t="s">
        <v>198</v>
      </c>
      <c r="M807" t="s">
        <v>202</v>
      </c>
      <c r="N807" s="14"/>
      <c r="O807" s="14"/>
      <c r="P807" s="14"/>
      <c r="Q807" s="14">
        <v>0</v>
      </c>
      <c r="R807" s="14">
        <v>1</v>
      </c>
      <c r="S807" s="14">
        <v>1</v>
      </c>
    </row>
    <row r="808" spans="1:19" x14ac:dyDescent="0.3">
      <c r="A808" t="s">
        <v>5369</v>
      </c>
      <c r="B808" t="s">
        <v>59</v>
      </c>
      <c r="C808" s="14">
        <v>2004</v>
      </c>
      <c r="D808" t="s">
        <v>302</v>
      </c>
      <c r="E808" t="s">
        <v>976</v>
      </c>
      <c r="F808" t="s">
        <v>299</v>
      </c>
      <c r="G808" t="s">
        <v>299</v>
      </c>
      <c r="H808" t="s">
        <v>4353</v>
      </c>
      <c r="I808" s="14">
        <v>50000</v>
      </c>
      <c r="J808" t="s">
        <v>146</v>
      </c>
      <c r="K808" s="14">
        <v>50000</v>
      </c>
      <c r="L808" t="s">
        <v>197</v>
      </c>
      <c r="M808" t="s">
        <v>202</v>
      </c>
      <c r="N808" s="14"/>
      <c r="O808" s="14"/>
      <c r="P808" s="14"/>
      <c r="Q808" s="14"/>
      <c r="R808" s="14"/>
      <c r="S808" s="14">
        <v>0</v>
      </c>
    </row>
    <row r="809" spans="1:19" x14ac:dyDescent="0.3">
      <c r="A809" t="s">
        <v>5371</v>
      </c>
      <c r="B809" t="s">
        <v>59</v>
      </c>
      <c r="C809" s="14">
        <v>2004</v>
      </c>
      <c r="D809" t="s">
        <v>302</v>
      </c>
      <c r="E809" t="s">
        <v>5370</v>
      </c>
      <c r="F809" t="s">
        <v>299</v>
      </c>
      <c r="G809" t="s">
        <v>299</v>
      </c>
      <c r="H809" t="s">
        <v>4353</v>
      </c>
      <c r="I809" s="14"/>
      <c r="J809" t="s">
        <v>4353</v>
      </c>
      <c r="K809" s="14"/>
      <c r="L809" t="s">
        <v>197</v>
      </c>
      <c r="M809" t="s">
        <v>202</v>
      </c>
      <c r="N809" s="14"/>
      <c r="O809" s="14"/>
      <c r="P809" s="14"/>
      <c r="Q809" s="14"/>
      <c r="R809" s="14"/>
      <c r="S809" s="14">
        <v>0</v>
      </c>
    </row>
    <row r="810" spans="1:19" x14ac:dyDescent="0.3">
      <c r="A810" t="s">
        <v>5372</v>
      </c>
      <c r="B810" t="s">
        <v>59</v>
      </c>
      <c r="C810" s="14">
        <v>2004</v>
      </c>
      <c r="D810" t="s">
        <v>302</v>
      </c>
      <c r="E810" t="s">
        <v>978</v>
      </c>
      <c r="F810" t="s">
        <v>299</v>
      </c>
      <c r="G810" t="s">
        <v>299</v>
      </c>
      <c r="H810" t="s">
        <v>4353</v>
      </c>
      <c r="I810" s="14">
        <v>2000000</v>
      </c>
      <c r="J810" t="s">
        <v>147</v>
      </c>
      <c r="K810" s="14">
        <v>241639.25</v>
      </c>
      <c r="L810" t="s">
        <v>197</v>
      </c>
      <c r="M810" t="s">
        <v>202</v>
      </c>
      <c r="N810" s="14"/>
      <c r="O810" s="14"/>
      <c r="P810" s="14"/>
      <c r="Q810" s="14"/>
      <c r="R810" s="14"/>
      <c r="S810" s="14">
        <v>0</v>
      </c>
    </row>
    <row r="811" spans="1:19" x14ac:dyDescent="0.3">
      <c r="A811" t="s">
        <v>5374</v>
      </c>
      <c r="B811" t="s">
        <v>59</v>
      </c>
      <c r="C811" s="14">
        <v>2005</v>
      </c>
      <c r="D811" t="s">
        <v>302</v>
      </c>
      <c r="E811" t="s">
        <v>980</v>
      </c>
      <c r="F811" t="s">
        <v>299</v>
      </c>
      <c r="G811" t="s">
        <v>299</v>
      </c>
      <c r="H811" t="s">
        <v>644</v>
      </c>
      <c r="I811" s="14">
        <v>250000000</v>
      </c>
      <c r="J811" t="s">
        <v>147</v>
      </c>
      <c r="K811" s="14">
        <v>30508950</v>
      </c>
      <c r="L811" t="s">
        <v>198</v>
      </c>
      <c r="M811" t="s">
        <v>202</v>
      </c>
      <c r="N811" s="14"/>
      <c r="O811" s="14"/>
      <c r="P811" s="14"/>
      <c r="Q811" s="14">
        <v>0</v>
      </c>
      <c r="R811" s="14">
        <v>0</v>
      </c>
      <c r="S811" s="14">
        <v>1</v>
      </c>
    </row>
    <row r="812" spans="1:19" x14ac:dyDescent="0.3">
      <c r="A812" t="s">
        <v>5375</v>
      </c>
      <c r="B812" t="s">
        <v>59</v>
      </c>
      <c r="C812" s="14">
        <v>2005</v>
      </c>
      <c r="D812" t="s">
        <v>302</v>
      </c>
      <c r="E812" t="s">
        <v>5378</v>
      </c>
      <c r="F812" t="s">
        <v>299</v>
      </c>
      <c r="G812" t="s">
        <v>299</v>
      </c>
      <c r="H812" t="s">
        <v>4353</v>
      </c>
      <c r="I812" s="14">
        <v>2000000</v>
      </c>
      <c r="J812" t="s">
        <v>147</v>
      </c>
      <c r="K812" s="14">
        <v>244071.59375</v>
      </c>
      <c r="L812" t="s">
        <v>197</v>
      </c>
      <c r="M812" t="s">
        <v>202</v>
      </c>
      <c r="N812" s="14"/>
      <c r="O812" s="14"/>
      <c r="P812" s="14"/>
      <c r="Q812" s="14"/>
      <c r="R812" s="14"/>
      <c r="S812" s="14">
        <v>0</v>
      </c>
    </row>
    <row r="813" spans="1:19" x14ac:dyDescent="0.3">
      <c r="A813" t="s">
        <v>5376</v>
      </c>
      <c r="B813" t="s">
        <v>59</v>
      </c>
      <c r="C813" s="14">
        <v>2005</v>
      </c>
      <c r="D813" t="s">
        <v>302</v>
      </c>
      <c r="E813" t="s">
        <v>979</v>
      </c>
      <c r="F813" t="s">
        <v>299</v>
      </c>
      <c r="G813" t="s">
        <v>299</v>
      </c>
      <c r="H813" t="s">
        <v>4353</v>
      </c>
      <c r="I813" s="14"/>
      <c r="J813" t="s">
        <v>4353</v>
      </c>
      <c r="K813" s="14"/>
      <c r="L813" t="s">
        <v>197</v>
      </c>
      <c r="M813" t="s">
        <v>202</v>
      </c>
      <c r="N813" s="14"/>
      <c r="O813" s="14"/>
      <c r="P813" s="14"/>
      <c r="Q813" s="14"/>
      <c r="R813" s="14"/>
      <c r="S813" s="14">
        <v>0</v>
      </c>
    </row>
    <row r="814" spans="1:19" x14ac:dyDescent="0.3">
      <c r="A814" t="s">
        <v>5377</v>
      </c>
      <c r="B814" t="s">
        <v>59</v>
      </c>
      <c r="C814" s="14">
        <v>2005</v>
      </c>
      <c r="D814" t="s">
        <v>302</v>
      </c>
      <c r="E814" t="s">
        <v>981</v>
      </c>
      <c r="F814" t="s">
        <v>299</v>
      </c>
      <c r="G814" t="s">
        <v>299</v>
      </c>
      <c r="H814" t="s">
        <v>4353</v>
      </c>
      <c r="I814" s="14">
        <v>225070000</v>
      </c>
      <c r="J814" t="s">
        <v>147</v>
      </c>
      <c r="K814" s="14">
        <v>27466598</v>
      </c>
      <c r="L814" t="s">
        <v>197</v>
      </c>
      <c r="M814" t="s">
        <v>202</v>
      </c>
      <c r="N814" s="14"/>
      <c r="O814" s="14"/>
      <c r="P814" s="14">
        <v>20</v>
      </c>
      <c r="Q814" s="14"/>
      <c r="R814" s="14"/>
      <c r="S814" s="14">
        <v>0</v>
      </c>
    </row>
    <row r="815" spans="1:19" x14ac:dyDescent="0.3">
      <c r="A815" t="s">
        <v>5379</v>
      </c>
      <c r="B815" t="s">
        <v>59</v>
      </c>
      <c r="C815" s="14">
        <v>2006</v>
      </c>
      <c r="D815" t="s">
        <v>302</v>
      </c>
      <c r="E815" t="s">
        <v>982</v>
      </c>
      <c r="F815" t="s">
        <v>299</v>
      </c>
      <c r="G815" t="s">
        <v>299</v>
      </c>
      <c r="H815" t="s">
        <v>4353</v>
      </c>
      <c r="I815" s="14">
        <v>15000</v>
      </c>
      <c r="J815" t="s">
        <v>146</v>
      </c>
      <c r="K815" s="14">
        <v>15000</v>
      </c>
      <c r="L815" t="s">
        <v>197</v>
      </c>
      <c r="M815" t="s">
        <v>202</v>
      </c>
      <c r="N815" s="14"/>
      <c r="O815" s="14"/>
      <c r="P815" s="14"/>
      <c r="Q815" s="14"/>
      <c r="R815" s="14"/>
      <c r="S815" s="14">
        <v>0</v>
      </c>
    </row>
    <row r="816" spans="1:19" x14ac:dyDescent="0.3">
      <c r="A816" t="s">
        <v>5381</v>
      </c>
      <c r="B816" t="s">
        <v>59</v>
      </c>
      <c r="C816" s="14">
        <v>2006</v>
      </c>
      <c r="D816" t="s">
        <v>302</v>
      </c>
      <c r="E816" t="s">
        <v>5387</v>
      </c>
      <c r="F816" t="s">
        <v>336</v>
      </c>
      <c r="G816" t="s">
        <v>337</v>
      </c>
      <c r="H816" t="s">
        <v>207</v>
      </c>
      <c r="I816" s="14">
        <v>200000000</v>
      </c>
      <c r="J816" t="s">
        <v>146</v>
      </c>
      <c r="K816" s="14">
        <v>200000000</v>
      </c>
      <c r="L816" t="s">
        <v>198</v>
      </c>
      <c r="M816" t="s">
        <v>4353</v>
      </c>
      <c r="N816" s="14"/>
      <c r="O816" s="14"/>
      <c r="P816" s="14"/>
      <c r="Q816" s="14">
        <v>0</v>
      </c>
      <c r="R816" s="14">
        <v>1</v>
      </c>
      <c r="S816" s="14">
        <v>1</v>
      </c>
    </row>
    <row r="817" spans="1:19" x14ac:dyDescent="0.3">
      <c r="A817" t="s">
        <v>5383</v>
      </c>
      <c r="B817" t="s">
        <v>59</v>
      </c>
      <c r="C817" s="14">
        <v>2006</v>
      </c>
      <c r="D817" t="s">
        <v>5025</v>
      </c>
      <c r="E817" t="s">
        <v>5380</v>
      </c>
      <c r="F817" t="s">
        <v>336</v>
      </c>
      <c r="G817" t="s">
        <v>337</v>
      </c>
      <c r="H817" t="s">
        <v>699</v>
      </c>
      <c r="I817" s="14">
        <v>202000000</v>
      </c>
      <c r="J817" t="s">
        <v>146</v>
      </c>
      <c r="K817" s="14">
        <v>202000000</v>
      </c>
      <c r="L817" t="s">
        <v>198</v>
      </c>
      <c r="M817" t="s">
        <v>4353</v>
      </c>
      <c r="N817" s="14"/>
      <c r="O817" s="14"/>
      <c r="P817" s="14"/>
      <c r="Q817" s="14">
        <v>0</v>
      </c>
      <c r="R817" s="14">
        <v>1</v>
      </c>
      <c r="S817" s="14">
        <v>1</v>
      </c>
    </row>
    <row r="818" spans="1:19" x14ac:dyDescent="0.3">
      <c r="A818" t="s">
        <v>5384</v>
      </c>
      <c r="B818" t="s">
        <v>59</v>
      </c>
      <c r="C818" s="14">
        <v>2006</v>
      </c>
      <c r="D818" t="s">
        <v>302</v>
      </c>
      <c r="E818" t="s">
        <v>984</v>
      </c>
      <c r="F818" t="s">
        <v>299</v>
      </c>
      <c r="G818" t="s">
        <v>299</v>
      </c>
      <c r="H818" t="s">
        <v>4353</v>
      </c>
      <c r="I818" s="14">
        <v>300000</v>
      </c>
      <c r="J818" t="s">
        <v>147</v>
      </c>
      <c r="K818" s="14">
        <v>37624.921875</v>
      </c>
      <c r="L818" t="s">
        <v>197</v>
      </c>
      <c r="M818" t="s">
        <v>202</v>
      </c>
      <c r="N818" s="14"/>
      <c r="O818" s="14"/>
      <c r="P818" s="14"/>
      <c r="Q818" s="14"/>
      <c r="R818" s="14"/>
      <c r="S818" s="14">
        <v>0</v>
      </c>
    </row>
    <row r="819" spans="1:19" x14ac:dyDescent="0.3">
      <c r="A819" t="s">
        <v>5385</v>
      </c>
      <c r="B819" t="s">
        <v>59</v>
      </c>
      <c r="C819" s="14">
        <v>2006</v>
      </c>
      <c r="D819" t="s">
        <v>302</v>
      </c>
      <c r="E819" t="s">
        <v>983</v>
      </c>
      <c r="F819" t="s">
        <v>299</v>
      </c>
      <c r="G819" t="s">
        <v>299</v>
      </c>
      <c r="H819" t="s">
        <v>4353</v>
      </c>
      <c r="I819" s="14"/>
      <c r="J819" t="s">
        <v>4353</v>
      </c>
      <c r="K819" s="14"/>
      <c r="L819" t="s">
        <v>197</v>
      </c>
      <c r="M819" t="s">
        <v>202</v>
      </c>
      <c r="N819" s="14"/>
      <c r="O819" s="14"/>
      <c r="P819" s="14"/>
      <c r="Q819" s="14"/>
      <c r="R819" s="14"/>
      <c r="S819" s="14">
        <v>0</v>
      </c>
    </row>
    <row r="820" spans="1:19" x14ac:dyDescent="0.3">
      <c r="A820" t="s">
        <v>5386</v>
      </c>
      <c r="B820" t="s">
        <v>59</v>
      </c>
      <c r="C820" s="14">
        <v>2006</v>
      </c>
      <c r="D820" t="s">
        <v>302</v>
      </c>
      <c r="E820" t="s">
        <v>5389</v>
      </c>
      <c r="F820" t="s">
        <v>299</v>
      </c>
      <c r="G820" t="s">
        <v>299</v>
      </c>
      <c r="H820" t="s">
        <v>4353</v>
      </c>
      <c r="I820" s="14"/>
      <c r="J820" t="s">
        <v>4353</v>
      </c>
      <c r="K820" s="14"/>
      <c r="L820" t="s">
        <v>197</v>
      </c>
      <c r="M820" t="s">
        <v>202</v>
      </c>
      <c r="N820" s="14"/>
      <c r="O820" s="14"/>
      <c r="P820" s="14"/>
      <c r="Q820" s="14"/>
      <c r="R820" s="14"/>
      <c r="S820" s="14">
        <v>0</v>
      </c>
    </row>
    <row r="821" spans="1:19" x14ac:dyDescent="0.3">
      <c r="A821" t="s">
        <v>5388</v>
      </c>
      <c r="B821" t="s">
        <v>59</v>
      </c>
      <c r="C821" s="14">
        <v>2006</v>
      </c>
      <c r="D821" t="s">
        <v>302</v>
      </c>
      <c r="E821" t="s">
        <v>985</v>
      </c>
      <c r="F821" t="s">
        <v>299</v>
      </c>
      <c r="G821" t="s">
        <v>299</v>
      </c>
      <c r="H821" t="s">
        <v>4353</v>
      </c>
      <c r="I821" s="14">
        <v>32500000</v>
      </c>
      <c r="J821" t="s">
        <v>146</v>
      </c>
      <c r="K821" s="14">
        <v>32500000</v>
      </c>
      <c r="L821" t="s">
        <v>197</v>
      </c>
      <c r="M821" t="s">
        <v>202</v>
      </c>
      <c r="N821" s="14"/>
      <c r="O821" s="14"/>
      <c r="P821" s="14"/>
      <c r="Q821" s="14"/>
      <c r="R821" s="14"/>
      <c r="S821" s="14">
        <v>0</v>
      </c>
    </row>
    <row r="822" spans="1:19" x14ac:dyDescent="0.3">
      <c r="A822" t="s">
        <v>5390</v>
      </c>
      <c r="B822" t="s">
        <v>59</v>
      </c>
      <c r="C822" s="14">
        <v>2006</v>
      </c>
      <c r="D822" t="s">
        <v>302</v>
      </c>
      <c r="E822" t="s">
        <v>5382</v>
      </c>
      <c r="F822" t="s">
        <v>299</v>
      </c>
      <c r="G822" t="s">
        <v>299</v>
      </c>
      <c r="H822" t="s">
        <v>4353</v>
      </c>
      <c r="I822" s="14"/>
      <c r="J822" t="s">
        <v>4353</v>
      </c>
      <c r="K822" s="14"/>
      <c r="L822" t="s">
        <v>197</v>
      </c>
      <c r="M822" t="s">
        <v>202</v>
      </c>
      <c r="N822" s="14"/>
      <c r="O822" s="14"/>
      <c r="P822" s="14"/>
      <c r="Q822" s="14"/>
      <c r="R822" s="14"/>
      <c r="S822" s="14">
        <v>0</v>
      </c>
    </row>
    <row r="823" spans="1:19" x14ac:dyDescent="0.3">
      <c r="A823" t="s">
        <v>5391</v>
      </c>
      <c r="B823" t="s">
        <v>59</v>
      </c>
      <c r="C823" s="14">
        <v>2007</v>
      </c>
      <c r="D823" t="s">
        <v>302</v>
      </c>
      <c r="E823" t="s">
        <v>986</v>
      </c>
      <c r="F823" t="s">
        <v>299</v>
      </c>
      <c r="G823" t="s">
        <v>299</v>
      </c>
      <c r="H823" t="s">
        <v>4353</v>
      </c>
      <c r="I823" s="14"/>
      <c r="J823" t="s">
        <v>4353</v>
      </c>
      <c r="K823" s="14"/>
      <c r="L823" t="s">
        <v>197</v>
      </c>
      <c r="M823" t="s">
        <v>202</v>
      </c>
      <c r="N823" s="14"/>
      <c r="O823" s="14"/>
      <c r="P823" s="14"/>
      <c r="Q823" s="14"/>
      <c r="R823" s="14"/>
      <c r="S823" s="14">
        <v>0</v>
      </c>
    </row>
    <row r="824" spans="1:19" x14ac:dyDescent="0.3">
      <c r="A824" t="s">
        <v>5392</v>
      </c>
      <c r="B824" t="s">
        <v>59</v>
      </c>
      <c r="C824" s="14">
        <v>2007</v>
      </c>
      <c r="D824" t="s">
        <v>302</v>
      </c>
      <c r="E824" t="s">
        <v>5395</v>
      </c>
      <c r="F824" t="s">
        <v>787</v>
      </c>
      <c r="G824" t="s">
        <v>365</v>
      </c>
      <c r="H824" t="s">
        <v>4353</v>
      </c>
      <c r="I824" s="14"/>
      <c r="J824" t="s">
        <v>4353</v>
      </c>
      <c r="K824" s="14"/>
      <c r="L824" t="s">
        <v>197</v>
      </c>
      <c r="M824" t="s">
        <v>202</v>
      </c>
      <c r="N824" s="14"/>
      <c r="O824" s="14"/>
      <c r="P824" s="14"/>
      <c r="Q824" s="14"/>
      <c r="R824" s="14"/>
      <c r="S824" s="14">
        <v>0</v>
      </c>
    </row>
    <row r="825" spans="1:19" x14ac:dyDescent="0.3">
      <c r="A825" t="s">
        <v>5394</v>
      </c>
      <c r="B825" t="s">
        <v>59</v>
      </c>
      <c r="C825" s="14">
        <v>2007</v>
      </c>
      <c r="D825" t="s">
        <v>302</v>
      </c>
      <c r="E825" t="s">
        <v>988</v>
      </c>
      <c r="F825" t="s">
        <v>299</v>
      </c>
      <c r="G825" t="s">
        <v>299</v>
      </c>
      <c r="H825" t="s">
        <v>4353</v>
      </c>
      <c r="I825" s="14">
        <v>1250000</v>
      </c>
      <c r="J825" t="s">
        <v>146</v>
      </c>
      <c r="K825" s="14">
        <v>1250000</v>
      </c>
      <c r="L825" t="s">
        <v>197</v>
      </c>
      <c r="M825" t="s">
        <v>202</v>
      </c>
      <c r="N825" s="14"/>
      <c r="O825" s="14"/>
      <c r="P825" s="14"/>
      <c r="Q825" s="14"/>
      <c r="R825" s="14"/>
      <c r="S825" s="14">
        <v>0</v>
      </c>
    </row>
    <row r="826" spans="1:19" x14ac:dyDescent="0.3">
      <c r="A826" t="s">
        <v>5396</v>
      </c>
      <c r="B826" t="s">
        <v>59</v>
      </c>
      <c r="C826" s="14">
        <v>2007</v>
      </c>
      <c r="D826" t="s">
        <v>302</v>
      </c>
      <c r="E826" t="s">
        <v>987</v>
      </c>
      <c r="F826" t="s">
        <v>787</v>
      </c>
      <c r="G826" t="s">
        <v>365</v>
      </c>
      <c r="H826" t="s">
        <v>4353</v>
      </c>
      <c r="I826" s="14"/>
      <c r="J826" t="s">
        <v>4353</v>
      </c>
      <c r="K826" s="14"/>
      <c r="L826" t="s">
        <v>197</v>
      </c>
      <c r="M826" t="s">
        <v>202</v>
      </c>
      <c r="N826" s="14"/>
      <c r="O826" s="14"/>
      <c r="P826" s="14"/>
      <c r="Q826" s="14"/>
      <c r="R826" s="14"/>
      <c r="S826" s="14">
        <v>0</v>
      </c>
    </row>
    <row r="827" spans="1:19" x14ac:dyDescent="0.3">
      <c r="A827" t="s">
        <v>5398</v>
      </c>
      <c r="B827" t="s">
        <v>59</v>
      </c>
      <c r="C827" s="14">
        <v>2007</v>
      </c>
      <c r="D827" t="s">
        <v>302</v>
      </c>
      <c r="E827" t="s">
        <v>5407</v>
      </c>
      <c r="F827" t="s">
        <v>336</v>
      </c>
      <c r="G827" t="s">
        <v>337</v>
      </c>
      <c r="H827" t="s">
        <v>207</v>
      </c>
      <c r="I827" s="14">
        <v>28783664</v>
      </c>
      <c r="J827" t="s">
        <v>146</v>
      </c>
      <c r="K827" s="14">
        <v>28783664</v>
      </c>
      <c r="L827" t="s">
        <v>198</v>
      </c>
      <c r="M827" t="s">
        <v>202</v>
      </c>
      <c r="N827" s="14"/>
      <c r="O827" s="14"/>
      <c r="P827" s="14"/>
      <c r="Q827" s="14">
        <v>0</v>
      </c>
      <c r="R827" s="14">
        <v>1</v>
      </c>
      <c r="S827" s="14">
        <v>1</v>
      </c>
    </row>
    <row r="828" spans="1:19" x14ac:dyDescent="0.3">
      <c r="A828" t="s">
        <v>5400</v>
      </c>
      <c r="B828" t="s">
        <v>59</v>
      </c>
      <c r="C828" s="14">
        <v>2007</v>
      </c>
      <c r="D828" t="s">
        <v>302</v>
      </c>
      <c r="E828" t="s">
        <v>5404</v>
      </c>
      <c r="F828" t="s">
        <v>336</v>
      </c>
      <c r="G828" t="s">
        <v>337</v>
      </c>
      <c r="H828" t="s">
        <v>207</v>
      </c>
      <c r="I828" s="14">
        <v>43503620</v>
      </c>
      <c r="J828" t="s">
        <v>146</v>
      </c>
      <c r="K828" s="14">
        <v>43503620</v>
      </c>
      <c r="L828" t="s">
        <v>198</v>
      </c>
      <c r="M828" t="s">
        <v>202</v>
      </c>
      <c r="N828" s="14"/>
      <c r="O828" s="14"/>
      <c r="P828" s="14"/>
      <c r="Q828" s="14">
        <v>0</v>
      </c>
      <c r="R828" s="14">
        <v>1</v>
      </c>
      <c r="S828" s="14">
        <v>1</v>
      </c>
    </row>
    <row r="829" spans="1:19" x14ac:dyDescent="0.3">
      <c r="A829" t="s">
        <v>5402</v>
      </c>
      <c r="B829" t="s">
        <v>59</v>
      </c>
      <c r="C829" s="14">
        <v>2007</v>
      </c>
      <c r="D829" t="s">
        <v>302</v>
      </c>
      <c r="E829" t="s">
        <v>5401</v>
      </c>
      <c r="F829" t="s">
        <v>336</v>
      </c>
      <c r="G829" t="s">
        <v>337</v>
      </c>
      <c r="H829" t="s">
        <v>207</v>
      </c>
      <c r="I829" s="14">
        <v>41880000</v>
      </c>
      <c r="J829" t="s">
        <v>146</v>
      </c>
      <c r="K829" s="14">
        <v>41880000</v>
      </c>
      <c r="L829" t="s">
        <v>198</v>
      </c>
      <c r="M829" t="s">
        <v>202</v>
      </c>
      <c r="N829" s="14">
        <v>2</v>
      </c>
      <c r="O829" s="14">
        <v>7</v>
      </c>
      <c r="P829" s="14">
        <v>13</v>
      </c>
      <c r="Q829" s="14">
        <v>0</v>
      </c>
      <c r="R829" s="14">
        <v>1</v>
      </c>
      <c r="S829" s="14">
        <v>1</v>
      </c>
    </row>
    <row r="830" spans="1:19" x14ac:dyDescent="0.3">
      <c r="A830" t="s">
        <v>5403</v>
      </c>
      <c r="B830" t="s">
        <v>59</v>
      </c>
      <c r="C830" s="14">
        <v>2007</v>
      </c>
      <c r="D830" t="s">
        <v>302</v>
      </c>
      <c r="E830" t="s">
        <v>5399</v>
      </c>
      <c r="F830" t="s">
        <v>336</v>
      </c>
      <c r="G830" t="s">
        <v>337</v>
      </c>
      <c r="H830" t="s">
        <v>207</v>
      </c>
      <c r="I830" s="14">
        <v>135000000</v>
      </c>
      <c r="J830" t="s">
        <v>147</v>
      </c>
      <c r="K830" s="14">
        <v>17745570</v>
      </c>
      <c r="L830" t="s">
        <v>198</v>
      </c>
      <c r="M830" t="s">
        <v>202</v>
      </c>
      <c r="N830" s="14"/>
      <c r="O830" s="14"/>
      <c r="P830" s="14"/>
      <c r="Q830" s="14">
        <v>0</v>
      </c>
      <c r="R830" s="14">
        <v>1</v>
      </c>
      <c r="S830" s="14">
        <v>1</v>
      </c>
    </row>
    <row r="831" spans="1:19" x14ac:dyDescent="0.3">
      <c r="A831" t="s">
        <v>5405</v>
      </c>
      <c r="B831" t="s">
        <v>59</v>
      </c>
      <c r="C831" s="14">
        <v>2007</v>
      </c>
      <c r="D831" t="s">
        <v>302</v>
      </c>
      <c r="E831" t="s">
        <v>5393</v>
      </c>
      <c r="F831" t="s">
        <v>336</v>
      </c>
      <c r="G831" t="s">
        <v>337</v>
      </c>
      <c r="H831" t="s">
        <v>207</v>
      </c>
      <c r="I831" s="14">
        <v>51900000</v>
      </c>
      <c r="J831" t="s">
        <v>146</v>
      </c>
      <c r="K831" s="14">
        <v>51900000</v>
      </c>
      <c r="L831" t="s">
        <v>198</v>
      </c>
      <c r="M831" t="s">
        <v>202</v>
      </c>
      <c r="N831" s="14"/>
      <c r="O831" s="14"/>
      <c r="P831" s="14"/>
      <c r="Q831" s="14">
        <v>0</v>
      </c>
      <c r="R831" s="14">
        <v>1</v>
      </c>
      <c r="S831" s="14">
        <v>1</v>
      </c>
    </row>
    <row r="832" spans="1:19" x14ac:dyDescent="0.3">
      <c r="A832" t="s">
        <v>5406</v>
      </c>
      <c r="B832" t="s">
        <v>59</v>
      </c>
      <c r="C832" s="14">
        <v>2007</v>
      </c>
      <c r="D832" t="s">
        <v>302</v>
      </c>
      <c r="E832" t="s">
        <v>5397</v>
      </c>
      <c r="F832" t="s">
        <v>336</v>
      </c>
      <c r="G832" t="s">
        <v>337</v>
      </c>
      <c r="H832" t="s">
        <v>207</v>
      </c>
      <c r="I832" s="14">
        <v>71512720</v>
      </c>
      <c r="J832" t="s">
        <v>146</v>
      </c>
      <c r="K832" s="14">
        <v>71512720</v>
      </c>
      <c r="L832" t="s">
        <v>198</v>
      </c>
      <c r="M832" t="s">
        <v>202</v>
      </c>
      <c r="N832" s="14"/>
      <c r="O832" s="14"/>
      <c r="P832" s="14"/>
      <c r="Q832" s="14">
        <v>0</v>
      </c>
      <c r="R832" s="14">
        <v>1</v>
      </c>
      <c r="S832" s="14">
        <v>1</v>
      </c>
    </row>
    <row r="833" spans="1:19" x14ac:dyDescent="0.3">
      <c r="A833" t="s">
        <v>5408</v>
      </c>
      <c r="B833" t="s">
        <v>59</v>
      </c>
      <c r="C833" s="14">
        <v>2008</v>
      </c>
      <c r="D833" t="s">
        <v>302</v>
      </c>
      <c r="E833" t="s">
        <v>989</v>
      </c>
      <c r="F833" t="s">
        <v>299</v>
      </c>
      <c r="G833" t="s">
        <v>299</v>
      </c>
      <c r="H833" t="s">
        <v>4353</v>
      </c>
      <c r="I833" s="14">
        <v>600000</v>
      </c>
      <c r="J833" t="s">
        <v>146</v>
      </c>
      <c r="K833" s="14">
        <v>600000</v>
      </c>
      <c r="L833" t="s">
        <v>197</v>
      </c>
      <c r="M833" t="s">
        <v>202</v>
      </c>
      <c r="N833" s="14"/>
      <c r="O833" s="14"/>
      <c r="P833" s="14"/>
      <c r="Q833" s="14"/>
      <c r="R833" s="14"/>
      <c r="S833" s="14">
        <v>0</v>
      </c>
    </row>
    <row r="834" spans="1:19" x14ac:dyDescent="0.3">
      <c r="A834" t="s">
        <v>5409</v>
      </c>
      <c r="B834" t="s">
        <v>59</v>
      </c>
      <c r="C834" s="14">
        <v>2008</v>
      </c>
      <c r="D834" t="s">
        <v>302</v>
      </c>
      <c r="E834" t="s">
        <v>995</v>
      </c>
      <c r="F834" t="s">
        <v>299</v>
      </c>
      <c r="G834" t="s">
        <v>299</v>
      </c>
      <c r="H834" t="s">
        <v>4353</v>
      </c>
      <c r="I834" s="14">
        <v>80810</v>
      </c>
      <c r="J834" t="s">
        <v>146</v>
      </c>
      <c r="K834" s="14">
        <v>80810</v>
      </c>
      <c r="L834" t="s">
        <v>197</v>
      </c>
      <c r="M834" t="s">
        <v>202</v>
      </c>
      <c r="N834" s="14"/>
      <c r="O834" s="14"/>
      <c r="P834" s="14"/>
      <c r="Q834" s="14"/>
      <c r="R834" s="14"/>
      <c r="S834" s="14">
        <v>0</v>
      </c>
    </row>
    <row r="835" spans="1:19" x14ac:dyDescent="0.3">
      <c r="A835" t="s">
        <v>5410</v>
      </c>
      <c r="B835" t="s">
        <v>59</v>
      </c>
      <c r="C835" s="14">
        <v>2008</v>
      </c>
      <c r="D835" t="s">
        <v>302</v>
      </c>
      <c r="E835" t="s">
        <v>993</v>
      </c>
      <c r="F835" t="s">
        <v>299</v>
      </c>
      <c r="G835" t="s">
        <v>299</v>
      </c>
      <c r="H835" t="s">
        <v>4353</v>
      </c>
      <c r="I835" s="14">
        <v>14000</v>
      </c>
      <c r="J835" t="s">
        <v>146</v>
      </c>
      <c r="K835" s="14">
        <v>14000</v>
      </c>
      <c r="L835" t="s">
        <v>197</v>
      </c>
      <c r="M835" t="s">
        <v>202</v>
      </c>
      <c r="N835" s="14"/>
      <c r="O835" s="14"/>
      <c r="P835" s="14"/>
      <c r="Q835" s="14"/>
      <c r="R835" s="14"/>
      <c r="S835" s="14">
        <v>0</v>
      </c>
    </row>
    <row r="836" spans="1:19" x14ac:dyDescent="0.3">
      <c r="A836" t="s">
        <v>5411</v>
      </c>
      <c r="B836" t="s">
        <v>59</v>
      </c>
      <c r="C836" s="14">
        <v>2008</v>
      </c>
      <c r="D836" t="s">
        <v>302</v>
      </c>
      <c r="E836" t="s">
        <v>994</v>
      </c>
      <c r="F836" t="s">
        <v>299</v>
      </c>
      <c r="G836" t="s">
        <v>299</v>
      </c>
      <c r="H836" t="s">
        <v>4353</v>
      </c>
      <c r="I836" s="14"/>
      <c r="J836" t="s">
        <v>4353</v>
      </c>
      <c r="K836" s="14"/>
      <c r="L836" t="s">
        <v>197</v>
      </c>
      <c r="M836" t="s">
        <v>202</v>
      </c>
      <c r="N836" s="14"/>
      <c r="O836" s="14"/>
      <c r="P836" s="14"/>
      <c r="Q836" s="14"/>
      <c r="R836" s="14"/>
      <c r="S836" s="14">
        <v>0</v>
      </c>
    </row>
    <row r="837" spans="1:19" x14ac:dyDescent="0.3">
      <c r="A837" t="s">
        <v>5413</v>
      </c>
      <c r="B837" t="s">
        <v>59</v>
      </c>
      <c r="C837" s="14">
        <v>2008</v>
      </c>
      <c r="D837" t="s">
        <v>302</v>
      </c>
      <c r="E837" t="s">
        <v>990</v>
      </c>
      <c r="F837" t="s">
        <v>299</v>
      </c>
      <c r="G837" t="s">
        <v>299</v>
      </c>
      <c r="H837" t="s">
        <v>4353</v>
      </c>
      <c r="I837" s="14"/>
      <c r="J837" t="s">
        <v>4353</v>
      </c>
      <c r="K837" s="14"/>
      <c r="L837" t="s">
        <v>197</v>
      </c>
      <c r="M837" t="s">
        <v>202</v>
      </c>
      <c r="N837" s="14"/>
      <c r="O837" s="14"/>
      <c r="P837" s="14"/>
      <c r="Q837" s="14"/>
      <c r="R837" s="14"/>
      <c r="S837" s="14">
        <v>0</v>
      </c>
    </row>
    <row r="838" spans="1:19" x14ac:dyDescent="0.3">
      <c r="A838" t="s">
        <v>5414</v>
      </c>
      <c r="B838" t="s">
        <v>59</v>
      </c>
      <c r="C838" s="14">
        <v>2008</v>
      </c>
      <c r="D838" t="s">
        <v>302</v>
      </c>
      <c r="E838" t="s">
        <v>996</v>
      </c>
      <c r="F838" t="s">
        <v>299</v>
      </c>
      <c r="G838" t="s">
        <v>299</v>
      </c>
      <c r="H838" t="s">
        <v>4353</v>
      </c>
      <c r="I838" s="14">
        <v>145000</v>
      </c>
      <c r="J838" t="s">
        <v>146</v>
      </c>
      <c r="K838" s="14">
        <v>145000</v>
      </c>
      <c r="L838" t="s">
        <v>197</v>
      </c>
      <c r="M838" t="s">
        <v>202</v>
      </c>
      <c r="N838" s="14"/>
      <c r="O838" s="14"/>
      <c r="P838" s="14"/>
      <c r="Q838" s="14"/>
      <c r="R838" s="14"/>
      <c r="S838" s="14">
        <v>0</v>
      </c>
    </row>
    <row r="839" spans="1:19" x14ac:dyDescent="0.3">
      <c r="A839" t="s">
        <v>5415</v>
      </c>
      <c r="B839" t="s">
        <v>59</v>
      </c>
      <c r="C839" s="14">
        <v>2008</v>
      </c>
      <c r="D839" t="s">
        <v>302</v>
      </c>
      <c r="E839" t="s">
        <v>991</v>
      </c>
      <c r="F839" t="s">
        <v>299</v>
      </c>
      <c r="G839" t="s">
        <v>299</v>
      </c>
      <c r="H839" t="s">
        <v>4353</v>
      </c>
      <c r="I839" s="14">
        <v>72500</v>
      </c>
      <c r="J839" t="s">
        <v>146</v>
      </c>
      <c r="K839" s="14">
        <v>72500</v>
      </c>
      <c r="L839" t="s">
        <v>197</v>
      </c>
      <c r="M839" t="s">
        <v>202</v>
      </c>
      <c r="N839" s="14"/>
      <c r="O839" s="14"/>
      <c r="P839" s="14"/>
      <c r="Q839" s="14"/>
      <c r="R839" s="14"/>
      <c r="S839" s="14">
        <v>0</v>
      </c>
    </row>
    <row r="840" spans="1:19" x14ac:dyDescent="0.3">
      <c r="A840" t="s">
        <v>5417</v>
      </c>
      <c r="B840" t="s">
        <v>59</v>
      </c>
      <c r="C840" s="14">
        <v>2008</v>
      </c>
      <c r="D840" t="s">
        <v>302</v>
      </c>
      <c r="E840" t="s">
        <v>992</v>
      </c>
      <c r="F840" t="s">
        <v>299</v>
      </c>
      <c r="G840" t="s">
        <v>299</v>
      </c>
      <c r="H840" t="s">
        <v>4353</v>
      </c>
      <c r="I840" s="14">
        <v>2898500</v>
      </c>
      <c r="J840" t="s">
        <v>146</v>
      </c>
      <c r="K840" s="14">
        <v>2898500</v>
      </c>
      <c r="L840" t="s">
        <v>197</v>
      </c>
      <c r="M840" t="s">
        <v>202</v>
      </c>
      <c r="N840" s="14"/>
      <c r="O840" s="14"/>
      <c r="P840" s="14"/>
      <c r="Q840" s="14"/>
      <c r="R840" s="14"/>
      <c r="S840" s="14">
        <v>0</v>
      </c>
    </row>
    <row r="841" spans="1:19" x14ac:dyDescent="0.3">
      <c r="A841" t="s">
        <v>5419</v>
      </c>
      <c r="B841" t="s">
        <v>59</v>
      </c>
      <c r="C841" s="14">
        <v>2008</v>
      </c>
      <c r="D841" t="s">
        <v>302</v>
      </c>
      <c r="E841" t="s">
        <v>5422</v>
      </c>
      <c r="F841" t="s">
        <v>299</v>
      </c>
      <c r="G841" t="s">
        <v>299</v>
      </c>
      <c r="H841" t="s">
        <v>4353</v>
      </c>
      <c r="I841" s="14">
        <v>4500000</v>
      </c>
      <c r="J841" t="s">
        <v>147</v>
      </c>
      <c r="K841" s="14">
        <v>647607.3125</v>
      </c>
      <c r="L841" t="s">
        <v>197</v>
      </c>
      <c r="M841" t="s">
        <v>202</v>
      </c>
      <c r="N841" s="14"/>
      <c r="O841" s="14"/>
      <c r="P841" s="14"/>
      <c r="Q841" s="14"/>
      <c r="R841" s="14"/>
      <c r="S841" s="14">
        <v>0</v>
      </c>
    </row>
    <row r="842" spans="1:19" x14ac:dyDescent="0.3">
      <c r="A842" t="s">
        <v>5420</v>
      </c>
      <c r="B842" t="s">
        <v>59</v>
      </c>
      <c r="C842" s="14">
        <v>2008</v>
      </c>
      <c r="D842" t="s">
        <v>302</v>
      </c>
      <c r="E842" t="s">
        <v>997</v>
      </c>
      <c r="F842" t="s">
        <v>299</v>
      </c>
      <c r="G842" t="s">
        <v>299</v>
      </c>
      <c r="H842" t="s">
        <v>4353</v>
      </c>
      <c r="I842" s="14">
        <v>500000</v>
      </c>
      <c r="J842" t="s">
        <v>147</v>
      </c>
      <c r="K842" s="14">
        <v>71956.3671875</v>
      </c>
      <c r="L842" t="s">
        <v>197</v>
      </c>
      <c r="M842" t="s">
        <v>202</v>
      </c>
      <c r="N842" s="14"/>
      <c r="O842" s="14"/>
      <c r="P842" s="14"/>
      <c r="Q842" s="14"/>
      <c r="R842" s="14"/>
      <c r="S842" s="14">
        <v>0</v>
      </c>
    </row>
    <row r="843" spans="1:19" x14ac:dyDescent="0.3">
      <c r="A843" t="s">
        <v>5421</v>
      </c>
      <c r="B843" t="s">
        <v>59</v>
      </c>
      <c r="C843" s="14">
        <v>2008</v>
      </c>
      <c r="D843" t="s">
        <v>302</v>
      </c>
      <c r="E843" t="s">
        <v>5412</v>
      </c>
      <c r="F843" t="s">
        <v>787</v>
      </c>
      <c r="G843" t="s">
        <v>365</v>
      </c>
      <c r="H843" t="s">
        <v>4353</v>
      </c>
      <c r="I843" s="14"/>
      <c r="J843" t="s">
        <v>4353</v>
      </c>
      <c r="K843" s="14"/>
      <c r="L843" t="s">
        <v>197</v>
      </c>
      <c r="M843" t="s">
        <v>202</v>
      </c>
      <c r="N843" s="14"/>
      <c r="O843" s="14"/>
      <c r="P843" s="14"/>
      <c r="Q843" s="14"/>
      <c r="R843" s="14"/>
      <c r="S843" s="14">
        <v>0</v>
      </c>
    </row>
    <row r="844" spans="1:19" x14ac:dyDescent="0.3">
      <c r="A844" t="s">
        <v>5423</v>
      </c>
      <c r="B844" t="s">
        <v>59</v>
      </c>
      <c r="C844" s="14">
        <v>2008</v>
      </c>
      <c r="D844" t="s">
        <v>302</v>
      </c>
      <c r="E844" t="s">
        <v>5416</v>
      </c>
      <c r="F844" t="s">
        <v>336</v>
      </c>
      <c r="G844" t="s">
        <v>337</v>
      </c>
      <c r="H844" t="s">
        <v>207</v>
      </c>
      <c r="I844" s="14">
        <v>57800000</v>
      </c>
      <c r="J844" t="s">
        <v>146</v>
      </c>
      <c r="K844" s="14">
        <v>57800000</v>
      </c>
      <c r="L844" t="s">
        <v>198</v>
      </c>
      <c r="M844" t="s">
        <v>202</v>
      </c>
      <c r="N844" s="14">
        <v>2</v>
      </c>
      <c r="O844" s="14">
        <v>7</v>
      </c>
      <c r="P844" s="14">
        <v>13</v>
      </c>
      <c r="Q844" s="14">
        <v>0</v>
      </c>
      <c r="R844" s="14">
        <v>1</v>
      </c>
      <c r="S844" s="14">
        <v>1</v>
      </c>
    </row>
    <row r="845" spans="1:19" x14ac:dyDescent="0.3">
      <c r="A845" t="s">
        <v>5424</v>
      </c>
      <c r="B845" t="s">
        <v>59</v>
      </c>
      <c r="C845" s="14">
        <v>2008</v>
      </c>
      <c r="D845" t="s">
        <v>4985</v>
      </c>
      <c r="E845" t="s">
        <v>5418</v>
      </c>
      <c r="F845" t="s">
        <v>336</v>
      </c>
      <c r="G845" t="s">
        <v>337</v>
      </c>
      <c r="H845" t="s">
        <v>207</v>
      </c>
      <c r="I845" s="14"/>
      <c r="J845" t="s">
        <v>4353</v>
      </c>
      <c r="K845" s="14">
        <v>47000000</v>
      </c>
      <c r="L845" t="s">
        <v>198</v>
      </c>
      <c r="M845" t="s">
        <v>4353</v>
      </c>
      <c r="N845" s="14"/>
      <c r="O845" s="14"/>
      <c r="P845" s="14"/>
      <c r="Q845" s="14">
        <v>0</v>
      </c>
      <c r="R845" s="14">
        <v>1</v>
      </c>
      <c r="S845" s="14">
        <v>1</v>
      </c>
    </row>
    <row r="846" spans="1:19" x14ac:dyDescent="0.3">
      <c r="A846" t="s">
        <v>5425</v>
      </c>
      <c r="B846" t="s">
        <v>59</v>
      </c>
      <c r="C846" s="14">
        <v>2009</v>
      </c>
      <c r="D846" t="s">
        <v>302</v>
      </c>
      <c r="E846" t="s">
        <v>5429</v>
      </c>
      <c r="F846" t="s">
        <v>336</v>
      </c>
      <c r="G846" t="s">
        <v>337</v>
      </c>
      <c r="H846" t="s">
        <v>207</v>
      </c>
      <c r="I846" s="14">
        <v>14800000</v>
      </c>
      <c r="J846" t="s">
        <v>146</v>
      </c>
      <c r="K846" s="14">
        <v>14800000</v>
      </c>
      <c r="L846" t="s">
        <v>198</v>
      </c>
      <c r="M846" t="s">
        <v>202</v>
      </c>
      <c r="N846" s="14">
        <v>2</v>
      </c>
      <c r="O846" s="14">
        <v>7</v>
      </c>
      <c r="P846" s="14">
        <v>13</v>
      </c>
      <c r="Q846" s="14">
        <v>0</v>
      </c>
      <c r="R846" s="14">
        <v>1</v>
      </c>
      <c r="S846" s="14">
        <v>1</v>
      </c>
    </row>
    <row r="847" spans="1:19" x14ac:dyDescent="0.3">
      <c r="A847" t="s">
        <v>5426</v>
      </c>
      <c r="B847" t="s">
        <v>59</v>
      </c>
      <c r="C847" s="14">
        <v>2009</v>
      </c>
      <c r="D847" t="s">
        <v>302</v>
      </c>
      <c r="E847" t="s">
        <v>5431</v>
      </c>
      <c r="F847" t="s">
        <v>299</v>
      </c>
      <c r="G847" t="s">
        <v>299</v>
      </c>
      <c r="H847" t="s">
        <v>4353</v>
      </c>
      <c r="I847" s="14">
        <v>7700000</v>
      </c>
      <c r="J847" t="s">
        <v>146</v>
      </c>
      <c r="K847" s="14">
        <v>7700000</v>
      </c>
      <c r="L847" t="s">
        <v>197</v>
      </c>
      <c r="M847" t="s">
        <v>202</v>
      </c>
      <c r="N847" s="14"/>
      <c r="O847" s="14"/>
      <c r="P847" s="14"/>
      <c r="Q847" s="14"/>
      <c r="R847" s="14"/>
      <c r="S847" s="14">
        <v>0</v>
      </c>
    </row>
    <row r="848" spans="1:19" x14ac:dyDescent="0.3">
      <c r="A848" t="s">
        <v>5428</v>
      </c>
      <c r="B848" t="s">
        <v>59</v>
      </c>
      <c r="C848" s="14">
        <v>2009</v>
      </c>
      <c r="D848" t="s">
        <v>302</v>
      </c>
      <c r="E848" t="s">
        <v>998</v>
      </c>
      <c r="F848" t="s">
        <v>299</v>
      </c>
      <c r="G848" t="s">
        <v>299</v>
      </c>
      <c r="H848" t="s">
        <v>4353</v>
      </c>
      <c r="I848" s="14"/>
      <c r="J848" t="s">
        <v>4353</v>
      </c>
      <c r="K848" s="14"/>
      <c r="L848" t="s">
        <v>197</v>
      </c>
      <c r="M848" t="s">
        <v>202</v>
      </c>
      <c r="N848" s="14"/>
      <c r="O848" s="14"/>
      <c r="P848" s="14"/>
      <c r="Q848" s="14"/>
      <c r="R848" s="14"/>
      <c r="S848" s="14">
        <v>0</v>
      </c>
    </row>
    <row r="849" spans="1:19" x14ac:dyDescent="0.3">
      <c r="A849" t="s">
        <v>5430</v>
      </c>
      <c r="B849" t="s">
        <v>59</v>
      </c>
      <c r="C849" s="14">
        <v>2009</v>
      </c>
      <c r="D849" t="s">
        <v>302</v>
      </c>
      <c r="E849" t="s">
        <v>999</v>
      </c>
      <c r="F849" t="s">
        <v>299</v>
      </c>
      <c r="G849" t="s">
        <v>299</v>
      </c>
      <c r="H849" t="s">
        <v>4353</v>
      </c>
      <c r="I849" s="14"/>
      <c r="J849" t="s">
        <v>4353</v>
      </c>
      <c r="K849" s="14"/>
      <c r="L849" t="s">
        <v>197</v>
      </c>
      <c r="M849" t="s">
        <v>202</v>
      </c>
      <c r="N849" s="14"/>
      <c r="O849" s="14"/>
      <c r="P849" s="14"/>
      <c r="Q849" s="14"/>
      <c r="R849" s="14"/>
      <c r="S849" s="14">
        <v>0</v>
      </c>
    </row>
    <row r="850" spans="1:19" x14ac:dyDescent="0.3">
      <c r="A850" t="s">
        <v>5432</v>
      </c>
      <c r="B850" t="s">
        <v>59</v>
      </c>
      <c r="C850" s="14">
        <v>2009</v>
      </c>
      <c r="D850" t="s">
        <v>302</v>
      </c>
      <c r="E850" t="s">
        <v>1000</v>
      </c>
      <c r="F850" t="s">
        <v>299</v>
      </c>
      <c r="G850" t="s">
        <v>299</v>
      </c>
      <c r="H850" t="s">
        <v>207</v>
      </c>
      <c r="I850" s="14">
        <v>510770000</v>
      </c>
      <c r="J850" t="s">
        <v>147</v>
      </c>
      <c r="K850" s="14">
        <v>74767808</v>
      </c>
      <c r="L850" t="s">
        <v>198</v>
      </c>
      <c r="M850" t="s">
        <v>202</v>
      </c>
      <c r="N850" s="14">
        <v>2</v>
      </c>
      <c r="O850" s="14">
        <v>7</v>
      </c>
      <c r="P850" s="14">
        <v>13</v>
      </c>
      <c r="Q850" s="14">
        <v>0</v>
      </c>
      <c r="R850" s="14">
        <v>1</v>
      </c>
      <c r="S850" s="14">
        <v>1</v>
      </c>
    </row>
    <row r="851" spans="1:19" x14ac:dyDescent="0.3">
      <c r="A851" t="s">
        <v>5433</v>
      </c>
      <c r="B851" t="s">
        <v>59</v>
      </c>
      <c r="C851" s="14">
        <v>2009</v>
      </c>
      <c r="D851" t="s">
        <v>302</v>
      </c>
      <c r="E851" t="s">
        <v>5440</v>
      </c>
      <c r="F851" t="s">
        <v>336</v>
      </c>
      <c r="G851" t="s">
        <v>337</v>
      </c>
      <c r="H851" t="s">
        <v>207</v>
      </c>
      <c r="I851" s="14">
        <v>15228192</v>
      </c>
      <c r="J851" t="s">
        <v>146</v>
      </c>
      <c r="K851" s="14">
        <v>15228192</v>
      </c>
      <c r="L851" t="s">
        <v>198</v>
      </c>
      <c r="M851" t="s">
        <v>202</v>
      </c>
      <c r="N851" s="14">
        <v>2</v>
      </c>
      <c r="O851" s="14">
        <v>7</v>
      </c>
      <c r="P851" s="14">
        <v>13</v>
      </c>
      <c r="Q851" s="14">
        <v>0</v>
      </c>
      <c r="R851" s="14">
        <v>1</v>
      </c>
      <c r="S851" s="14">
        <v>1</v>
      </c>
    </row>
    <row r="852" spans="1:19" x14ac:dyDescent="0.3">
      <c r="A852" t="s">
        <v>5435</v>
      </c>
      <c r="B852" t="s">
        <v>59</v>
      </c>
      <c r="C852" s="14">
        <v>2009</v>
      </c>
      <c r="D852" t="s">
        <v>302</v>
      </c>
      <c r="E852" t="s">
        <v>5436</v>
      </c>
      <c r="F852" t="s">
        <v>336</v>
      </c>
      <c r="G852" t="s">
        <v>337</v>
      </c>
      <c r="H852" t="s">
        <v>207</v>
      </c>
      <c r="I852" s="14">
        <v>31014469</v>
      </c>
      <c r="J852" t="s">
        <v>146</v>
      </c>
      <c r="K852" s="14">
        <v>31014469</v>
      </c>
      <c r="L852" t="s">
        <v>198</v>
      </c>
      <c r="M852" t="s">
        <v>202</v>
      </c>
      <c r="N852" s="14"/>
      <c r="O852" s="14"/>
      <c r="P852" s="14"/>
      <c r="Q852" s="14">
        <v>0</v>
      </c>
      <c r="R852" s="14">
        <v>1</v>
      </c>
      <c r="S852" s="14">
        <v>1</v>
      </c>
    </row>
    <row r="853" spans="1:19" x14ac:dyDescent="0.3">
      <c r="A853" t="s">
        <v>5437</v>
      </c>
      <c r="B853" t="s">
        <v>59</v>
      </c>
      <c r="C853" s="14">
        <v>2009</v>
      </c>
      <c r="D853" t="s">
        <v>302</v>
      </c>
      <c r="E853" t="s">
        <v>5443</v>
      </c>
      <c r="F853" t="s">
        <v>336</v>
      </c>
      <c r="G853" t="s">
        <v>337</v>
      </c>
      <c r="H853" t="s">
        <v>456</v>
      </c>
      <c r="I853" s="14">
        <v>475414600</v>
      </c>
      <c r="J853" t="s">
        <v>147</v>
      </c>
      <c r="K853" s="14">
        <v>69592392</v>
      </c>
      <c r="L853" t="s">
        <v>198</v>
      </c>
      <c r="M853" t="s">
        <v>202</v>
      </c>
      <c r="N853" s="14">
        <v>2</v>
      </c>
      <c r="O853" s="14">
        <v>7</v>
      </c>
      <c r="P853" s="14">
        <v>25</v>
      </c>
      <c r="Q853" s="14">
        <v>0</v>
      </c>
      <c r="R853" s="14">
        <v>1</v>
      </c>
      <c r="S853" s="14">
        <v>1</v>
      </c>
    </row>
    <row r="854" spans="1:19" x14ac:dyDescent="0.3">
      <c r="A854" t="s">
        <v>5439</v>
      </c>
      <c r="B854" t="s">
        <v>59</v>
      </c>
      <c r="C854" s="14">
        <v>2009</v>
      </c>
      <c r="D854" t="s">
        <v>302</v>
      </c>
      <c r="E854" t="s">
        <v>5434</v>
      </c>
      <c r="F854" t="s">
        <v>336</v>
      </c>
      <c r="G854" t="s">
        <v>337</v>
      </c>
      <c r="H854" t="s">
        <v>207</v>
      </c>
      <c r="I854" s="14">
        <v>629091787</v>
      </c>
      <c r="J854" t="s">
        <v>147</v>
      </c>
      <c r="K854" s="14">
        <v>92088048</v>
      </c>
      <c r="L854" t="s">
        <v>198</v>
      </c>
      <c r="M854" t="s">
        <v>202</v>
      </c>
      <c r="N854" s="14">
        <v>1.25</v>
      </c>
      <c r="O854" s="14">
        <v>7</v>
      </c>
      <c r="P854" s="14">
        <v>13</v>
      </c>
      <c r="Q854" s="14">
        <v>0</v>
      </c>
      <c r="R854" s="14">
        <v>1</v>
      </c>
      <c r="S854" s="14">
        <v>1</v>
      </c>
    </row>
    <row r="855" spans="1:19" x14ac:dyDescent="0.3">
      <c r="A855" t="s">
        <v>5441</v>
      </c>
      <c r="B855" t="s">
        <v>59</v>
      </c>
      <c r="C855" s="14">
        <v>2009</v>
      </c>
      <c r="D855" t="s">
        <v>302</v>
      </c>
      <c r="E855" t="s">
        <v>5438</v>
      </c>
      <c r="F855" t="s">
        <v>336</v>
      </c>
      <c r="G855" t="s">
        <v>337</v>
      </c>
      <c r="H855" t="s">
        <v>207</v>
      </c>
      <c r="I855" s="14">
        <v>53560000</v>
      </c>
      <c r="J855" t="s">
        <v>146</v>
      </c>
      <c r="K855" s="14">
        <v>53560000</v>
      </c>
      <c r="L855" t="s">
        <v>198</v>
      </c>
      <c r="M855" t="s">
        <v>202</v>
      </c>
      <c r="N855" s="14"/>
      <c r="O855" s="14"/>
      <c r="P855" s="14"/>
      <c r="Q855" s="14">
        <v>0</v>
      </c>
      <c r="R855" s="14">
        <v>1</v>
      </c>
      <c r="S855" s="14">
        <v>1</v>
      </c>
    </row>
    <row r="856" spans="1:19" x14ac:dyDescent="0.3">
      <c r="A856" t="s">
        <v>5442</v>
      </c>
      <c r="B856" t="s">
        <v>59</v>
      </c>
      <c r="C856" s="14">
        <v>2009</v>
      </c>
      <c r="D856" t="s">
        <v>302</v>
      </c>
      <c r="E856" t="s">
        <v>5427</v>
      </c>
      <c r="F856" t="s">
        <v>299</v>
      </c>
      <c r="G856" t="s">
        <v>299</v>
      </c>
      <c r="H856" t="s">
        <v>4353</v>
      </c>
      <c r="I856" s="14">
        <v>40000000</v>
      </c>
      <c r="J856" t="s">
        <v>147</v>
      </c>
      <c r="K856" s="14">
        <v>5855301.5</v>
      </c>
      <c r="L856" t="s">
        <v>197</v>
      </c>
      <c r="M856" t="s">
        <v>202</v>
      </c>
      <c r="N856" s="14"/>
      <c r="O856" s="14"/>
      <c r="P856" s="14"/>
      <c r="Q856" s="14"/>
      <c r="R856" s="14"/>
      <c r="S856" s="14">
        <v>0</v>
      </c>
    </row>
    <row r="857" spans="1:19" x14ac:dyDescent="0.3">
      <c r="A857" t="s">
        <v>5444</v>
      </c>
      <c r="B857" t="s">
        <v>59</v>
      </c>
      <c r="C857" s="14">
        <v>2010</v>
      </c>
      <c r="D857" t="s">
        <v>302</v>
      </c>
      <c r="E857" t="s">
        <v>1010</v>
      </c>
      <c r="F857" t="s">
        <v>501</v>
      </c>
      <c r="G857" t="s">
        <v>455</v>
      </c>
      <c r="H857" t="s">
        <v>644</v>
      </c>
      <c r="I857" s="14">
        <v>591000000</v>
      </c>
      <c r="J857" t="s">
        <v>146</v>
      </c>
      <c r="K857" s="14">
        <v>591000000</v>
      </c>
      <c r="L857" t="s">
        <v>198</v>
      </c>
      <c r="M857" t="s">
        <v>199</v>
      </c>
      <c r="N857" s="14"/>
      <c r="O857" s="14"/>
      <c r="P857" s="14"/>
      <c r="Q857" s="14">
        <v>1</v>
      </c>
      <c r="R857" s="14">
        <v>0</v>
      </c>
      <c r="S857" s="14">
        <v>1</v>
      </c>
    </row>
    <row r="858" spans="1:19" x14ac:dyDescent="0.3">
      <c r="A858" t="s">
        <v>5445</v>
      </c>
      <c r="B858" t="s">
        <v>59</v>
      </c>
      <c r="C858" s="14">
        <v>2010</v>
      </c>
      <c r="D858" t="s">
        <v>302</v>
      </c>
      <c r="E858" t="s">
        <v>5448</v>
      </c>
      <c r="F858" t="s">
        <v>336</v>
      </c>
      <c r="G858" t="s">
        <v>337</v>
      </c>
      <c r="H858" t="s">
        <v>207</v>
      </c>
      <c r="I858" s="14">
        <v>53563120</v>
      </c>
      <c r="J858" t="s">
        <v>146</v>
      </c>
      <c r="K858" s="14">
        <v>53563120</v>
      </c>
      <c r="L858" t="s">
        <v>198</v>
      </c>
      <c r="M858" t="s">
        <v>202</v>
      </c>
      <c r="N858" s="14">
        <v>2</v>
      </c>
      <c r="O858" s="14">
        <v>7</v>
      </c>
      <c r="P858" s="14">
        <v>13</v>
      </c>
      <c r="Q858" s="14">
        <v>0</v>
      </c>
      <c r="R858" s="14">
        <v>1</v>
      </c>
      <c r="S858" s="14">
        <v>1</v>
      </c>
    </row>
    <row r="859" spans="1:19" x14ac:dyDescent="0.3">
      <c r="A859" t="s">
        <v>5446</v>
      </c>
      <c r="B859" t="s">
        <v>59</v>
      </c>
      <c r="C859" s="14">
        <v>2010</v>
      </c>
      <c r="D859" t="s">
        <v>302</v>
      </c>
      <c r="E859" t="s">
        <v>1006</v>
      </c>
      <c r="F859" t="s">
        <v>299</v>
      </c>
      <c r="G859" t="s">
        <v>299</v>
      </c>
      <c r="H859" t="s">
        <v>4353</v>
      </c>
      <c r="I859" s="14">
        <v>500000</v>
      </c>
      <c r="J859" t="s">
        <v>146</v>
      </c>
      <c r="K859" s="14">
        <v>500000</v>
      </c>
      <c r="L859" t="s">
        <v>197</v>
      </c>
      <c r="M859" t="s">
        <v>202</v>
      </c>
      <c r="N859" s="14"/>
      <c r="O859" s="14"/>
      <c r="P859" s="14"/>
      <c r="Q859" s="14"/>
      <c r="R859" s="14"/>
      <c r="S859" s="14">
        <v>0</v>
      </c>
    </row>
    <row r="860" spans="1:19" x14ac:dyDescent="0.3">
      <c r="A860" t="s">
        <v>5447</v>
      </c>
      <c r="B860" t="s">
        <v>59</v>
      </c>
      <c r="C860" s="14">
        <v>2010</v>
      </c>
      <c r="D860" t="s">
        <v>302</v>
      </c>
      <c r="E860" t="s">
        <v>1003</v>
      </c>
      <c r="F860" t="s">
        <v>299</v>
      </c>
      <c r="G860" t="s">
        <v>299</v>
      </c>
      <c r="H860" t="s">
        <v>4353</v>
      </c>
      <c r="I860" s="14">
        <v>500000</v>
      </c>
      <c r="J860" t="s">
        <v>146</v>
      </c>
      <c r="K860" s="14">
        <v>500000</v>
      </c>
      <c r="L860" t="s">
        <v>197</v>
      </c>
      <c r="M860" t="s">
        <v>202</v>
      </c>
      <c r="N860" s="14"/>
      <c r="O860" s="14"/>
      <c r="P860" s="14"/>
      <c r="Q860" s="14"/>
      <c r="R860" s="14"/>
      <c r="S860" s="14">
        <v>0</v>
      </c>
    </row>
    <row r="861" spans="1:19" x14ac:dyDescent="0.3">
      <c r="A861" t="s">
        <v>5449</v>
      </c>
      <c r="B861" t="s">
        <v>59</v>
      </c>
      <c r="C861" s="14">
        <v>2010</v>
      </c>
      <c r="D861" t="s">
        <v>302</v>
      </c>
      <c r="E861" t="s">
        <v>1008</v>
      </c>
      <c r="F861" t="s">
        <v>787</v>
      </c>
      <c r="G861" t="s">
        <v>365</v>
      </c>
      <c r="H861" t="s">
        <v>4353</v>
      </c>
      <c r="I861" s="14">
        <v>10000</v>
      </c>
      <c r="J861" t="s">
        <v>146</v>
      </c>
      <c r="K861" s="14">
        <v>10000</v>
      </c>
      <c r="L861" t="s">
        <v>197</v>
      </c>
      <c r="M861" t="s">
        <v>202</v>
      </c>
      <c r="N861" s="14"/>
      <c r="O861" s="14"/>
      <c r="P861" s="14"/>
      <c r="Q861" s="14"/>
      <c r="R861" s="14"/>
      <c r="S861" s="14">
        <v>0</v>
      </c>
    </row>
    <row r="862" spans="1:19" x14ac:dyDescent="0.3">
      <c r="A862" t="s">
        <v>5450</v>
      </c>
      <c r="B862" t="s">
        <v>59</v>
      </c>
      <c r="C862" s="14">
        <v>2010</v>
      </c>
      <c r="D862" t="s">
        <v>302</v>
      </c>
      <c r="E862" t="s">
        <v>1001</v>
      </c>
      <c r="F862" t="s">
        <v>299</v>
      </c>
      <c r="G862" t="s">
        <v>299</v>
      </c>
      <c r="H862" t="s">
        <v>4353</v>
      </c>
      <c r="I862" s="14"/>
      <c r="J862" t="s">
        <v>4353</v>
      </c>
      <c r="K862" s="14"/>
      <c r="L862" t="s">
        <v>197</v>
      </c>
      <c r="M862" t="s">
        <v>202</v>
      </c>
      <c r="N862" s="14"/>
      <c r="O862" s="14"/>
      <c r="P862" s="14"/>
      <c r="Q862" s="14"/>
      <c r="R862" s="14"/>
      <c r="S862" s="14">
        <v>0</v>
      </c>
    </row>
    <row r="863" spans="1:19" x14ac:dyDescent="0.3">
      <c r="A863" t="s">
        <v>5451</v>
      </c>
      <c r="B863" t="s">
        <v>59</v>
      </c>
      <c r="C863" s="14">
        <v>2010</v>
      </c>
      <c r="D863" t="s">
        <v>302</v>
      </c>
      <c r="E863" t="s">
        <v>1005</v>
      </c>
      <c r="F863" t="s">
        <v>299</v>
      </c>
      <c r="G863" t="s">
        <v>299</v>
      </c>
      <c r="H863" t="s">
        <v>207</v>
      </c>
      <c r="I863" s="14">
        <v>49911971</v>
      </c>
      <c r="J863" t="s">
        <v>146</v>
      </c>
      <c r="K863" s="14">
        <v>49911971</v>
      </c>
      <c r="L863" t="s">
        <v>198</v>
      </c>
      <c r="M863" t="s">
        <v>202</v>
      </c>
      <c r="N863" s="14">
        <v>2</v>
      </c>
      <c r="O863" s="14">
        <v>7</v>
      </c>
      <c r="P863" s="14">
        <v>13</v>
      </c>
      <c r="Q863" s="14">
        <v>0</v>
      </c>
      <c r="R863" s="14">
        <v>1</v>
      </c>
      <c r="S863" s="14">
        <v>1</v>
      </c>
    </row>
    <row r="864" spans="1:19" x14ac:dyDescent="0.3">
      <c r="A864" t="s">
        <v>5452</v>
      </c>
      <c r="B864" t="s">
        <v>59</v>
      </c>
      <c r="C864" s="14">
        <v>2010</v>
      </c>
      <c r="D864" t="s">
        <v>302</v>
      </c>
      <c r="E864" t="s">
        <v>1009</v>
      </c>
      <c r="F864" t="s">
        <v>299</v>
      </c>
      <c r="G864" t="s">
        <v>299</v>
      </c>
      <c r="H864" t="s">
        <v>207</v>
      </c>
      <c r="I864" s="14">
        <v>9494528</v>
      </c>
      <c r="J864" t="s">
        <v>146</v>
      </c>
      <c r="K864" s="14">
        <v>9494528</v>
      </c>
      <c r="L864" t="s">
        <v>198</v>
      </c>
      <c r="M864" t="s">
        <v>202</v>
      </c>
      <c r="N864" s="14">
        <v>2</v>
      </c>
      <c r="O864" s="14">
        <v>7</v>
      </c>
      <c r="P864" s="14">
        <v>13</v>
      </c>
      <c r="Q864" s="14">
        <v>0</v>
      </c>
      <c r="R864" s="14">
        <v>1</v>
      </c>
      <c r="S864" s="14">
        <v>1</v>
      </c>
    </row>
    <row r="865" spans="1:19" x14ac:dyDescent="0.3">
      <c r="A865" t="s">
        <v>5453</v>
      </c>
      <c r="B865" t="s">
        <v>59</v>
      </c>
      <c r="C865" s="14">
        <v>2010</v>
      </c>
      <c r="D865" t="s">
        <v>302</v>
      </c>
      <c r="E865" t="s">
        <v>1002</v>
      </c>
      <c r="F865" t="s">
        <v>299</v>
      </c>
      <c r="G865" t="s">
        <v>299</v>
      </c>
      <c r="H865" t="s">
        <v>4353</v>
      </c>
      <c r="I865" s="14">
        <v>1000000</v>
      </c>
      <c r="J865" t="s">
        <v>147</v>
      </c>
      <c r="K865" s="14">
        <v>147704.625</v>
      </c>
      <c r="L865" t="s">
        <v>197</v>
      </c>
      <c r="M865" t="s">
        <v>202</v>
      </c>
      <c r="N865" s="14"/>
      <c r="O865" s="14"/>
      <c r="P865" s="14"/>
      <c r="Q865" s="14"/>
      <c r="R865" s="14"/>
      <c r="S865" s="14">
        <v>0</v>
      </c>
    </row>
    <row r="866" spans="1:19" x14ac:dyDescent="0.3">
      <c r="A866" t="s">
        <v>5455</v>
      </c>
      <c r="B866" t="s">
        <v>59</v>
      </c>
      <c r="C866" s="14">
        <v>2010</v>
      </c>
      <c r="D866" t="s">
        <v>302</v>
      </c>
      <c r="E866" t="s">
        <v>1004</v>
      </c>
      <c r="F866" t="s">
        <v>299</v>
      </c>
      <c r="G866" t="s">
        <v>299</v>
      </c>
      <c r="H866" t="s">
        <v>4353</v>
      </c>
      <c r="I866" s="14"/>
      <c r="J866" t="s">
        <v>4353</v>
      </c>
      <c r="K866" s="14"/>
      <c r="L866" t="s">
        <v>197</v>
      </c>
      <c r="M866" t="s">
        <v>202</v>
      </c>
      <c r="N866" s="14"/>
      <c r="O866" s="14"/>
      <c r="P866" s="14"/>
      <c r="Q866" s="14"/>
      <c r="R866" s="14"/>
      <c r="S866" s="14">
        <v>0</v>
      </c>
    </row>
    <row r="867" spans="1:19" x14ac:dyDescent="0.3">
      <c r="A867" t="s">
        <v>5456</v>
      </c>
      <c r="B867" t="s">
        <v>59</v>
      </c>
      <c r="C867" s="14">
        <v>2010</v>
      </c>
      <c r="D867" t="s">
        <v>302</v>
      </c>
      <c r="E867" t="s">
        <v>5454</v>
      </c>
      <c r="F867" t="s">
        <v>336</v>
      </c>
      <c r="G867" t="s">
        <v>337</v>
      </c>
      <c r="H867" t="s">
        <v>207</v>
      </c>
      <c r="I867" s="14">
        <v>412000000</v>
      </c>
      <c r="J867" t="s">
        <v>146</v>
      </c>
      <c r="K867" s="14">
        <v>412000000</v>
      </c>
      <c r="L867" t="s">
        <v>198</v>
      </c>
      <c r="M867" t="s">
        <v>4353</v>
      </c>
      <c r="N867" s="14"/>
      <c r="O867" s="14"/>
      <c r="P867" s="14"/>
      <c r="Q867" s="14">
        <v>0</v>
      </c>
      <c r="R867" s="14">
        <v>1</v>
      </c>
      <c r="S867" s="14">
        <v>1</v>
      </c>
    </row>
    <row r="868" spans="1:19" x14ac:dyDescent="0.3">
      <c r="A868" t="s">
        <v>5457</v>
      </c>
      <c r="B868" t="s">
        <v>59</v>
      </c>
      <c r="C868" s="14">
        <v>2010</v>
      </c>
      <c r="D868" t="s">
        <v>5025</v>
      </c>
      <c r="E868" t="s">
        <v>1007</v>
      </c>
      <c r="F868" t="s">
        <v>336</v>
      </c>
      <c r="G868" t="s">
        <v>337</v>
      </c>
      <c r="H868" t="s">
        <v>207</v>
      </c>
      <c r="I868" s="14">
        <v>540000000</v>
      </c>
      <c r="J868" t="s">
        <v>146</v>
      </c>
      <c r="K868" s="14">
        <v>540000000</v>
      </c>
      <c r="L868" t="s">
        <v>198</v>
      </c>
      <c r="M868" t="s">
        <v>4353</v>
      </c>
      <c r="N868" s="14"/>
      <c r="O868" s="14"/>
      <c r="P868" s="14"/>
      <c r="Q868" s="14">
        <v>0</v>
      </c>
      <c r="R868" s="14">
        <v>1</v>
      </c>
      <c r="S868" s="14">
        <v>1</v>
      </c>
    </row>
    <row r="869" spans="1:19" x14ac:dyDescent="0.3">
      <c r="A869" t="s">
        <v>5458</v>
      </c>
      <c r="B869" t="s">
        <v>59</v>
      </c>
      <c r="C869" s="14">
        <v>2011</v>
      </c>
      <c r="D869" t="s">
        <v>302</v>
      </c>
      <c r="E869" t="s">
        <v>1018</v>
      </c>
      <c r="F869" t="s">
        <v>299</v>
      </c>
      <c r="G869" t="s">
        <v>299</v>
      </c>
      <c r="H869" t="s">
        <v>4353</v>
      </c>
      <c r="I869" s="14">
        <v>64000</v>
      </c>
      <c r="J869" t="s">
        <v>146</v>
      </c>
      <c r="K869" s="14">
        <v>64000</v>
      </c>
      <c r="L869" t="s">
        <v>197</v>
      </c>
      <c r="M869" t="s">
        <v>202</v>
      </c>
      <c r="N869" s="14"/>
      <c r="O869" s="14"/>
      <c r="P869" s="14"/>
      <c r="Q869" s="14"/>
      <c r="R869" s="14"/>
      <c r="S869" s="14">
        <v>0</v>
      </c>
    </row>
    <row r="870" spans="1:19" x14ac:dyDescent="0.3">
      <c r="A870" t="s">
        <v>5459</v>
      </c>
      <c r="B870" t="s">
        <v>59</v>
      </c>
      <c r="C870" s="14">
        <v>2011</v>
      </c>
      <c r="D870" t="s">
        <v>302</v>
      </c>
      <c r="E870" t="s">
        <v>1020</v>
      </c>
      <c r="F870" t="s">
        <v>299</v>
      </c>
      <c r="G870" t="s">
        <v>299</v>
      </c>
      <c r="H870" t="s">
        <v>4353</v>
      </c>
      <c r="I870" s="14"/>
      <c r="J870" t="s">
        <v>4353</v>
      </c>
      <c r="K870" s="14"/>
      <c r="L870" t="s">
        <v>197</v>
      </c>
      <c r="M870" t="s">
        <v>202</v>
      </c>
      <c r="N870" s="14"/>
      <c r="O870" s="14"/>
      <c r="P870" s="14"/>
      <c r="Q870" s="14"/>
      <c r="R870" s="14"/>
      <c r="S870" s="14">
        <v>0</v>
      </c>
    </row>
    <row r="871" spans="1:19" x14ac:dyDescent="0.3">
      <c r="A871" t="s">
        <v>5461</v>
      </c>
      <c r="B871" t="s">
        <v>59</v>
      </c>
      <c r="C871" s="14">
        <v>2011</v>
      </c>
      <c r="D871" t="s">
        <v>5025</v>
      </c>
      <c r="E871" t="s">
        <v>5463</v>
      </c>
      <c r="F871" t="s">
        <v>336</v>
      </c>
      <c r="G871" t="s">
        <v>337</v>
      </c>
      <c r="H871" t="s">
        <v>207</v>
      </c>
      <c r="I871" s="14">
        <v>50883600</v>
      </c>
      <c r="J871" t="s">
        <v>146</v>
      </c>
      <c r="K871" s="14">
        <v>50883600</v>
      </c>
      <c r="L871" t="s">
        <v>198</v>
      </c>
      <c r="M871" t="s">
        <v>202</v>
      </c>
      <c r="N871" s="14">
        <v>2</v>
      </c>
      <c r="O871" s="14">
        <v>7</v>
      </c>
      <c r="P871" s="14">
        <v>13</v>
      </c>
      <c r="Q871" s="14">
        <v>0</v>
      </c>
      <c r="R871" s="14">
        <v>1</v>
      </c>
      <c r="S871" s="14">
        <v>1</v>
      </c>
    </row>
    <row r="872" spans="1:19" x14ac:dyDescent="0.3">
      <c r="A872" t="s">
        <v>5462</v>
      </c>
      <c r="B872" t="s">
        <v>59</v>
      </c>
      <c r="C872" s="14">
        <v>2011</v>
      </c>
      <c r="D872" t="s">
        <v>302</v>
      </c>
      <c r="E872" t="s">
        <v>5487</v>
      </c>
      <c r="F872" t="s">
        <v>299</v>
      </c>
      <c r="G872" t="s">
        <v>299</v>
      </c>
      <c r="H872" t="s">
        <v>4353</v>
      </c>
      <c r="I872" s="14"/>
      <c r="J872" t="s">
        <v>4353</v>
      </c>
      <c r="K872" s="14"/>
      <c r="L872" t="s">
        <v>197</v>
      </c>
      <c r="M872" t="s">
        <v>202</v>
      </c>
      <c r="N872" s="14"/>
      <c r="O872" s="14"/>
      <c r="P872" s="14"/>
      <c r="Q872" s="14"/>
      <c r="R872" s="14"/>
      <c r="S872" s="14">
        <v>0</v>
      </c>
    </row>
    <row r="873" spans="1:19" x14ac:dyDescent="0.3">
      <c r="A873" t="s">
        <v>5464</v>
      </c>
      <c r="B873" t="s">
        <v>59</v>
      </c>
      <c r="C873" s="14">
        <v>2011</v>
      </c>
      <c r="D873" t="s">
        <v>302</v>
      </c>
      <c r="E873" t="s">
        <v>1016</v>
      </c>
      <c r="F873" t="s">
        <v>299</v>
      </c>
      <c r="G873" t="s">
        <v>299</v>
      </c>
      <c r="H873" t="s">
        <v>4353</v>
      </c>
      <c r="I873" s="14">
        <v>10000</v>
      </c>
      <c r="J873" t="s">
        <v>147</v>
      </c>
      <c r="K873" s="14">
        <v>1547.637451171875</v>
      </c>
      <c r="L873" t="s">
        <v>197</v>
      </c>
      <c r="M873" t="s">
        <v>202</v>
      </c>
      <c r="N873" s="14"/>
      <c r="O873" s="14"/>
      <c r="P873" s="14"/>
      <c r="Q873" s="14"/>
      <c r="R873" s="14"/>
      <c r="S873" s="14">
        <v>0</v>
      </c>
    </row>
    <row r="874" spans="1:19" x14ac:dyDescent="0.3">
      <c r="A874" t="s">
        <v>5465</v>
      </c>
      <c r="B874" t="s">
        <v>59</v>
      </c>
      <c r="C874" s="14">
        <v>2011</v>
      </c>
      <c r="D874" t="s">
        <v>302</v>
      </c>
      <c r="E874" t="s">
        <v>1013</v>
      </c>
      <c r="F874" t="s">
        <v>299</v>
      </c>
      <c r="G874" t="s">
        <v>299</v>
      </c>
      <c r="H874" t="s">
        <v>4353</v>
      </c>
      <c r="I874" s="14">
        <v>500000</v>
      </c>
      <c r="J874" t="s">
        <v>147</v>
      </c>
      <c r="K874" s="14">
        <v>77381.875</v>
      </c>
      <c r="L874" t="s">
        <v>197</v>
      </c>
      <c r="M874" t="s">
        <v>202</v>
      </c>
      <c r="N874" s="14"/>
      <c r="O874" s="14"/>
      <c r="P874" s="14"/>
      <c r="Q874" s="14"/>
      <c r="R874" s="14"/>
      <c r="S874" s="14">
        <v>0</v>
      </c>
    </row>
    <row r="875" spans="1:19" x14ac:dyDescent="0.3">
      <c r="A875" t="s">
        <v>5467</v>
      </c>
      <c r="B875" t="s">
        <v>59</v>
      </c>
      <c r="C875" s="14">
        <v>2011</v>
      </c>
      <c r="D875" t="s">
        <v>302</v>
      </c>
      <c r="E875" t="s">
        <v>1011</v>
      </c>
      <c r="F875" t="s">
        <v>299</v>
      </c>
      <c r="G875" t="s">
        <v>299</v>
      </c>
      <c r="H875" t="s">
        <v>4353</v>
      </c>
      <c r="I875" s="14"/>
      <c r="J875" t="s">
        <v>4353</v>
      </c>
      <c r="K875" s="14"/>
      <c r="L875" t="s">
        <v>197</v>
      </c>
      <c r="M875" t="s">
        <v>202</v>
      </c>
      <c r="N875" s="14"/>
      <c r="O875" s="14"/>
      <c r="P875" s="14"/>
      <c r="Q875" s="14"/>
      <c r="R875" s="14"/>
      <c r="S875" s="14">
        <v>0</v>
      </c>
    </row>
    <row r="876" spans="1:19" x14ac:dyDescent="0.3">
      <c r="A876" t="s">
        <v>5469</v>
      </c>
      <c r="B876" t="s">
        <v>59</v>
      </c>
      <c r="C876" s="14">
        <v>2011</v>
      </c>
      <c r="D876" t="s">
        <v>302</v>
      </c>
      <c r="E876" t="s">
        <v>1019</v>
      </c>
      <c r="F876" t="s">
        <v>299</v>
      </c>
      <c r="G876" t="s">
        <v>299</v>
      </c>
      <c r="H876" t="s">
        <v>4353</v>
      </c>
      <c r="I876" s="14"/>
      <c r="J876" t="s">
        <v>4353</v>
      </c>
      <c r="K876" s="14"/>
      <c r="L876" t="s">
        <v>197</v>
      </c>
      <c r="M876" t="s">
        <v>202</v>
      </c>
      <c r="N876" s="14"/>
      <c r="O876" s="14"/>
      <c r="P876" s="14"/>
      <c r="Q876" s="14"/>
      <c r="R876" s="14"/>
      <c r="S876" s="14">
        <v>0</v>
      </c>
    </row>
    <row r="877" spans="1:19" x14ac:dyDescent="0.3">
      <c r="A877" t="s">
        <v>5470</v>
      </c>
      <c r="B877" t="s">
        <v>59</v>
      </c>
      <c r="C877" s="14">
        <v>2011</v>
      </c>
      <c r="D877" t="s">
        <v>302</v>
      </c>
      <c r="E877" t="s">
        <v>1022</v>
      </c>
      <c r="F877" t="s">
        <v>299</v>
      </c>
      <c r="G877" t="s">
        <v>299</v>
      </c>
      <c r="H877" t="s">
        <v>4353</v>
      </c>
      <c r="I877" s="14">
        <v>1500000</v>
      </c>
      <c r="J877" t="s">
        <v>146</v>
      </c>
      <c r="K877" s="14">
        <v>1500000</v>
      </c>
      <c r="L877" t="s">
        <v>197</v>
      </c>
      <c r="M877" t="s">
        <v>202</v>
      </c>
      <c r="N877" s="14"/>
      <c r="O877" s="14"/>
      <c r="P877" s="14"/>
      <c r="Q877" s="14"/>
      <c r="R877" s="14"/>
      <c r="S877" s="14">
        <v>0</v>
      </c>
    </row>
    <row r="878" spans="1:19" x14ac:dyDescent="0.3">
      <c r="A878" t="s">
        <v>5471</v>
      </c>
      <c r="B878" t="s">
        <v>59</v>
      </c>
      <c r="C878" s="14">
        <v>2011</v>
      </c>
      <c r="D878" t="s">
        <v>302</v>
      </c>
      <c r="E878" t="s">
        <v>5468</v>
      </c>
      <c r="F878" t="s">
        <v>299</v>
      </c>
      <c r="G878" t="s">
        <v>299</v>
      </c>
      <c r="H878" t="s">
        <v>4353</v>
      </c>
      <c r="I878" s="14">
        <v>48300000</v>
      </c>
      <c r="J878" t="s">
        <v>146</v>
      </c>
      <c r="K878" s="14">
        <v>48300000</v>
      </c>
      <c r="L878" t="s">
        <v>197</v>
      </c>
      <c r="M878" t="s">
        <v>202</v>
      </c>
      <c r="N878" s="14"/>
      <c r="O878" s="14"/>
      <c r="P878" s="14"/>
      <c r="Q878" s="14"/>
      <c r="R878" s="14"/>
      <c r="S878" s="14">
        <v>0</v>
      </c>
    </row>
    <row r="879" spans="1:19" x14ac:dyDescent="0.3">
      <c r="A879" t="s">
        <v>5472</v>
      </c>
      <c r="B879" t="s">
        <v>59</v>
      </c>
      <c r="C879" s="14">
        <v>2011</v>
      </c>
      <c r="D879" t="s">
        <v>302</v>
      </c>
      <c r="E879" t="s">
        <v>4354</v>
      </c>
      <c r="F879" t="s">
        <v>299</v>
      </c>
      <c r="G879" t="s">
        <v>299</v>
      </c>
      <c r="H879" t="s">
        <v>207</v>
      </c>
      <c r="I879" s="14">
        <v>100000000</v>
      </c>
      <c r="J879" t="s">
        <v>146</v>
      </c>
      <c r="K879" s="14">
        <v>100000000</v>
      </c>
      <c r="L879" t="s">
        <v>198</v>
      </c>
      <c r="M879" t="s">
        <v>4353</v>
      </c>
      <c r="N879" s="14"/>
      <c r="O879" s="14"/>
      <c r="P879" s="14"/>
      <c r="Q879" s="14">
        <v>0</v>
      </c>
      <c r="R879" s="14">
        <v>1</v>
      </c>
      <c r="S879" s="14">
        <v>1</v>
      </c>
    </row>
    <row r="880" spans="1:19" x14ac:dyDescent="0.3">
      <c r="A880" t="s">
        <v>5473</v>
      </c>
      <c r="B880" t="s">
        <v>59</v>
      </c>
      <c r="C880" s="14">
        <v>2011</v>
      </c>
      <c r="D880" t="s">
        <v>302</v>
      </c>
      <c r="E880" t="s">
        <v>1014</v>
      </c>
      <c r="F880" t="s">
        <v>299</v>
      </c>
      <c r="G880" t="s">
        <v>299</v>
      </c>
      <c r="H880" t="s">
        <v>4353</v>
      </c>
      <c r="I880" s="14">
        <v>50000000</v>
      </c>
      <c r="J880" t="s">
        <v>147</v>
      </c>
      <c r="K880" s="14">
        <v>7738187.5</v>
      </c>
      <c r="L880" t="s">
        <v>197</v>
      </c>
      <c r="M880" t="s">
        <v>202</v>
      </c>
      <c r="N880" s="14"/>
      <c r="O880" s="14"/>
      <c r="P880" s="14"/>
      <c r="Q880" s="14"/>
      <c r="R880" s="14"/>
      <c r="S880" s="14">
        <v>0</v>
      </c>
    </row>
    <row r="881" spans="1:19" x14ac:dyDescent="0.3">
      <c r="A881" t="s">
        <v>5474</v>
      </c>
      <c r="B881" t="s">
        <v>59</v>
      </c>
      <c r="C881" s="14">
        <v>2011</v>
      </c>
      <c r="D881" t="s">
        <v>302</v>
      </c>
      <c r="E881" t="s">
        <v>5485</v>
      </c>
      <c r="F881" t="s">
        <v>787</v>
      </c>
      <c r="G881" t="s">
        <v>365</v>
      </c>
      <c r="H881" t="s">
        <v>4353</v>
      </c>
      <c r="I881" s="14"/>
      <c r="J881" t="s">
        <v>4353</v>
      </c>
      <c r="K881" s="14"/>
      <c r="L881" t="s">
        <v>197</v>
      </c>
      <c r="M881" t="s">
        <v>202</v>
      </c>
      <c r="N881" s="14"/>
      <c r="O881" s="14"/>
      <c r="P881" s="14"/>
      <c r="Q881" s="14"/>
      <c r="R881" s="14"/>
      <c r="S881" s="14">
        <v>0</v>
      </c>
    </row>
    <row r="882" spans="1:19" x14ac:dyDescent="0.3">
      <c r="A882" t="s">
        <v>5476</v>
      </c>
      <c r="B882" t="s">
        <v>59</v>
      </c>
      <c r="C882" s="14">
        <v>2011</v>
      </c>
      <c r="D882" t="s">
        <v>302</v>
      </c>
      <c r="E882" t="s">
        <v>5475</v>
      </c>
      <c r="F882" t="s">
        <v>299</v>
      </c>
      <c r="G882" t="s">
        <v>299</v>
      </c>
      <c r="H882" t="s">
        <v>4353</v>
      </c>
      <c r="I882" s="14">
        <v>3000000</v>
      </c>
      <c r="J882" t="s">
        <v>147</v>
      </c>
      <c r="K882" s="14">
        <v>464291.25</v>
      </c>
      <c r="L882" t="s">
        <v>197</v>
      </c>
      <c r="M882" t="s">
        <v>202</v>
      </c>
      <c r="N882" s="14"/>
      <c r="O882" s="14"/>
      <c r="P882" s="14"/>
      <c r="Q882" s="14"/>
      <c r="R882" s="14"/>
      <c r="S882" s="14">
        <v>0</v>
      </c>
    </row>
    <row r="883" spans="1:19" x14ac:dyDescent="0.3">
      <c r="A883" t="s">
        <v>5477</v>
      </c>
      <c r="B883" t="s">
        <v>59</v>
      </c>
      <c r="C883" s="14">
        <v>2011</v>
      </c>
      <c r="D883" t="s">
        <v>302</v>
      </c>
      <c r="E883" t="s">
        <v>1023</v>
      </c>
      <c r="F883" t="s">
        <v>299</v>
      </c>
      <c r="G883" t="s">
        <v>299</v>
      </c>
      <c r="H883" t="s">
        <v>4353</v>
      </c>
      <c r="I883" s="14"/>
      <c r="J883" t="s">
        <v>4353</v>
      </c>
      <c r="K883" s="14"/>
      <c r="L883" t="s">
        <v>197</v>
      </c>
      <c r="M883" t="s">
        <v>202</v>
      </c>
      <c r="N883" s="14"/>
      <c r="O883" s="14"/>
      <c r="P883" s="14"/>
      <c r="Q883" s="14"/>
      <c r="R883" s="14"/>
      <c r="S883" s="14">
        <v>0</v>
      </c>
    </row>
    <row r="884" spans="1:19" x14ac:dyDescent="0.3">
      <c r="A884" t="s">
        <v>5479</v>
      </c>
      <c r="B884" t="s">
        <v>59</v>
      </c>
      <c r="C884" s="14">
        <v>2011</v>
      </c>
      <c r="D884" t="s">
        <v>302</v>
      </c>
      <c r="E884" t="s">
        <v>5478</v>
      </c>
      <c r="F884" t="s">
        <v>299</v>
      </c>
      <c r="G884" t="s">
        <v>299</v>
      </c>
      <c r="H884" t="s">
        <v>207</v>
      </c>
      <c r="I884" s="14">
        <v>31995392</v>
      </c>
      <c r="J884" t="s">
        <v>146</v>
      </c>
      <c r="K884" s="14">
        <v>31995392</v>
      </c>
      <c r="L884" t="s">
        <v>198</v>
      </c>
      <c r="M884" t="s">
        <v>202</v>
      </c>
      <c r="N884" s="14">
        <v>2</v>
      </c>
      <c r="O884" s="14">
        <v>7</v>
      </c>
      <c r="P884" s="14">
        <v>13</v>
      </c>
      <c r="Q884" s="14">
        <v>0</v>
      </c>
      <c r="R884" s="14">
        <v>1</v>
      </c>
      <c r="S884" s="14">
        <v>1</v>
      </c>
    </row>
    <row r="885" spans="1:19" x14ac:dyDescent="0.3">
      <c r="A885" t="s">
        <v>5480</v>
      </c>
      <c r="B885" t="s">
        <v>59</v>
      </c>
      <c r="C885" s="14">
        <v>2011</v>
      </c>
      <c r="D885" t="s">
        <v>302</v>
      </c>
      <c r="E885" t="s">
        <v>1015</v>
      </c>
      <c r="F885" t="s">
        <v>299</v>
      </c>
      <c r="G885" t="s">
        <v>299</v>
      </c>
      <c r="H885" t="s">
        <v>207</v>
      </c>
      <c r="I885" s="14">
        <v>44922000</v>
      </c>
      <c r="J885" t="s">
        <v>146</v>
      </c>
      <c r="K885" s="14">
        <v>44922000</v>
      </c>
      <c r="L885" t="s">
        <v>198</v>
      </c>
      <c r="M885" t="s">
        <v>202</v>
      </c>
      <c r="N885" s="14">
        <v>2</v>
      </c>
      <c r="O885" s="14">
        <v>7</v>
      </c>
      <c r="P885" s="14">
        <v>13</v>
      </c>
      <c r="Q885" s="14">
        <v>0</v>
      </c>
      <c r="R885" s="14">
        <v>1</v>
      </c>
      <c r="S885" s="14">
        <v>1</v>
      </c>
    </row>
    <row r="886" spans="1:19" x14ac:dyDescent="0.3">
      <c r="A886" t="s">
        <v>5481</v>
      </c>
      <c r="B886" t="s">
        <v>59</v>
      </c>
      <c r="C886" s="14">
        <v>2011</v>
      </c>
      <c r="D886" t="s">
        <v>302</v>
      </c>
      <c r="E886" t="s">
        <v>1017</v>
      </c>
      <c r="F886" t="s">
        <v>299</v>
      </c>
      <c r="G886" t="s">
        <v>299</v>
      </c>
      <c r="H886" t="s">
        <v>207</v>
      </c>
      <c r="I886" s="14">
        <v>291000000</v>
      </c>
      <c r="J886" t="s">
        <v>147</v>
      </c>
      <c r="K886" s="14">
        <v>45036252</v>
      </c>
      <c r="L886" t="s">
        <v>198</v>
      </c>
      <c r="M886" t="s">
        <v>202</v>
      </c>
      <c r="N886" s="14">
        <v>1.25</v>
      </c>
      <c r="O886" s="14">
        <v>7</v>
      </c>
      <c r="P886" s="14">
        <v>13</v>
      </c>
      <c r="Q886" s="14">
        <v>0</v>
      </c>
      <c r="R886" s="14">
        <v>1</v>
      </c>
      <c r="S886" s="14">
        <v>1</v>
      </c>
    </row>
    <row r="887" spans="1:19" x14ac:dyDescent="0.3">
      <c r="A887" t="s">
        <v>5483</v>
      </c>
      <c r="B887" t="s">
        <v>59</v>
      </c>
      <c r="C887" s="14">
        <v>2011</v>
      </c>
      <c r="D887" t="s">
        <v>302</v>
      </c>
      <c r="E887" t="s">
        <v>5482</v>
      </c>
      <c r="F887" t="s">
        <v>336</v>
      </c>
      <c r="G887" t="s">
        <v>337</v>
      </c>
      <c r="H887" t="s">
        <v>207</v>
      </c>
      <c r="I887" s="14">
        <v>27452416</v>
      </c>
      <c r="J887" t="s">
        <v>146</v>
      </c>
      <c r="K887" s="14">
        <v>27452416</v>
      </c>
      <c r="L887" t="s">
        <v>198</v>
      </c>
      <c r="M887" t="s">
        <v>202</v>
      </c>
      <c r="N887" s="14"/>
      <c r="O887" s="14"/>
      <c r="P887" s="14"/>
      <c r="Q887" s="14">
        <v>0</v>
      </c>
      <c r="R887" s="14">
        <v>1</v>
      </c>
      <c r="S887" s="14">
        <v>1</v>
      </c>
    </row>
    <row r="888" spans="1:19" x14ac:dyDescent="0.3">
      <c r="A888" t="s">
        <v>5484</v>
      </c>
      <c r="B888" t="s">
        <v>59</v>
      </c>
      <c r="C888" s="14">
        <v>2011</v>
      </c>
      <c r="D888" t="s">
        <v>302</v>
      </c>
      <c r="E888" t="s">
        <v>1012</v>
      </c>
      <c r="F888" t="s">
        <v>336</v>
      </c>
      <c r="G888" t="s">
        <v>337</v>
      </c>
      <c r="H888" t="s">
        <v>207</v>
      </c>
      <c r="I888" s="14">
        <v>26752000</v>
      </c>
      <c r="J888" t="s">
        <v>146</v>
      </c>
      <c r="K888" s="14">
        <v>26752000</v>
      </c>
      <c r="L888" t="s">
        <v>198</v>
      </c>
      <c r="M888" t="s">
        <v>202</v>
      </c>
      <c r="N888" s="14">
        <v>2</v>
      </c>
      <c r="O888" s="14">
        <v>7</v>
      </c>
      <c r="P888" s="14">
        <v>13</v>
      </c>
      <c r="Q888" s="14">
        <v>0</v>
      </c>
      <c r="R888" s="14">
        <v>1</v>
      </c>
      <c r="S888" s="14">
        <v>1</v>
      </c>
    </row>
    <row r="889" spans="1:19" x14ac:dyDescent="0.3">
      <c r="A889" t="s">
        <v>5486</v>
      </c>
      <c r="B889" t="s">
        <v>59</v>
      </c>
      <c r="C889" s="14">
        <v>2011</v>
      </c>
      <c r="D889" t="s">
        <v>302</v>
      </c>
      <c r="E889" t="s">
        <v>1021</v>
      </c>
      <c r="F889" t="s">
        <v>336</v>
      </c>
      <c r="G889" t="s">
        <v>337</v>
      </c>
      <c r="H889" t="s">
        <v>207</v>
      </c>
      <c r="I889" s="14">
        <v>52045000</v>
      </c>
      <c r="J889" t="s">
        <v>146</v>
      </c>
      <c r="K889" s="14">
        <v>52045000</v>
      </c>
      <c r="L889" t="s">
        <v>198</v>
      </c>
      <c r="M889" t="s">
        <v>202</v>
      </c>
      <c r="N889" s="14">
        <v>2</v>
      </c>
      <c r="O889" s="14">
        <v>7</v>
      </c>
      <c r="P889" s="14">
        <v>13</v>
      </c>
      <c r="Q889" s="14">
        <v>0</v>
      </c>
      <c r="R889" s="14">
        <v>1</v>
      </c>
      <c r="S889" s="14">
        <v>1</v>
      </c>
    </row>
    <row r="890" spans="1:19" x14ac:dyDescent="0.3">
      <c r="A890" t="s">
        <v>5488</v>
      </c>
      <c r="B890" t="s">
        <v>59</v>
      </c>
      <c r="C890" s="14">
        <v>2011</v>
      </c>
      <c r="D890" t="s">
        <v>302</v>
      </c>
      <c r="E890" t="s">
        <v>5460</v>
      </c>
      <c r="F890" t="s">
        <v>336</v>
      </c>
      <c r="G890" t="s">
        <v>337</v>
      </c>
      <c r="H890" t="s">
        <v>207</v>
      </c>
      <c r="I890" s="14">
        <v>70250000</v>
      </c>
      <c r="J890" t="s">
        <v>146</v>
      </c>
      <c r="K890" s="14">
        <v>70250000</v>
      </c>
      <c r="L890" t="s">
        <v>198</v>
      </c>
      <c r="M890" t="s">
        <v>202</v>
      </c>
      <c r="N890" s="14">
        <v>2</v>
      </c>
      <c r="O890" s="14">
        <v>7</v>
      </c>
      <c r="P890" s="14">
        <v>13</v>
      </c>
      <c r="Q890" s="14">
        <v>0</v>
      </c>
      <c r="R890" s="14">
        <v>1</v>
      </c>
      <c r="S890" s="14">
        <v>1</v>
      </c>
    </row>
    <row r="891" spans="1:19" x14ac:dyDescent="0.3">
      <c r="A891" t="s">
        <v>5489</v>
      </c>
      <c r="B891" t="s">
        <v>59</v>
      </c>
      <c r="C891" s="14">
        <v>2011</v>
      </c>
      <c r="D891" t="s">
        <v>302</v>
      </c>
      <c r="E891" t="s">
        <v>5466</v>
      </c>
      <c r="F891" t="s">
        <v>336</v>
      </c>
      <c r="G891" t="s">
        <v>337</v>
      </c>
      <c r="H891" t="s">
        <v>207</v>
      </c>
      <c r="I891" s="14">
        <v>509593711</v>
      </c>
      <c r="J891" t="s">
        <v>147</v>
      </c>
      <c r="K891" s="14">
        <v>78866632</v>
      </c>
      <c r="L891" t="s">
        <v>198</v>
      </c>
      <c r="M891" t="s">
        <v>202</v>
      </c>
      <c r="N891" s="14">
        <v>1.25</v>
      </c>
      <c r="O891" s="14">
        <v>7</v>
      </c>
      <c r="P891" s="14">
        <v>13</v>
      </c>
      <c r="Q891" s="14">
        <v>0</v>
      </c>
      <c r="R891" s="14">
        <v>1</v>
      </c>
      <c r="S891" s="14">
        <v>1</v>
      </c>
    </row>
    <row r="892" spans="1:19" x14ac:dyDescent="0.3">
      <c r="A892" t="s">
        <v>5490</v>
      </c>
      <c r="B892" t="s">
        <v>59</v>
      </c>
      <c r="C892" s="14">
        <v>2012</v>
      </c>
      <c r="D892" t="s">
        <v>302</v>
      </c>
      <c r="E892" t="s">
        <v>1030</v>
      </c>
      <c r="F892" t="s">
        <v>299</v>
      </c>
      <c r="G892" t="s">
        <v>299</v>
      </c>
      <c r="H892" t="s">
        <v>4353</v>
      </c>
      <c r="I892" s="14">
        <v>24000000</v>
      </c>
      <c r="J892" t="s">
        <v>146</v>
      </c>
      <c r="K892" s="14">
        <v>24000000</v>
      </c>
      <c r="L892" t="s">
        <v>197</v>
      </c>
      <c r="M892" t="s">
        <v>202</v>
      </c>
      <c r="N892" s="14"/>
      <c r="O892" s="14"/>
      <c r="P892" s="14"/>
      <c r="Q892" s="14"/>
      <c r="R892" s="14"/>
      <c r="S892" s="14">
        <v>0</v>
      </c>
    </row>
    <row r="893" spans="1:19" x14ac:dyDescent="0.3">
      <c r="A893" t="s">
        <v>5491</v>
      </c>
      <c r="B893" t="s">
        <v>59</v>
      </c>
      <c r="C893" s="14">
        <v>2012</v>
      </c>
      <c r="D893" t="s">
        <v>302</v>
      </c>
      <c r="E893" t="s">
        <v>5502</v>
      </c>
      <c r="F893" t="s">
        <v>336</v>
      </c>
      <c r="G893" t="s">
        <v>337</v>
      </c>
      <c r="H893" t="s">
        <v>207</v>
      </c>
      <c r="I893" s="14">
        <v>2558125</v>
      </c>
      <c r="J893" t="s">
        <v>146</v>
      </c>
      <c r="K893" s="14">
        <v>2558125</v>
      </c>
      <c r="L893" t="s">
        <v>198</v>
      </c>
      <c r="M893" t="s">
        <v>202</v>
      </c>
      <c r="N893" s="14">
        <v>2</v>
      </c>
      <c r="O893" s="14">
        <v>7</v>
      </c>
      <c r="P893" s="14">
        <v>13</v>
      </c>
      <c r="Q893" s="14">
        <v>0</v>
      </c>
      <c r="R893" s="14">
        <v>1</v>
      </c>
      <c r="S893" s="14">
        <v>1</v>
      </c>
    </row>
    <row r="894" spans="1:19" x14ac:dyDescent="0.3">
      <c r="A894" t="s">
        <v>5493</v>
      </c>
      <c r="B894" t="s">
        <v>59</v>
      </c>
      <c r="C894" s="14">
        <v>2012</v>
      </c>
      <c r="D894" t="s">
        <v>302</v>
      </c>
      <c r="E894" t="s">
        <v>1025</v>
      </c>
      <c r="F894" t="s">
        <v>299</v>
      </c>
      <c r="G894" t="s">
        <v>299</v>
      </c>
      <c r="H894" t="s">
        <v>4353</v>
      </c>
      <c r="I894" s="14"/>
      <c r="J894" t="s">
        <v>4353</v>
      </c>
      <c r="K894" s="14"/>
      <c r="L894" t="s">
        <v>197</v>
      </c>
      <c r="M894" t="s">
        <v>202</v>
      </c>
      <c r="N894" s="14"/>
      <c r="O894" s="14"/>
      <c r="P894" s="14"/>
      <c r="Q894" s="14"/>
      <c r="R894" s="14"/>
      <c r="S894" s="14">
        <v>0</v>
      </c>
    </row>
    <row r="895" spans="1:19" x14ac:dyDescent="0.3">
      <c r="A895" t="s">
        <v>5494</v>
      </c>
      <c r="B895" t="s">
        <v>59</v>
      </c>
      <c r="C895" s="14">
        <v>2012</v>
      </c>
      <c r="D895" t="s">
        <v>302</v>
      </c>
      <c r="E895" t="s">
        <v>1026</v>
      </c>
      <c r="F895" t="s">
        <v>299</v>
      </c>
      <c r="G895" t="s">
        <v>299</v>
      </c>
      <c r="H895" t="s">
        <v>4353</v>
      </c>
      <c r="I895" s="14">
        <v>465000</v>
      </c>
      <c r="J895" t="s">
        <v>146</v>
      </c>
      <c r="K895" s="14">
        <v>465000</v>
      </c>
      <c r="L895" t="s">
        <v>197</v>
      </c>
      <c r="M895" t="s">
        <v>202</v>
      </c>
      <c r="N895" s="14"/>
      <c r="O895" s="14"/>
      <c r="P895" s="14"/>
      <c r="Q895" s="14"/>
      <c r="R895" s="14"/>
      <c r="S895" s="14">
        <v>0</v>
      </c>
    </row>
    <row r="896" spans="1:19" x14ac:dyDescent="0.3">
      <c r="A896" t="s">
        <v>5495</v>
      </c>
      <c r="B896" t="s">
        <v>59</v>
      </c>
      <c r="C896" s="14">
        <v>2012</v>
      </c>
      <c r="D896" t="s">
        <v>302</v>
      </c>
      <c r="E896" t="s">
        <v>1032</v>
      </c>
      <c r="F896" t="s">
        <v>299</v>
      </c>
      <c r="G896" t="s">
        <v>299</v>
      </c>
      <c r="H896" t="s">
        <v>4353</v>
      </c>
      <c r="I896" s="14">
        <v>403000</v>
      </c>
      <c r="J896" t="s">
        <v>146</v>
      </c>
      <c r="K896" s="14">
        <v>403000</v>
      </c>
      <c r="L896" t="s">
        <v>197</v>
      </c>
      <c r="M896" t="s">
        <v>202</v>
      </c>
      <c r="N896" s="14"/>
      <c r="O896" s="14"/>
      <c r="P896" s="14"/>
      <c r="Q896" s="14"/>
      <c r="R896" s="14"/>
      <c r="S896" s="14">
        <v>0</v>
      </c>
    </row>
    <row r="897" spans="1:19" x14ac:dyDescent="0.3">
      <c r="A897" t="s">
        <v>5497</v>
      </c>
      <c r="B897" t="s">
        <v>59</v>
      </c>
      <c r="C897" s="14">
        <v>2012</v>
      </c>
      <c r="D897" t="s">
        <v>302</v>
      </c>
      <c r="E897" t="s">
        <v>1031</v>
      </c>
      <c r="F897" t="s">
        <v>299</v>
      </c>
      <c r="G897" t="s">
        <v>299</v>
      </c>
      <c r="H897" t="s">
        <v>4353</v>
      </c>
      <c r="I897" s="14">
        <v>158000</v>
      </c>
      <c r="J897" t="s">
        <v>146</v>
      </c>
      <c r="K897" s="14">
        <v>158000</v>
      </c>
      <c r="L897" t="s">
        <v>197</v>
      </c>
      <c r="M897" t="s">
        <v>202</v>
      </c>
      <c r="N897" s="14"/>
      <c r="O897" s="14"/>
      <c r="P897" s="14"/>
      <c r="Q897" s="14"/>
      <c r="R897" s="14"/>
      <c r="S897" s="14">
        <v>0</v>
      </c>
    </row>
    <row r="898" spans="1:19" x14ac:dyDescent="0.3">
      <c r="A898" t="s">
        <v>5498</v>
      </c>
      <c r="B898" t="s">
        <v>59</v>
      </c>
      <c r="C898" s="14">
        <v>2012</v>
      </c>
      <c r="D898" t="s">
        <v>302</v>
      </c>
      <c r="E898" t="s">
        <v>4355</v>
      </c>
      <c r="F898" t="s">
        <v>299</v>
      </c>
      <c r="G898" t="s">
        <v>299</v>
      </c>
      <c r="H898" t="s">
        <v>207</v>
      </c>
      <c r="I898" s="14">
        <v>63800000</v>
      </c>
      <c r="J898" t="s">
        <v>146</v>
      </c>
      <c r="K898" s="14">
        <v>63800000</v>
      </c>
      <c r="L898" t="s">
        <v>198</v>
      </c>
      <c r="M898" t="s">
        <v>4353</v>
      </c>
      <c r="N898" s="14"/>
      <c r="O898" s="14"/>
      <c r="P898" s="14"/>
      <c r="Q898" s="14">
        <v>0</v>
      </c>
      <c r="R898" s="14">
        <v>1</v>
      </c>
      <c r="S898" s="14">
        <v>1</v>
      </c>
    </row>
    <row r="899" spans="1:19" x14ac:dyDescent="0.3">
      <c r="A899" t="s">
        <v>5499</v>
      </c>
      <c r="B899" t="s">
        <v>59</v>
      </c>
      <c r="C899" s="14">
        <v>2012</v>
      </c>
      <c r="D899" t="s">
        <v>302</v>
      </c>
      <c r="E899" t="s">
        <v>4356</v>
      </c>
      <c r="F899" t="s">
        <v>299</v>
      </c>
      <c r="G899" t="s">
        <v>299</v>
      </c>
      <c r="H899" t="s">
        <v>207</v>
      </c>
      <c r="I899" s="14">
        <v>80300000</v>
      </c>
      <c r="J899" t="s">
        <v>146</v>
      </c>
      <c r="K899" s="14">
        <v>80300000</v>
      </c>
      <c r="L899" t="s">
        <v>198</v>
      </c>
      <c r="M899" t="s">
        <v>4353</v>
      </c>
      <c r="N899" s="14"/>
      <c r="O899" s="14"/>
      <c r="P899" s="14"/>
      <c r="Q899" s="14">
        <v>0</v>
      </c>
      <c r="R899" s="14">
        <v>1</v>
      </c>
      <c r="S899" s="14">
        <v>1</v>
      </c>
    </row>
    <row r="900" spans="1:19" x14ac:dyDescent="0.3">
      <c r="A900" t="s">
        <v>5500</v>
      </c>
      <c r="B900" t="s">
        <v>59</v>
      </c>
      <c r="C900" s="14">
        <v>2012</v>
      </c>
      <c r="D900" t="s">
        <v>302</v>
      </c>
      <c r="E900" t="s">
        <v>1028</v>
      </c>
      <c r="F900" t="s">
        <v>364</v>
      </c>
      <c r="G900" t="s">
        <v>365</v>
      </c>
      <c r="H900" t="s">
        <v>207</v>
      </c>
      <c r="I900" s="14"/>
      <c r="J900" t="s">
        <v>146</v>
      </c>
      <c r="K900" s="14"/>
      <c r="L900" t="s">
        <v>198</v>
      </c>
      <c r="M900" t="s">
        <v>366</v>
      </c>
      <c r="N900" s="14">
        <v>0</v>
      </c>
      <c r="O900" s="14"/>
      <c r="P900" s="14"/>
      <c r="Q900" s="14">
        <v>0</v>
      </c>
      <c r="R900" s="14">
        <v>1</v>
      </c>
      <c r="S900" s="14">
        <v>1</v>
      </c>
    </row>
    <row r="901" spans="1:19" x14ac:dyDescent="0.3">
      <c r="A901" t="s">
        <v>5501</v>
      </c>
      <c r="B901" t="s">
        <v>59</v>
      </c>
      <c r="C901" s="14">
        <v>2012</v>
      </c>
      <c r="D901" t="s">
        <v>302</v>
      </c>
      <c r="E901" t="s">
        <v>1027</v>
      </c>
      <c r="F901" t="s">
        <v>299</v>
      </c>
      <c r="G901" t="s">
        <v>299</v>
      </c>
      <c r="H901" t="s">
        <v>4353</v>
      </c>
      <c r="I901" s="14"/>
      <c r="J901" t="s">
        <v>4353</v>
      </c>
      <c r="K901" s="14"/>
      <c r="L901" t="s">
        <v>197</v>
      </c>
      <c r="M901" t="s">
        <v>202</v>
      </c>
      <c r="N901" s="14"/>
      <c r="O901" s="14"/>
      <c r="P901" s="14"/>
      <c r="Q901" s="14"/>
      <c r="R901" s="14"/>
      <c r="S901" s="14">
        <v>0</v>
      </c>
    </row>
    <row r="902" spans="1:19" x14ac:dyDescent="0.3">
      <c r="A902" t="s">
        <v>5503</v>
      </c>
      <c r="B902" t="s">
        <v>59</v>
      </c>
      <c r="C902" s="14">
        <v>2012</v>
      </c>
      <c r="D902" t="s">
        <v>302</v>
      </c>
      <c r="E902" t="s">
        <v>1029</v>
      </c>
      <c r="F902" t="s">
        <v>299</v>
      </c>
      <c r="G902" t="s">
        <v>299</v>
      </c>
      <c r="H902" t="s">
        <v>4353</v>
      </c>
      <c r="I902" s="14"/>
      <c r="J902" t="s">
        <v>4353</v>
      </c>
      <c r="K902" s="14"/>
      <c r="L902" t="s">
        <v>197</v>
      </c>
      <c r="M902" t="s">
        <v>202</v>
      </c>
      <c r="N902" s="14"/>
      <c r="O902" s="14"/>
      <c r="P902" s="14"/>
      <c r="Q902" s="14"/>
      <c r="R902" s="14"/>
      <c r="S902" s="14">
        <v>0</v>
      </c>
    </row>
    <row r="903" spans="1:19" x14ac:dyDescent="0.3">
      <c r="A903" t="s">
        <v>5505</v>
      </c>
      <c r="B903" t="s">
        <v>59</v>
      </c>
      <c r="C903" s="14">
        <v>2012</v>
      </c>
      <c r="D903" t="s">
        <v>302</v>
      </c>
      <c r="E903" t="s">
        <v>5496</v>
      </c>
      <c r="F903" t="s">
        <v>336</v>
      </c>
      <c r="G903" t="s">
        <v>337</v>
      </c>
      <c r="H903" t="s">
        <v>207</v>
      </c>
      <c r="I903" s="14">
        <v>89273400</v>
      </c>
      <c r="J903" t="s">
        <v>146</v>
      </c>
      <c r="K903" s="14">
        <v>89273400</v>
      </c>
      <c r="L903" t="s">
        <v>198</v>
      </c>
      <c r="M903" t="s">
        <v>202</v>
      </c>
      <c r="N903" s="14"/>
      <c r="O903" s="14"/>
      <c r="P903" s="14"/>
      <c r="Q903" s="14">
        <v>0</v>
      </c>
      <c r="R903" s="14">
        <v>1</v>
      </c>
      <c r="S903" s="14">
        <v>1</v>
      </c>
    </row>
    <row r="904" spans="1:19" x14ac:dyDescent="0.3">
      <c r="A904" t="s">
        <v>5506</v>
      </c>
      <c r="B904" t="s">
        <v>59</v>
      </c>
      <c r="C904" s="14">
        <v>2012</v>
      </c>
      <c r="D904" t="s">
        <v>302</v>
      </c>
      <c r="E904" t="s">
        <v>5492</v>
      </c>
      <c r="F904" t="s">
        <v>336</v>
      </c>
      <c r="G904" t="s">
        <v>337</v>
      </c>
      <c r="H904" t="s">
        <v>207</v>
      </c>
      <c r="I904" s="14">
        <v>209000000</v>
      </c>
      <c r="J904" t="s">
        <v>147</v>
      </c>
      <c r="K904" s="14">
        <v>33109788</v>
      </c>
      <c r="L904" t="s">
        <v>198</v>
      </c>
      <c r="M904" t="s">
        <v>202</v>
      </c>
      <c r="N904" s="14">
        <v>1.25</v>
      </c>
      <c r="O904" s="14">
        <v>7</v>
      </c>
      <c r="P904" s="14">
        <v>13</v>
      </c>
      <c r="Q904" s="14">
        <v>0</v>
      </c>
      <c r="R904" s="14">
        <v>1</v>
      </c>
      <c r="S904" s="14">
        <v>1</v>
      </c>
    </row>
    <row r="905" spans="1:19" x14ac:dyDescent="0.3">
      <c r="A905" t="s">
        <v>5507</v>
      </c>
      <c r="B905" t="s">
        <v>59</v>
      </c>
      <c r="C905" s="14">
        <v>2012</v>
      </c>
      <c r="D905" t="s">
        <v>302</v>
      </c>
      <c r="E905" t="s">
        <v>1024</v>
      </c>
      <c r="F905" t="s">
        <v>336</v>
      </c>
      <c r="G905" t="s">
        <v>337</v>
      </c>
      <c r="H905" t="s">
        <v>207</v>
      </c>
      <c r="I905" s="14">
        <v>56800000</v>
      </c>
      <c r="J905" t="s">
        <v>146</v>
      </c>
      <c r="K905" s="14">
        <v>56800000</v>
      </c>
      <c r="L905" t="s">
        <v>198</v>
      </c>
      <c r="M905" t="s">
        <v>202</v>
      </c>
      <c r="N905" s="14">
        <v>2</v>
      </c>
      <c r="O905" s="14">
        <v>7</v>
      </c>
      <c r="P905" s="14">
        <v>13</v>
      </c>
      <c r="Q905" s="14">
        <v>0</v>
      </c>
      <c r="R905" s="14">
        <v>1</v>
      </c>
      <c r="S905" s="14">
        <v>1</v>
      </c>
    </row>
    <row r="906" spans="1:19" x14ac:dyDescent="0.3">
      <c r="A906" t="s">
        <v>5508</v>
      </c>
      <c r="B906" t="s">
        <v>59</v>
      </c>
      <c r="C906" s="14">
        <v>2012</v>
      </c>
      <c r="D906" t="s">
        <v>302</v>
      </c>
      <c r="E906" t="s">
        <v>5504</v>
      </c>
      <c r="F906" t="s">
        <v>336</v>
      </c>
      <c r="G906" t="s">
        <v>337</v>
      </c>
      <c r="H906" t="s">
        <v>207</v>
      </c>
      <c r="I906" s="14">
        <v>113441875</v>
      </c>
      <c r="J906" t="s">
        <v>146</v>
      </c>
      <c r="K906" s="14">
        <v>113441875</v>
      </c>
      <c r="L906" t="s">
        <v>198</v>
      </c>
      <c r="M906" t="s">
        <v>202</v>
      </c>
      <c r="N906" s="14">
        <v>2</v>
      </c>
      <c r="O906" s="14">
        <v>7</v>
      </c>
      <c r="P906" s="14">
        <v>13</v>
      </c>
      <c r="Q906" s="14">
        <v>0</v>
      </c>
      <c r="R906" s="14">
        <v>1</v>
      </c>
      <c r="S906" s="14">
        <v>1</v>
      </c>
    </row>
    <row r="907" spans="1:19" x14ac:dyDescent="0.3">
      <c r="A907" t="s">
        <v>5509</v>
      </c>
      <c r="B907" t="s">
        <v>59</v>
      </c>
      <c r="C907" s="14">
        <v>2013</v>
      </c>
      <c r="D907" t="s">
        <v>302</v>
      </c>
      <c r="E907" t="s">
        <v>1042</v>
      </c>
      <c r="F907" t="s">
        <v>336</v>
      </c>
      <c r="G907" t="s">
        <v>337</v>
      </c>
      <c r="H907" t="s">
        <v>207</v>
      </c>
      <c r="I907" s="14">
        <v>19390000</v>
      </c>
      <c r="J907" t="s">
        <v>146</v>
      </c>
      <c r="K907" s="14">
        <v>19390000</v>
      </c>
      <c r="L907" t="s">
        <v>198</v>
      </c>
      <c r="M907" t="s">
        <v>202</v>
      </c>
      <c r="N907" s="14">
        <v>1.25</v>
      </c>
      <c r="O907" s="14">
        <v>7</v>
      </c>
      <c r="P907" s="14">
        <v>13</v>
      </c>
      <c r="Q907" s="14">
        <v>0</v>
      </c>
      <c r="R907" s="14">
        <v>1</v>
      </c>
      <c r="S907" s="14">
        <v>1</v>
      </c>
    </row>
    <row r="908" spans="1:19" x14ac:dyDescent="0.3">
      <c r="A908" t="s">
        <v>5510</v>
      </c>
      <c r="B908" t="s">
        <v>59</v>
      </c>
      <c r="C908" s="14">
        <v>2013</v>
      </c>
      <c r="D908" t="s">
        <v>302</v>
      </c>
      <c r="E908" t="s">
        <v>1045</v>
      </c>
      <c r="F908" t="s">
        <v>299</v>
      </c>
      <c r="G908" t="s">
        <v>299</v>
      </c>
      <c r="H908" t="s">
        <v>4353</v>
      </c>
      <c r="I908" s="14"/>
      <c r="J908" t="s">
        <v>4353</v>
      </c>
      <c r="K908" s="14"/>
      <c r="L908" t="s">
        <v>197</v>
      </c>
      <c r="M908" t="s">
        <v>202</v>
      </c>
      <c r="N908" s="14"/>
      <c r="O908" s="14"/>
      <c r="P908" s="14"/>
      <c r="Q908" s="14"/>
      <c r="R908" s="14"/>
      <c r="S908" s="14">
        <v>0</v>
      </c>
    </row>
    <row r="909" spans="1:19" x14ac:dyDescent="0.3">
      <c r="A909" t="s">
        <v>5511</v>
      </c>
      <c r="B909" t="s">
        <v>59</v>
      </c>
      <c r="C909" s="14">
        <v>2013</v>
      </c>
      <c r="D909" t="s">
        <v>302</v>
      </c>
      <c r="E909" t="s">
        <v>5526</v>
      </c>
      <c r="F909" t="s">
        <v>299</v>
      </c>
      <c r="G909" t="s">
        <v>299</v>
      </c>
      <c r="H909" t="s">
        <v>4353</v>
      </c>
      <c r="I909" s="14">
        <v>13800000</v>
      </c>
      <c r="J909" t="s">
        <v>146</v>
      </c>
      <c r="K909" s="14">
        <v>13800000</v>
      </c>
      <c r="L909" t="s">
        <v>197</v>
      </c>
      <c r="M909" t="s">
        <v>202</v>
      </c>
      <c r="N909" s="14"/>
      <c r="O909" s="14"/>
      <c r="P909" s="14"/>
      <c r="Q909" s="14"/>
      <c r="R909" s="14"/>
      <c r="S909" s="14">
        <v>0</v>
      </c>
    </row>
    <row r="910" spans="1:19" x14ac:dyDescent="0.3">
      <c r="A910" t="s">
        <v>5513</v>
      </c>
      <c r="B910" t="s">
        <v>59</v>
      </c>
      <c r="C910" s="14">
        <v>2013</v>
      </c>
      <c r="D910" t="s">
        <v>5025</v>
      </c>
      <c r="E910" t="s">
        <v>1036</v>
      </c>
      <c r="F910" t="s">
        <v>336</v>
      </c>
      <c r="G910" t="s">
        <v>337</v>
      </c>
      <c r="H910" t="s">
        <v>699</v>
      </c>
      <c r="I910" s="14">
        <v>1670000000</v>
      </c>
      <c r="J910" t="s">
        <v>146</v>
      </c>
      <c r="K910" s="14">
        <v>1670000000</v>
      </c>
      <c r="L910" t="s">
        <v>198</v>
      </c>
      <c r="M910" t="s">
        <v>199</v>
      </c>
      <c r="N910" s="14"/>
      <c r="O910" s="14"/>
      <c r="P910" s="14"/>
      <c r="Q910" s="14">
        <v>0</v>
      </c>
      <c r="R910" s="14">
        <v>1</v>
      </c>
      <c r="S910" s="14">
        <v>1</v>
      </c>
    </row>
    <row r="911" spans="1:19" x14ac:dyDescent="0.3">
      <c r="A911" t="s">
        <v>5514</v>
      </c>
      <c r="B911" t="s">
        <v>59</v>
      </c>
      <c r="C911" s="14">
        <v>2013</v>
      </c>
      <c r="D911" t="s">
        <v>302</v>
      </c>
      <c r="E911" t="s">
        <v>5512</v>
      </c>
      <c r="F911" t="s">
        <v>299</v>
      </c>
      <c r="G911" t="s">
        <v>299</v>
      </c>
      <c r="H911" t="s">
        <v>4353</v>
      </c>
      <c r="I911" s="14">
        <v>6000</v>
      </c>
      <c r="J911" t="s">
        <v>147</v>
      </c>
      <c r="K911" s="14">
        <v>968.40447998046875</v>
      </c>
      <c r="L911" t="s">
        <v>197</v>
      </c>
      <c r="M911" t="s">
        <v>202</v>
      </c>
      <c r="N911" s="14"/>
      <c r="O911" s="14"/>
      <c r="P911" s="14"/>
      <c r="Q911" s="14"/>
      <c r="R911" s="14"/>
      <c r="S911" s="14">
        <v>0</v>
      </c>
    </row>
    <row r="912" spans="1:19" x14ac:dyDescent="0.3">
      <c r="A912" t="s">
        <v>5515</v>
      </c>
      <c r="B912" t="s">
        <v>59</v>
      </c>
      <c r="C912" s="14">
        <v>2013</v>
      </c>
      <c r="D912" t="s">
        <v>302</v>
      </c>
      <c r="E912" t="s">
        <v>1033</v>
      </c>
      <c r="F912" t="s">
        <v>336</v>
      </c>
      <c r="G912" t="s">
        <v>337</v>
      </c>
      <c r="H912" t="s">
        <v>207</v>
      </c>
      <c r="I912" s="14">
        <v>329750000</v>
      </c>
      <c r="J912" t="s">
        <v>147</v>
      </c>
      <c r="K912" s="14">
        <v>53221896</v>
      </c>
      <c r="L912" t="s">
        <v>198</v>
      </c>
      <c r="M912" t="s">
        <v>202</v>
      </c>
      <c r="N912" s="14">
        <v>1.25</v>
      </c>
      <c r="O912" s="14">
        <v>7</v>
      </c>
      <c r="P912" s="14">
        <v>13</v>
      </c>
      <c r="Q912" s="14">
        <v>0</v>
      </c>
      <c r="R912" s="14">
        <v>1</v>
      </c>
      <c r="S912" s="14">
        <v>1</v>
      </c>
    </row>
    <row r="913" spans="1:19" x14ac:dyDescent="0.3">
      <c r="A913" t="s">
        <v>5516</v>
      </c>
      <c r="B913" t="s">
        <v>59</v>
      </c>
      <c r="C913" s="14">
        <v>2013</v>
      </c>
      <c r="D913" t="s">
        <v>302</v>
      </c>
      <c r="E913" t="s">
        <v>1048</v>
      </c>
      <c r="F913" t="s">
        <v>299</v>
      </c>
      <c r="G913" t="s">
        <v>299</v>
      </c>
      <c r="H913" t="s">
        <v>4353</v>
      </c>
      <c r="I913" s="14"/>
      <c r="J913" t="s">
        <v>4353</v>
      </c>
      <c r="K913" s="14"/>
      <c r="L913" t="s">
        <v>197</v>
      </c>
      <c r="M913" t="s">
        <v>202</v>
      </c>
      <c r="N913" s="14"/>
      <c r="O913" s="14"/>
      <c r="P913" s="14"/>
      <c r="Q913" s="14"/>
      <c r="R913" s="14"/>
      <c r="S913" s="14">
        <v>0</v>
      </c>
    </row>
    <row r="914" spans="1:19" x14ac:dyDescent="0.3">
      <c r="A914" t="s">
        <v>5517</v>
      </c>
      <c r="B914" t="s">
        <v>59</v>
      </c>
      <c r="C914" s="14">
        <v>2013</v>
      </c>
      <c r="D914" t="s">
        <v>302</v>
      </c>
      <c r="E914" t="s">
        <v>1047</v>
      </c>
      <c r="F914" t="s">
        <v>299</v>
      </c>
      <c r="G914" t="s">
        <v>299</v>
      </c>
      <c r="H914" t="s">
        <v>4353</v>
      </c>
      <c r="I914" s="14">
        <v>50000</v>
      </c>
      <c r="J914" t="s">
        <v>146</v>
      </c>
      <c r="K914" s="14">
        <v>50000</v>
      </c>
      <c r="L914" t="s">
        <v>197</v>
      </c>
      <c r="M914" t="s">
        <v>202</v>
      </c>
      <c r="N914" s="14"/>
      <c r="O914" s="14"/>
      <c r="P914" s="14"/>
      <c r="Q914" s="14"/>
      <c r="R914" s="14"/>
      <c r="S914" s="14">
        <v>0</v>
      </c>
    </row>
    <row r="915" spans="1:19" x14ac:dyDescent="0.3">
      <c r="A915" t="s">
        <v>5518</v>
      </c>
      <c r="B915" t="s">
        <v>59</v>
      </c>
      <c r="C915" s="14">
        <v>2013</v>
      </c>
      <c r="D915" t="s">
        <v>302</v>
      </c>
      <c r="E915" t="s">
        <v>5528</v>
      </c>
      <c r="F915" t="s">
        <v>336</v>
      </c>
      <c r="G915" t="s">
        <v>337</v>
      </c>
      <c r="H915" t="s">
        <v>207</v>
      </c>
      <c r="I915" s="14">
        <v>100000000</v>
      </c>
      <c r="J915" t="s">
        <v>146</v>
      </c>
      <c r="K915" s="14">
        <v>100000000</v>
      </c>
      <c r="L915" t="s">
        <v>198</v>
      </c>
      <c r="M915" t="s">
        <v>202</v>
      </c>
      <c r="N915" s="14"/>
      <c r="O915" s="14"/>
      <c r="P915" s="14"/>
      <c r="Q915" s="14">
        <v>0</v>
      </c>
      <c r="R915" s="14">
        <v>1</v>
      </c>
      <c r="S915" s="14">
        <v>1</v>
      </c>
    </row>
    <row r="916" spans="1:19" x14ac:dyDescent="0.3">
      <c r="A916" t="s">
        <v>5520</v>
      </c>
      <c r="B916" t="s">
        <v>59</v>
      </c>
      <c r="C916" s="14">
        <v>2013</v>
      </c>
      <c r="D916" t="s">
        <v>302</v>
      </c>
      <c r="E916" t="s">
        <v>4357</v>
      </c>
      <c r="F916" t="s">
        <v>299</v>
      </c>
      <c r="G916" t="s">
        <v>299</v>
      </c>
      <c r="H916" t="s">
        <v>207</v>
      </c>
      <c r="I916" s="14">
        <v>33000000</v>
      </c>
      <c r="J916" t="s">
        <v>146</v>
      </c>
      <c r="K916" s="14">
        <v>33000000</v>
      </c>
      <c r="L916" t="s">
        <v>198</v>
      </c>
      <c r="M916" t="s">
        <v>4353</v>
      </c>
      <c r="N916" s="14"/>
      <c r="O916" s="14"/>
      <c r="P916" s="14"/>
      <c r="Q916" s="14">
        <v>0</v>
      </c>
      <c r="R916" s="14">
        <v>1</v>
      </c>
      <c r="S916" s="14">
        <v>1</v>
      </c>
    </row>
    <row r="917" spans="1:19" x14ac:dyDescent="0.3">
      <c r="A917" t="s">
        <v>5521</v>
      </c>
      <c r="B917" t="s">
        <v>59</v>
      </c>
      <c r="C917" s="14">
        <v>2013</v>
      </c>
      <c r="D917" t="s">
        <v>302</v>
      </c>
      <c r="E917" t="s">
        <v>1041</v>
      </c>
      <c r="F917" t="s">
        <v>299</v>
      </c>
      <c r="G917" t="s">
        <v>299</v>
      </c>
      <c r="H917" t="s">
        <v>4353</v>
      </c>
      <c r="I917" s="14">
        <v>400000</v>
      </c>
      <c r="J917" t="s">
        <v>146</v>
      </c>
      <c r="K917" s="14">
        <v>400000</v>
      </c>
      <c r="L917" t="s">
        <v>197</v>
      </c>
      <c r="M917" t="s">
        <v>202</v>
      </c>
      <c r="N917" s="14"/>
      <c r="O917" s="14"/>
      <c r="P917" s="14"/>
      <c r="Q917" s="14"/>
      <c r="R917" s="14"/>
      <c r="S917" s="14">
        <v>0</v>
      </c>
    </row>
    <row r="918" spans="1:19" x14ac:dyDescent="0.3">
      <c r="A918" t="s">
        <v>5522</v>
      </c>
      <c r="B918" t="s">
        <v>59</v>
      </c>
      <c r="C918" s="14">
        <v>2013</v>
      </c>
      <c r="D918" t="s">
        <v>302</v>
      </c>
      <c r="E918" t="s">
        <v>1043</v>
      </c>
      <c r="F918" t="s">
        <v>299</v>
      </c>
      <c r="G918" t="s">
        <v>299</v>
      </c>
      <c r="H918" t="s">
        <v>4353</v>
      </c>
      <c r="I918" s="14"/>
      <c r="J918" t="s">
        <v>4353</v>
      </c>
      <c r="K918" s="14"/>
      <c r="L918" t="s">
        <v>197</v>
      </c>
      <c r="M918" t="s">
        <v>202</v>
      </c>
      <c r="N918" s="14"/>
      <c r="O918" s="14"/>
      <c r="P918" s="14"/>
      <c r="Q918" s="14"/>
      <c r="R918" s="14"/>
      <c r="S918" s="14">
        <v>0</v>
      </c>
    </row>
    <row r="919" spans="1:19" x14ac:dyDescent="0.3">
      <c r="A919" t="s">
        <v>5523</v>
      </c>
      <c r="B919" t="s">
        <v>59</v>
      </c>
      <c r="C919" s="14">
        <v>2013</v>
      </c>
      <c r="D919" t="s">
        <v>302</v>
      </c>
      <c r="E919" t="s">
        <v>5537</v>
      </c>
      <c r="F919" t="s">
        <v>336</v>
      </c>
      <c r="G919" t="s">
        <v>337</v>
      </c>
      <c r="H919" t="s">
        <v>207</v>
      </c>
      <c r="I919" s="14">
        <v>283500000</v>
      </c>
      <c r="J919" t="s">
        <v>147</v>
      </c>
      <c r="K919" s="14">
        <v>45757112</v>
      </c>
      <c r="L919" t="s">
        <v>198</v>
      </c>
      <c r="M919" t="s">
        <v>202</v>
      </c>
      <c r="N919" s="14">
        <v>1.25</v>
      </c>
      <c r="O919" s="14">
        <v>7</v>
      </c>
      <c r="P919" s="14">
        <v>13</v>
      </c>
      <c r="Q919" s="14">
        <v>0</v>
      </c>
      <c r="R919" s="14">
        <v>1</v>
      </c>
      <c r="S919" s="14">
        <v>1</v>
      </c>
    </row>
    <row r="920" spans="1:19" x14ac:dyDescent="0.3">
      <c r="A920" t="s">
        <v>5525</v>
      </c>
      <c r="B920" t="s">
        <v>59</v>
      </c>
      <c r="C920" s="14">
        <v>2013</v>
      </c>
      <c r="D920" t="s">
        <v>302</v>
      </c>
      <c r="E920" t="s">
        <v>1038</v>
      </c>
      <c r="F920" t="s">
        <v>1039</v>
      </c>
      <c r="G920" t="s">
        <v>365</v>
      </c>
      <c r="H920" t="s">
        <v>4353</v>
      </c>
      <c r="I920" s="14"/>
      <c r="J920" t="s">
        <v>4353</v>
      </c>
      <c r="K920" s="14"/>
      <c r="L920" t="s">
        <v>197</v>
      </c>
      <c r="M920" t="s">
        <v>202</v>
      </c>
      <c r="N920" s="14"/>
      <c r="O920" s="14"/>
      <c r="P920" s="14"/>
      <c r="Q920" s="14"/>
      <c r="R920" s="14"/>
      <c r="S920" s="14">
        <v>0</v>
      </c>
    </row>
    <row r="921" spans="1:19" x14ac:dyDescent="0.3">
      <c r="A921" t="s">
        <v>5527</v>
      </c>
      <c r="B921" t="s">
        <v>59</v>
      </c>
      <c r="C921" s="14">
        <v>2013</v>
      </c>
      <c r="D921" t="s">
        <v>302</v>
      </c>
      <c r="E921" t="s">
        <v>1037</v>
      </c>
      <c r="F921" t="s">
        <v>336</v>
      </c>
      <c r="G921" t="s">
        <v>337</v>
      </c>
      <c r="H921" t="s">
        <v>207</v>
      </c>
      <c r="I921" s="14">
        <v>242269000</v>
      </c>
      <c r="J921" t="s">
        <v>146</v>
      </c>
      <c r="K921" s="14">
        <v>242269000</v>
      </c>
      <c r="L921" t="s">
        <v>198</v>
      </c>
      <c r="M921" t="s">
        <v>202</v>
      </c>
      <c r="N921" s="14">
        <v>2</v>
      </c>
      <c r="O921" s="14">
        <v>7</v>
      </c>
      <c r="P921" s="14">
        <v>13</v>
      </c>
      <c r="Q921" s="14">
        <v>0</v>
      </c>
      <c r="R921" s="14">
        <v>1</v>
      </c>
      <c r="S921" s="14">
        <v>1</v>
      </c>
    </row>
    <row r="922" spans="1:19" x14ac:dyDescent="0.3">
      <c r="A922" t="s">
        <v>5529</v>
      </c>
      <c r="B922" t="s">
        <v>59</v>
      </c>
      <c r="C922" s="14">
        <v>2013</v>
      </c>
      <c r="D922" t="s">
        <v>302</v>
      </c>
      <c r="E922" t="s">
        <v>1049</v>
      </c>
      <c r="F922" t="s">
        <v>336</v>
      </c>
      <c r="G922" t="s">
        <v>337</v>
      </c>
      <c r="H922" t="s">
        <v>207</v>
      </c>
      <c r="I922" s="14">
        <v>280900000</v>
      </c>
      <c r="J922" t="s">
        <v>147</v>
      </c>
      <c r="K922" s="14">
        <v>45337468</v>
      </c>
      <c r="L922" t="s">
        <v>198</v>
      </c>
      <c r="M922" t="s">
        <v>202</v>
      </c>
      <c r="N922" s="14">
        <v>1.25</v>
      </c>
      <c r="O922" s="14">
        <v>7</v>
      </c>
      <c r="P922" s="14">
        <v>13</v>
      </c>
      <c r="Q922" s="14">
        <v>0</v>
      </c>
      <c r="R922" s="14">
        <v>1</v>
      </c>
      <c r="S922" s="14">
        <v>1</v>
      </c>
    </row>
    <row r="923" spans="1:19" x14ac:dyDescent="0.3">
      <c r="A923" t="s">
        <v>5530</v>
      </c>
      <c r="B923" t="s">
        <v>59</v>
      </c>
      <c r="C923" s="14">
        <v>2013</v>
      </c>
      <c r="D923" t="s">
        <v>302</v>
      </c>
      <c r="E923" t="s">
        <v>1034</v>
      </c>
      <c r="F923" t="s">
        <v>787</v>
      </c>
      <c r="G923" t="s">
        <v>365</v>
      </c>
      <c r="H923" t="s">
        <v>4353</v>
      </c>
      <c r="I923" s="14">
        <v>10000</v>
      </c>
      <c r="J923" t="s">
        <v>146</v>
      </c>
      <c r="K923" s="14">
        <v>10000</v>
      </c>
      <c r="L923" t="s">
        <v>197</v>
      </c>
      <c r="M923" t="s">
        <v>202</v>
      </c>
      <c r="N923" s="14"/>
      <c r="O923" s="14"/>
      <c r="P923" s="14"/>
      <c r="Q923" s="14"/>
      <c r="R923" s="14"/>
      <c r="S923" s="14">
        <v>0</v>
      </c>
    </row>
    <row r="924" spans="1:19" x14ac:dyDescent="0.3">
      <c r="A924" t="s">
        <v>5531</v>
      </c>
      <c r="B924" t="s">
        <v>59</v>
      </c>
      <c r="C924" s="14">
        <v>2013</v>
      </c>
      <c r="D924" t="s">
        <v>302</v>
      </c>
      <c r="E924" t="s">
        <v>1046</v>
      </c>
      <c r="F924" t="s">
        <v>299</v>
      </c>
      <c r="G924" t="s">
        <v>299</v>
      </c>
      <c r="H924" t="s">
        <v>4353</v>
      </c>
      <c r="I924" s="14"/>
      <c r="J924" t="s">
        <v>4353</v>
      </c>
      <c r="K924" s="14"/>
      <c r="L924" t="s">
        <v>197</v>
      </c>
      <c r="M924" t="s">
        <v>202</v>
      </c>
      <c r="N924" s="14"/>
      <c r="O924" s="14"/>
      <c r="P924" s="14"/>
      <c r="Q924" s="14"/>
      <c r="R924" s="14"/>
      <c r="S924" s="14">
        <v>0</v>
      </c>
    </row>
    <row r="925" spans="1:19" x14ac:dyDescent="0.3">
      <c r="A925" t="s">
        <v>5532</v>
      </c>
      <c r="B925" t="s">
        <v>59</v>
      </c>
      <c r="C925" s="14">
        <v>2013</v>
      </c>
      <c r="D925" t="s">
        <v>302</v>
      </c>
      <c r="E925" t="s">
        <v>10007</v>
      </c>
      <c r="F925" t="s">
        <v>299</v>
      </c>
      <c r="G925" t="s">
        <v>299</v>
      </c>
      <c r="H925" t="s">
        <v>4353</v>
      </c>
      <c r="I925" s="14">
        <v>100000000</v>
      </c>
      <c r="J925" t="s">
        <v>146</v>
      </c>
      <c r="K925" s="14">
        <v>100000000</v>
      </c>
      <c r="L925" t="s">
        <v>197</v>
      </c>
      <c r="M925" t="s">
        <v>202</v>
      </c>
      <c r="N925" s="14"/>
      <c r="O925" s="14"/>
      <c r="P925" s="14"/>
      <c r="Q925" s="14"/>
      <c r="R925" s="14"/>
      <c r="S925" s="14">
        <v>0</v>
      </c>
    </row>
    <row r="926" spans="1:19" x14ac:dyDescent="0.3">
      <c r="A926" t="s">
        <v>5533</v>
      </c>
      <c r="B926" t="s">
        <v>59</v>
      </c>
      <c r="C926" s="14">
        <v>2013</v>
      </c>
      <c r="D926" t="s">
        <v>302</v>
      </c>
      <c r="E926" t="s">
        <v>5519</v>
      </c>
      <c r="F926" t="s">
        <v>336</v>
      </c>
      <c r="G926" t="s">
        <v>337</v>
      </c>
      <c r="H926" t="s">
        <v>207</v>
      </c>
      <c r="I926" s="14">
        <v>78192000</v>
      </c>
      <c r="J926" t="s">
        <v>146</v>
      </c>
      <c r="K926" s="14">
        <v>78192000</v>
      </c>
      <c r="L926" t="s">
        <v>198</v>
      </c>
      <c r="M926" t="s">
        <v>202</v>
      </c>
      <c r="N926" s="14">
        <v>2</v>
      </c>
      <c r="O926" s="14">
        <v>7</v>
      </c>
      <c r="P926" s="14">
        <v>13</v>
      </c>
      <c r="Q926" s="14">
        <v>0</v>
      </c>
      <c r="R926" s="14">
        <v>1</v>
      </c>
      <c r="S926" s="14">
        <v>1</v>
      </c>
    </row>
    <row r="927" spans="1:19" x14ac:dyDescent="0.3">
      <c r="A927" t="s">
        <v>5534</v>
      </c>
      <c r="B927" t="s">
        <v>59</v>
      </c>
      <c r="C927" s="14">
        <v>2013</v>
      </c>
      <c r="D927" t="s">
        <v>302</v>
      </c>
      <c r="E927" t="s">
        <v>1044</v>
      </c>
      <c r="F927" t="s">
        <v>299</v>
      </c>
      <c r="G927" t="s">
        <v>299</v>
      </c>
      <c r="H927" t="s">
        <v>4353</v>
      </c>
      <c r="I927" s="14"/>
      <c r="J927" t="s">
        <v>4353</v>
      </c>
      <c r="K927" s="14"/>
      <c r="L927" t="s">
        <v>197</v>
      </c>
      <c r="M927" t="s">
        <v>202</v>
      </c>
      <c r="N927" s="14"/>
      <c r="O927" s="14"/>
      <c r="P927" s="14"/>
      <c r="Q927" s="14"/>
      <c r="R927" s="14"/>
      <c r="S927" s="14">
        <v>0</v>
      </c>
    </row>
    <row r="928" spans="1:19" x14ac:dyDescent="0.3">
      <c r="A928" t="s">
        <v>5535</v>
      </c>
      <c r="B928" t="s">
        <v>59</v>
      </c>
      <c r="C928" s="14">
        <v>2013</v>
      </c>
      <c r="D928" t="s">
        <v>302</v>
      </c>
      <c r="E928" t="s">
        <v>1040</v>
      </c>
      <c r="F928" t="s">
        <v>299</v>
      </c>
      <c r="G928" t="s">
        <v>299</v>
      </c>
      <c r="H928" t="s">
        <v>4353</v>
      </c>
      <c r="I928" s="14">
        <v>70000</v>
      </c>
      <c r="J928" t="s">
        <v>146</v>
      </c>
      <c r="K928" s="14">
        <v>70000</v>
      </c>
      <c r="L928" t="s">
        <v>197</v>
      </c>
      <c r="M928" t="s">
        <v>202</v>
      </c>
      <c r="N928" s="14"/>
      <c r="O928" s="14"/>
      <c r="P928" s="14"/>
      <c r="Q928" s="14"/>
      <c r="R928" s="14"/>
      <c r="S928" s="14">
        <v>0</v>
      </c>
    </row>
    <row r="929" spans="1:19" x14ac:dyDescent="0.3">
      <c r="A929" t="s">
        <v>5536</v>
      </c>
      <c r="B929" t="s">
        <v>59</v>
      </c>
      <c r="C929" s="14">
        <v>2013</v>
      </c>
      <c r="D929" t="s">
        <v>302</v>
      </c>
      <c r="E929" t="s">
        <v>5524</v>
      </c>
      <c r="F929" t="s">
        <v>299</v>
      </c>
      <c r="G929" t="s">
        <v>299</v>
      </c>
      <c r="H929" t="s">
        <v>4353</v>
      </c>
      <c r="I929" s="14">
        <v>30000</v>
      </c>
      <c r="J929" t="s">
        <v>146</v>
      </c>
      <c r="K929" s="14">
        <v>30000</v>
      </c>
      <c r="L929" t="s">
        <v>197</v>
      </c>
      <c r="M929" t="s">
        <v>202</v>
      </c>
      <c r="N929" s="14"/>
      <c r="O929" s="14"/>
      <c r="P929" s="14"/>
      <c r="Q929" s="14"/>
      <c r="R929" s="14"/>
      <c r="S929" s="14">
        <v>0</v>
      </c>
    </row>
    <row r="930" spans="1:19" x14ac:dyDescent="0.3">
      <c r="A930" t="s">
        <v>5538</v>
      </c>
      <c r="B930" t="s">
        <v>59</v>
      </c>
      <c r="C930" s="14">
        <v>2013</v>
      </c>
      <c r="D930" t="s">
        <v>302</v>
      </c>
      <c r="E930" t="s">
        <v>1035</v>
      </c>
      <c r="F930" t="s">
        <v>299</v>
      </c>
      <c r="G930" t="s">
        <v>299</v>
      </c>
      <c r="H930" t="s">
        <v>4353</v>
      </c>
      <c r="I930" s="14"/>
      <c r="J930" t="s">
        <v>4353</v>
      </c>
      <c r="K930" s="14"/>
      <c r="L930" t="s">
        <v>197</v>
      </c>
      <c r="M930" t="s">
        <v>202</v>
      </c>
      <c r="N930" s="14"/>
      <c r="O930" s="14"/>
      <c r="P930" s="14"/>
      <c r="Q930" s="14"/>
      <c r="R930" s="14"/>
      <c r="S930" s="14">
        <v>0</v>
      </c>
    </row>
    <row r="931" spans="1:19" x14ac:dyDescent="0.3">
      <c r="A931" t="s">
        <v>5539</v>
      </c>
      <c r="B931" t="s">
        <v>59</v>
      </c>
      <c r="C931" s="14">
        <v>2014</v>
      </c>
      <c r="D931" t="s">
        <v>302</v>
      </c>
      <c r="E931" t="s">
        <v>1053</v>
      </c>
      <c r="F931" t="s">
        <v>336</v>
      </c>
      <c r="G931" t="s">
        <v>337</v>
      </c>
      <c r="H931" t="s">
        <v>207</v>
      </c>
      <c r="I931" s="14">
        <v>36301400</v>
      </c>
      <c r="J931" t="s">
        <v>146</v>
      </c>
      <c r="K931" s="14">
        <v>36301400</v>
      </c>
      <c r="L931" t="s">
        <v>198</v>
      </c>
      <c r="M931" t="s">
        <v>202</v>
      </c>
      <c r="N931" s="14">
        <v>2</v>
      </c>
      <c r="O931" s="14">
        <v>7</v>
      </c>
      <c r="P931" s="14">
        <v>13</v>
      </c>
      <c r="Q931" s="14">
        <v>0</v>
      </c>
      <c r="R931" s="14">
        <v>1</v>
      </c>
      <c r="S931" s="14">
        <v>1</v>
      </c>
    </row>
    <row r="932" spans="1:19" x14ac:dyDescent="0.3">
      <c r="A932" t="s">
        <v>5540</v>
      </c>
      <c r="B932" t="s">
        <v>59</v>
      </c>
      <c r="C932" s="14">
        <v>2014</v>
      </c>
      <c r="D932" t="s">
        <v>302</v>
      </c>
      <c r="E932" t="s">
        <v>1056</v>
      </c>
      <c r="F932" t="s">
        <v>299</v>
      </c>
      <c r="G932" t="s">
        <v>299</v>
      </c>
      <c r="H932" t="s">
        <v>4353</v>
      </c>
      <c r="I932" s="14"/>
      <c r="J932" t="s">
        <v>4353</v>
      </c>
      <c r="K932" s="14"/>
      <c r="L932" t="s">
        <v>197</v>
      </c>
      <c r="M932" t="s">
        <v>202</v>
      </c>
      <c r="N932" s="14"/>
      <c r="O932" s="14"/>
      <c r="P932" s="14"/>
      <c r="Q932" s="14"/>
      <c r="R932" s="14"/>
      <c r="S932" s="14">
        <v>0</v>
      </c>
    </row>
    <row r="933" spans="1:19" x14ac:dyDescent="0.3">
      <c r="A933" t="s">
        <v>5541</v>
      </c>
      <c r="B933" t="s">
        <v>59</v>
      </c>
      <c r="C933" s="14">
        <v>2014</v>
      </c>
      <c r="D933" t="s">
        <v>302</v>
      </c>
      <c r="E933" t="s">
        <v>1052</v>
      </c>
      <c r="F933" t="s">
        <v>299</v>
      </c>
      <c r="G933" t="s">
        <v>299</v>
      </c>
      <c r="H933" t="s">
        <v>4353</v>
      </c>
      <c r="I933" s="14"/>
      <c r="J933" t="s">
        <v>4353</v>
      </c>
      <c r="K933" s="14"/>
      <c r="L933" t="s">
        <v>197</v>
      </c>
      <c r="M933" t="s">
        <v>202</v>
      </c>
      <c r="N933" s="14"/>
      <c r="O933" s="14"/>
      <c r="P933" s="14"/>
      <c r="Q933" s="14"/>
      <c r="R933" s="14"/>
      <c r="S933" s="14">
        <v>0</v>
      </c>
    </row>
    <row r="934" spans="1:19" x14ac:dyDescent="0.3">
      <c r="A934" t="s">
        <v>5542</v>
      </c>
      <c r="B934" t="s">
        <v>59</v>
      </c>
      <c r="C934" s="14">
        <v>2014</v>
      </c>
      <c r="D934" t="s">
        <v>5025</v>
      </c>
      <c r="E934" t="s">
        <v>1055</v>
      </c>
      <c r="F934" t="s">
        <v>336</v>
      </c>
      <c r="G934" t="s">
        <v>337</v>
      </c>
      <c r="H934" t="s">
        <v>207</v>
      </c>
      <c r="I934" s="14">
        <v>49566451</v>
      </c>
      <c r="J934" t="s">
        <v>147</v>
      </c>
      <c r="K934" s="14">
        <v>8068199.5</v>
      </c>
      <c r="L934" t="s">
        <v>198</v>
      </c>
      <c r="M934" t="s">
        <v>202</v>
      </c>
      <c r="N934" s="14">
        <v>2</v>
      </c>
      <c r="O934" s="14">
        <v>7</v>
      </c>
      <c r="P934" s="14">
        <v>20</v>
      </c>
      <c r="Q934" s="14">
        <v>0</v>
      </c>
      <c r="R934" s="14">
        <v>1</v>
      </c>
      <c r="S934" s="14">
        <v>1</v>
      </c>
    </row>
    <row r="935" spans="1:19" x14ac:dyDescent="0.3">
      <c r="A935" t="s">
        <v>5543</v>
      </c>
      <c r="B935" t="s">
        <v>59</v>
      </c>
      <c r="C935" s="14">
        <v>2014</v>
      </c>
      <c r="D935" t="s">
        <v>302</v>
      </c>
      <c r="E935" t="s">
        <v>1051</v>
      </c>
      <c r="F935" t="s">
        <v>299</v>
      </c>
      <c r="G935" t="s">
        <v>299</v>
      </c>
      <c r="H935" t="s">
        <v>4353</v>
      </c>
      <c r="I935" s="14">
        <v>400000</v>
      </c>
      <c r="J935" t="s">
        <v>146</v>
      </c>
      <c r="K935" s="14">
        <v>400000</v>
      </c>
      <c r="L935" t="s">
        <v>197</v>
      </c>
      <c r="M935" t="s">
        <v>202</v>
      </c>
      <c r="N935" s="14"/>
      <c r="O935" s="14"/>
      <c r="P935" s="14"/>
      <c r="Q935" s="14"/>
      <c r="R935" s="14"/>
      <c r="S935" s="14">
        <v>0</v>
      </c>
    </row>
    <row r="936" spans="1:19" x14ac:dyDescent="0.3">
      <c r="A936" t="s">
        <v>5544</v>
      </c>
      <c r="B936" t="s">
        <v>59</v>
      </c>
      <c r="C936" s="14">
        <v>2014</v>
      </c>
      <c r="D936" t="s">
        <v>302</v>
      </c>
      <c r="E936" t="s">
        <v>1050</v>
      </c>
      <c r="F936" t="s">
        <v>336</v>
      </c>
      <c r="G936" t="s">
        <v>337</v>
      </c>
      <c r="H936" t="s">
        <v>207</v>
      </c>
      <c r="I936" s="14">
        <v>119751775</v>
      </c>
      <c r="J936" t="s">
        <v>146</v>
      </c>
      <c r="K936" s="14">
        <v>119751775</v>
      </c>
      <c r="L936" t="s">
        <v>198</v>
      </c>
      <c r="M936" t="s">
        <v>202</v>
      </c>
      <c r="N936" s="14">
        <v>2</v>
      </c>
      <c r="O936" s="14">
        <v>7</v>
      </c>
      <c r="P936" s="14">
        <v>20</v>
      </c>
      <c r="Q936" s="14">
        <v>0</v>
      </c>
      <c r="R936" s="14">
        <v>1</v>
      </c>
      <c r="S936" s="14">
        <v>1</v>
      </c>
    </row>
    <row r="937" spans="1:19" x14ac:dyDescent="0.3">
      <c r="A937" t="s">
        <v>5546</v>
      </c>
      <c r="B937" t="s">
        <v>59</v>
      </c>
      <c r="C937" s="14">
        <v>2014</v>
      </c>
      <c r="D937" t="s">
        <v>302</v>
      </c>
      <c r="E937" t="s">
        <v>5545</v>
      </c>
      <c r="F937" t="s">
        <v>299</v>
      </c>
      <c r="G937" t="s">
        <v>299</v>
      </c>
      <c r="H937" t="s">
        <v>4353</v>
      </c>
      <c r="I937" s="14"/>
      <c r="J937" t="s">
        <v>4353</v>
      </c>
      <c r="K937" s="14"/>
      <c r="L937" t="s">
        <v>197</v>
      </c>
      <c r="M937" t="s">
        <v>202</v>
      </c>
      <c r="N937" s="14"/>
      <c r="O937" s="14"/>
      <c r="P937" s="14"/>
      <c r="Q937" s="14"/>
      <c r="R937" s="14"/>
      <c r="S937" s="14">
        <v>0</v>
      </c>
    </row>
    <row r="938" spans="1:19" x14ac:dyDescent="0.3">
      <c r="A938" t="s">
        <v>5547</v>
      </c>
      <c r="B938" t="s">
        <v>59</v>
      </c>
      <c r="C938" s="14">
        <v>2014</v>
      </c>
      <c r="D938" t="s">
        <v>302</v>
      </c>
      <c r="E938" t="s">
        <v>1054</v>
      </c>
      <c r="F938" t="s">
        <v>299</v>
      </c>
      <c r="G938" t="s">
        <v>299</v>
      </c>
      <c r="H938" t="s">
        <v>4353</v>
      </c>
      <c r="I938" s="14"/>
      <c r="J938" t="s">
        <v>4353</v>
      </c>
      <c r="K938" s="14"/>
      <c r="L938" t="s">
        <v>197</v>
      </c>
      <c r="M938" t="s">
        <v>202</v>
      </c>
      <c r="N938" s="14"/>
      <c r="O938" s="14"/>
      <c r="P938" s="14"/>
      <c r="Q938" s="14"/>
      <c r="R938" s="14"/>
      <c r="S938" s="14">
        <v>0</v>
      </c>
    </row>
    <row r="939" spans="1:19" x14ac:dyDescent="0.3">
      <c r="A939" t="s">
        <v>5548</v>
      </c>
      <c r="B939" t="s">
        <v>59</v>
      </c>
      <c r="C939" s="14">
        <v>2015</v>
      </c>
      <c r="D939" t="s">
        <v>302</v>
      </c>
      <c r="E939" t="s">
        <v>5552</v>
      </c>
      <c r="F939" t="s">
        <v>299</v>
      </c>
      <c r="G939" t="s">
        <v>299</v>
      </c>
      <c r="H939" t="s">
        <v>4353</v>
      </c>
      <c r="I939" s="14">
        <v>157000000</v>
      </c>
      <c r="J939" t="s">
        <v>146</v>
      </c>
      <c r="K939" s="14">
        <v>157000000</v>
      </c>
      <c r="L939" t="s">
        <v>197</v>
      </c>
      <c r="M939" t="s">
        <v>202</v>
      </c>
      <c r="N939" s="14"/>
      <c r="O939" s="14"/>
      <c r="P939" s="14"/>
      <c r="Q939" s="14"/>
      <c r="R939" s="14"/>
      <c r="S939" s="14">
        <v>0</v>
      </c>
    </row>
    <row r="940" spans="1:19" x14ac:dyDescent="0.3">
      <c r="A940" t="s">
        <v>5549</v>
      </c>
      <c r="B940" t="s">
        <v>59</v>
      </c>
      <c r="C940" s="14">
        <v>2015</v>
      </c>
      <c r="D940" t="s">
        <v>302</v>
      </c>
      <c r="E940" t="s">
        <v>4330</v>
      </c>
      <c r="F940" t="s">
        <v>336</v>
      </c>
      <c r="G940" t="s">
        <v>337</v>
      </c>
      <c r="H940" t="s">
        <v>207</v>
      </c>
      <c r="I940" s="14">
        <v>159155400</v>
      </c>
      <c r="J940" t="s">
        <v>146</v>
      </c>
      <c r="K940" s="14">
        <v>159155400</v>
      </c>
      <c r="L940" t="s">
        <v>198</v>
      </c>
      <c r="M940" t="s">
        <v>202</v>
      </c>
      <c r="N940" s="14">
        <v>2</v>
      </c>
      <c r="O940" s="14"/>
      <c r="P940" s="14"/>
      <c r="Q940" s="14">
        <v>0</v>
      </c>
      <c r="R940" s="14">
        <v>1</v>
      </c>
      <c r="S940" s="14">
        <v>1</v>
      </c>
    </row>
    <row r="941" spans="1:19" x14ac:dyDescent="0.3">
      <c r="A941" t="s">
        <v>5550</v>
      </c>
      <c r="B941" t="s">
        <v>59</v>
      </c>
      <c r="C941" s="14">
        <v>2015</v>
      </c>
      <c r="D941" t="s">
        <v>302</v>
      </c>
      <c r="E941" t="s">
        <v>4329</v>
      </c>
      <c r="F941" t="s">
        <v>299</v>
      </c>
      <c r="G941" t="s">
        <v>299</v>
      </c>
      <c r="H941" t="s">
        <v>207</v>
      </c>
      <c r="I941" s="14">
        <v>42000000</v>
      </c>
      <c r="J941" t="s">
        <v>146</v>
      </c>
      <c r="K941" s="14">
        <v>42000000</v>
      </c>
      <c r="L941" t="s">
        <v>198</v>
      </c>
      <c r="M941" t="s">
        <v>4353</v>
      </c>
      <c r="N941" s="14"/>
      <c r="O941" s="14"/>
      <c r="P941" s="14"/>
      <c r="Q941" s="14">
        <v>0</v>
      </c>
      <c r="R941" s="14">
        <v>1</v>
      </c>
      <c r="S941" s="14">
        <v>1</v>
      </c>
    </row>
    <row r="942" spans="1:19" x14ac:dyDescent="0.3">
      <c r="A942" t="s">
        <v>5551</v>
      </c>
      <c r="B942" t="s">
        <v>59</v>
      </c>
      <c r="C942" s="14">
        <v>2015</v>
      </c>
      <c r="D942" t="s">
        <v>302</v>
      </c>
      <c r="E942" t="s">
        <v>4328</v>
      </c>
      <c r="F942" t="s">
        <v>299</v>
      </c>
      <c r="G942" t="s">
        <v>299</v>
      </c>
      <c r="H942" t="s">
        <v>207</v>
      </c>
      <c r="I942" s="14">
        <v>133000000</v>
      </c>
      <c r="J942" t="s">
        <v>146</v>
      </c>
      <c r="K942" s="14">
        <v>133000000</v>
      </c>
      <c r="L942" t="s">
        <v>198</v>
      </c>
      <c r="M942" t="s">
        <v>202</v>
      </c>
      <c r="N942" s="14"/>
      <c r="O942" s="14"/>
      <c r="P942" s="14"/>
      <c r="Q942" s="14">
        <v>0</v>
      </c>
      <c r="R942" s="14">
        <v>1</v>
      </c>
      <c r="S942" s="14">
        <v>1</v>
      </c>
    </row>
    <row r="943" spans="1:19" x14ac:dyDescent="0.3">
      <c r="A943" t="s">
        <v>5553</v>
      </c>
      <c r="B943" t="s">
        <v>59</v>
      </c>
      <c r="C943" s="14">
        <v>2015</v>
      </c>
      <c r="D943" t="s">
        <v>302</v>
      </c>
      <c r="E943" t="s">
        <v>4327</v>
      </c>
      <c r="F943" t="s">
        <v>299</v>
      </c>
      <c r="G943" t="s">
        <v>299</v>
      </c>
      <c r="H943" t="s">
        <v>207</v>
      </c>
      <c r="I943" s="14">
        <v>130000000</v>
      </c>
      <c r="J943" t="s">
        <v>146</v>
      </c>
      <c r="K943" s="14">
        <v>130000000</v>
      </c>
      <c r="L943" t="s">
        <v>198</v>
      </c>
      <c r="M943" t="s">
        <v>4353</v>
      </c>
      <c r="N943" s="14"/>
      <c r="O943" s="14"/>
      <c r="P943" s="14"/>
      <c r="Q943" s="14">
        <v>0</v>
      </c>
      <c r="R943" s="14">
        <v>1</v>
      </c>
      <c r="S943" s="14">
        <v>1</v>
      </c>
    </row>
    <row r="944" spans="1:19" x14ac:dyDescent="0.3">
      <c r="A944" t="s">
        <v>5554</v>
      </c>
      <c r="B944" t="s">
        <v>59</v>
      </c>
      <c r="C944" s="14">
        <v>2016</v>
      </c>
      <c r="D944" t="s">
        <v>302</v>
      </c>
      <c r="E944" t="s">
        <v>4331</v>
      </c>
      <c r="F944" t="s">
        <v>299</v>
      </c>
      <c r="G944" t="s">
        <v>299</v>
      </c>
      <c r="H944" t="s">
        <v>207</v>
      </c>
      <c r="I944" s="14">
        <v>63000000</v>
      </c>
      <c r="J944" t="s">
        <v>146</v>
      </c>
      <c r="K944" s="14">
        <v>63000000</v>
      </c>
      <c r="L944" t="s">
        <v>198</v>
      </c>
      <c r="M944" t="s">
        <v>4353</v>
      </c>
      <c r="N944" s="14"/>
      <c r="O944" s="14"/>
      <c r="P944" s="14"/>
      <c r="Q944" s="14">
        <v>0</v>
      </c>
      <c r="R944" s="14">
        <v>1</v>
      </c>
      <c r="S944" s="14">
        <v>1</v>
      </c>
    </row>
    <row r="945" spans="1:19" x14ac:dyDescent="0.3">
      <c r="A945" t="s">
        <v>5555</v>
      </c>
      <c r="B945" t="s">
        <v>59</v>
      </c>
      <c r="C945" s="14">
        <v>2016</v>
      </c>
      <c r="D945" t="s">
        <v>302</v>
      </c>
      <c r="E945" t="s">
        <v>4332</v>
      </c>
      <c r="F945" t="s">
        <v>299</v>
      </c>
      <c r="G945" t="s">
        <v>299</v>
      </c>
      <c r="H945" t="s">
        <v>207</v>
      </c>
      <c r="I945" s="14">
        <v>40800000</v>
      </c>
      <c r="J945" t="s">
        <v>146</v>
      </c>
      <c r="K945" s="14">
        <v>40800000</v>
      </c>
      <c r="L945" t="s">
        <v>198</v>
      </c>
      <c r="M945" t="s">
        <v>4353</v>
      </c>
      <c r="N945" s="14"/>
      <c r="O945" s="14"/>
      <c r="P945" s="14"/>
      <c r="Q945" s="14">
        <v>0</v>
      </c>
      <c r="R945" s="14">
        <v>1</v>
      </c>
      <c r="S945" s="14">
        <v>1</v>
      </c>
    </row>
    <row r="946" spans="1:19" x14ac:dyDescent="0.3">
      <c r="A946" t="s">
        <v>5556</v>
      </c>
      <c r="B946" t="s">
        <v>59</v>
      </c>
      <c r="C946" s="14">
        <v>2016</v>
      </c>
      <c r="D946" t="s">
        <v>5025</v>
      </c>
      <c r="E946" t="s">
        <v>4333</v>
      </c>
      <c r="F946" t="s">
        <v>336</v>
      </c>
      <c r="G946" t="s">
        <v>337</v>
      </c>
      <c r="H946" t="s">
        <v>207</v>
      </c>
      <c r="I946" s="14">
        <v>84982500</v>
      </c>
      <c r="J946" t="s">
        <v>146</v>
      </c>
      <c r="K946" s="14">
        <v>84982500</v>
      </c>
      <c r="L946" t="s">
        <v>198</v>
      </c>
      <c r="M946" t="s">
        <v>202</v>
      </c>
      <c r="N946" s="14">
        <v>2</v>
      </c>
      <c r="O946" s="14">
        <v>7</v>
      </c>
      <c r="P946" s="14">
        <v>13</v>
      </c>
      <c r="Q946" s="14">
        <v>0</v>
      </c>
      <c r="R946" s="14">
        <v>1</v>
      </c>
      <c r="S946" s="14">
        <v>1</v>
      </c>
    </row>
    <row r="947" spans="1:19" x14ac:dyDescent="0.3">
      <c r="A947" t="s">
        <v>5557</v>
      </c>
      <c r="B947" t="s">
        <v>59</v>
      </c>
      <c r="C947" s="14">
        <v>2017</v>
      </c>
      <c r="D947" t="s">
        <v>4985</v>
      </c>
      <c r="E947" t="s">
        <v>1058</v>
      </c>
      <c r="F947" t="s">
        <v>336</v>
      </c>
      <c r="G947" t="s">
        <v>337</v>
      </c>
      <c r="H947" t="s">
        <v>207</v>
      </c>
      <c r="I947" s="14"/>
      <c r="J947" t="s">
        <v>4353</v>
      </c>
      <c r="K947" s="14">
        <v>123000000</v>
      </c>
      <c r="L947" t="s">
        <v>198</v>
      </c>
      <c r="M947" t="s">
        <v>4353</v>
      </c>
      <c r="N947" s="14"/>
      <c r="O947" s="14"/>
      <c r="P947" s="14"/>
      <c r="Q947" s="14">
        <v>0</v>
      </c>
      <c r="R947" s="14">
        <v>1</v>
      </c>
      <c r="S947" s="14">
        <v>1</v>
      </c>
    </row>
    <row r="948" spans="1:19" x14ac:dyDescent="0.3">
      <c r="A948" t="s">
        <v>5558</v>
      </c>
      <c r="B948" t="s">
        <v>59</v>
      </c>
      <c r="C948" s="14">
        <v>2017</v>
      </c>
      <c r="D948" t="s">
        <v>4985</v>
      </c>
      <c r="E948" t="s">
        <v>1059</v>
      </c>
      <c r="F948" t="s">
        <v>336</v>
      </c>
      <c r="G948" t="s">
        <v>337</v>
      </c>
      <c r="H948" t="s">
        <v>207</v>
      </c>
      <c r="I948" s="14"/>
      <c r="J948" t="s">
        <v>4353</v>
      </c>
      <c r="K948" s="14">
        <v>180000000</v>
      </c>
      <c r="L948" t="s">
        <v>198</v>
      </c>
      <c r="M948" t="s">
        <v>4353</v>
      </c>
      <c r="N948" s="14"/>
      <c r="O948" s="14"/>
      <c r="P948" s="14"/>
      <c r="Q948" s="14">
        <v>0</v>
      </c>
      <c r="R948" s="14">
        <v>1</v>
      </c>
      <c r="S948" s="14">
        <v>1</v>
      </c>
    </row>
    <row r="949" spans="1:19" x14ac:dyDescent="0.3">
      <c r="A949" t="s">
        <v>5559</v>
      </c>
      <c r="B949" t="s">
        <v>59</v>
      </c>
      <c r="C949" s="14">
        <v>2017</v>
      </c>
      <c r="D949" t="s">
        <v>143</v>
      </c>
      <c r="E949" t="s">
        <v>1060</v>
      </c>
      <c r="F949" t="s">
        <v>336</v>
      </c>
      <c r="G949" t="s">
        <v>337</v>
      </c>
      <c r="H949" t="s">
        <v>207</v>
      </c>
      <c r="I949" s="14"/>
      <c r="J949" t="s">
        <v>4353</v>
      </c>
      <c r="K949" s="14">
        <v>48000000</v>
      </c>
      <c r="L949" t="s">
        <v>198</v>
      </c>
      <c r="M949" t="s">
        <v>4353</v>
      </c>
      <c r="N949" s="14"/>
      <c r="O949" s="14"/>
      <c r="P949" s="14"/>
      <c r="Q949" s="14">
        <v>0</v>
      </c>
      <c r="R949" s="14">
        <v>1</v>
      </c>
      <c r="S949" s="14">
        <v>1</v>
      </c>
    </row>
    <row r="950" spans="1:19" x14ac:dyDescent="0.3">
      <c r="A950" t="s">
        <v>5560</v>
      </c>
      <c r="B950" t="s">
        <v>47</v>
      </c>
      <c r="C950" s="14">
        <v>1973</v>
      </c>
      <c r="D950" t="s">
        <v>252</v>
      </c>
      <c r="E950" t="s">
        <v>254</v>
      </c>
      <c r="F950" t="s">
        <v>299</v>
      </c>
      <c r="G950" t="s">
        <v>299</v>
      </c>
      <c r="H950" t="s">
        <v>4353</v>
      </c>
      <c r="I950" s="14"/>
      <c r="J950" t="s">
        <v>4353</v>
      </c>
      <c r="K950" s="14">
        <v>24000000</v>
      </c>
      <c r="L950" t="s">
        <v>198</v>
      </c>
      <c r="M950" t="s">
        <v>4353</v>
      </c>
      <c r="N950" s="14"/>
      <c r="O950" s="14"/>
      <c r="P950" s="14"/>
      <c r="Q950" s="14"/>
      <c r="R950" s="14"/>
      <c r="S950" s="14">
        <v>0</v>
      </c>
    </row>
    <row r="951" spans="1:19" x14ac:dyDescent="0.3">
      <c r="A951" t="s">
        <v>5561</v>
      </c>
      <c r="B951" t="s">
        <v>47</v>
      </c>
      <c r="C951" s="14">
        <v>1973</v>
      </c>
      <c r="D951" t="s">
        <v>252</v>
      </c>
      <c r="E951" t="s">
        <v>1061</v>
      </c>
      <c r="F951" t="s">
        <v>299</v>
      </c>
      <c r="G951" t="s">
        <v>299</v>
      </c>
      <c r="H951" t="s">
        <v>4353</v>
      </c>
      <c r="I951" s="14"/>
      <c r="J951" t="s">
        <v>4353</v>
      </c>
      <c r="K951" s="14">
        <v>20000000</v>
      </c>
      <c r="L951" t="s">
        <v>198</v>
      </c>
      <c r="M951" t="s">
        <v>4353</v>
      </c>
      <c r="N951" s="14"/>
      <c r="O951" s="14"/>
      <c r="P951" s="14"/>
      <c r="Q951" s="14"/>
      <c r="R951" s="14"/>
      <c r="S951" s="14">
        <v>0</v>
      </c>
    </row>
    <row r="952" spans="1:19" x14ac:dyDescent="0.3">
      <c r="A952" t="s">
        <v>5562</v>
      </c>
      <c r="B952" t="s">
        <v>47</v>
      </c>
      <c r="C952" s="14">
        <v>1973</v>
      </c>
      <c r="D952" t="s">
        <v>252</v>
      </c>
      <c r="E952" t="s">
        <v>737</v>
      </c>
      <c r="F952" t="s">
        <v>299</v>
      </c>
      <c r="G952" t="s">
        <v>299</v>
      </c>
      <c r="H952" t="s">
        <v>4353</v>
      </c>
      <c r="I952" s="14"/>
      <c r="J952" t="s">
        <v>4353</v>
      </c>
      <c r="K952" s="14">
        <v>12000000</v>
      </c>
      <c r="L952" t="s">
        <v>198</v>
      </c>
      <c r="M952" t="s">
        <v>4353</v>
      </c>
      <c r="N952" s="14"/>
      <c r="O952" s="14"/>
      <c r="P952" s="14"/>
      <c r="Q952" s="14"/>
      <c r="R952" s="14"/>
      <c r="S952" s="14">
        <v>0</v>
      </c>
    </row>
    <row r="953" spans="1:19" x14ac:dyDescent="0.3">
      <c r="A953" t="s">
        <v>5563</v>
      </c>
      <c r="B953" t="s">
        <v>47</v>
      </c>
      <c r="C953" s="14">
        <v>1973</v>
      </c>
      <c r="D953" t="s">
        <v>252</v>
      </c>
      <c r="E953" t="s">
        <v>1062</v>
      </c>
      <c r="F953" t="s">
        <v>299</v>
      </c>
      <c r="G953" t="s">
        <v>299</v>
      </c>
      <c r="H953" t="s">
        <v>4353</v>
      </c>
      <c r="I953" s="14"/>
      <c r="J953" t="s">
        <v>4353</v>
      </c>
      <c r="K953" s="14">
        <v>15000000</v>
      </c>
      <c r="L953" t="s">
        <v>198</v>
      </c>
      <c r="M953" t="s">
        <v>4353</v>
      </c>
      <c r="N953" s="14"/>
      <c r="O953" s="14"/>
      <c r="P953" s="14"/>
      <c r="Q953" s="14"/>
      <c r="R953" s="14"/>
      <c r="S953" s="14">
        <v>0</v>
      </c>
    </row>
    <row r="954" spans="1:19" x14ac:dyDescent="0.3">
      <c r="A954" t="s">
        <v>5564</v>
      </c>
      <c r="B954" t="s">
        <v>47</v>
      </c>
      <c r="C954" s="14">
        <v>1977</v>
      </c>
      <c r="D954" t="s">
        <v>252</v>
      </c>
      <c r="E954" t="s">
        <v>1063</v>
      </c>
      <c r="F954" t="s">
        <v>299</v>
      </c>
      <c r="G954" t="s">
        <v>299</v>
      </c>
      <c r="H954" t="s">
        <v>4353</v>
      </c>
      <c r="I954" s="14"/>
      <c r="J954" t="s">
        <v>4353</v>
      </c>
      <c r="K954" s="14">
        <v>32400000</v>
      </c>
      <c r="L954" t="s">
        <v>198</v>
      </c>
      <c r="M954" t="s">
        <v>4353</v>
      </c>
      <c r="N954" s="14"/>
      <c r="O954" s="14"/>
      <c r="P954" s="14"/>
      <c r="Q954" s="14"/>
      <c r="R954" s="14"/>
      <c r="S954" s="14">
        <v>0</v>
      </c>
    </row>
    <row r="955" spans="1:19" x14ac:dyDescent="0.3">
      <c r="A955" t="s">
        <v>5565</v>
      </c>
      <c r="B955" t="s">
        <v>47</v>
      </c>
      <c r="C955" s="14">
        <v>1985</v>
      </c>
      <c r="D955" t="s">
        <v>255</v>
      </c>
      <c r="E955" t="s">
        <v>5566</v>
      </c>
      <c r="F955" t="s">
        <v>299</v>
      </c>
      <c r="G955" t="s">
        <v>299</v>
      </c>
      <c r="H955" t="s">
        <v>4353</v>
      </c>
      <c r="I955" s="14"/>
      <c r="J955" t="s">
        <v>4353</v>
      </c>
      <c r="K955" s="14">
        <v>500000</v>
      </c>
      <c r="L955" t="s">
        <v>197</v>
      </c>
      <c r="M955" t="s">
        <v>4353</v>
      </c>
      <c r="N955" s="14"/>
      <c r="O955" s="14"/>
      <c r="P955" s="14"/>
      <c r="Q955" s="14"/>
      <c r="R955" s="14"/>
      <c r="S955" s="14">
        <v>0</v>
      </c>
    </row>
    <row r="956" spans="1:19" x14ac:dyDescent="0.3">
      <c r="A956" t="s">
        <v>5567</v>
      </c>
      <c r="B956" t="s">
        <v>47</v>
      </c>
      <c r="C956" s="14">
        <v>1987</v>
      </c>
      <c r="D956" t="s">
        <v>255</v>
      </c>
      <c r="E956" t="s">
        <v>612</v>
      </c>
      <c r="F956" t="s">
        <v>299</v>
      </c>
      <c r="G956" t="s">
        <v>299</v>
      </c>
      <c r="H956" t="s">
        <v>4353</v>
      </c>
      <c r="I956" s="14"/>
      <c r="J956" t="s">
        <v>4353</v>
      </c>
      <c r="K956" s="14">
        <v>13000000</v>
      </c>
      <c r="L956" t="s">
        <v>198</v>
      </c>
      <c r="M956" t="s">
        <v>4353</v>
      </c>
      <c r="N956" s="14"/>
      <c r="O956" s="14"/>
      <c r="P956" s="14"/>
      <c r="Q956" s="14"/>
      <c r="R956" s="14"/>
      <c r="S956" s="14">
        <v>0</v>
      </c>
    </row>
    <row r="957" spans="1:19" x14ac:dyDescent="0.3">
      <c r="A957" t="s">
        <v>5568</v>
      </c>
      <c r="B957" t="s">
        <v>47</v>
      </c>
      <c r="C957" s="14">
        <v>1991</v>
      </c>
      <c r="D957" t="s">
        <v>362</v>
      </c>
      <c r="E957" t="s">
        <v>1064</v>
      </c>
      <c r="F957" t="s">
        <v>299</v>
      </c>
      <c r="G957" t="s">
        <v>299</v>
      </c>
      <c r="H957" t="s">
        <v>4353</v>
      </c>
      <c r="I957" s="14"/>
      <c r="J957" t="s">
        <v>4353</v>
      </c>
      <c r="K957" s="14"/>
      <c r="L957" t="s">
        <v>197</v>
      </c>
      <c r="M957" t="s">
        <v>4353</v>
      </c>
      <c r="N957" s="14"/>
      <c r="O957" s="14"/>
      <c r="P957" s="14"/>
      <c r="Q957" s="14"/>
      <c r="R957" s="14"/>
      <c r="S957" s="14">
        <v>0</v>
      </c>
    </row>
    <row r="958" spans="1:19" x14ac:dyDescent="0.3">
      <c r="A958" t="s">
        <v>5569</v>
      </c>
      <c r="B958" t="s">
        <v>47</v>
      </c>
      <c r="C958" s="14">
        <v>1991</v>
      </c>
      <c r="D958" t="s">
        <v>302</v>
      </c>
      <c r="E958" t="s">
        <v>1065</v>
      </c>
      <c r="F958" t="s">
        <v>299</v>
      </c>
      <c r="G958" t="s">
        <v>299</v>
      </c>
      <c r="H958" t="s">
        <v>4353</v>
      </c>
      <c r="I958" s="14"/>
      <c r="J958" t="s">
        <v>4353</v>
      </c>
      <c r="K958" s="14">
        <v>6000000</v>
      </c>
      <c r="L958" t="s">
        <v>198</v>
      </c>
      <c r="M958" t="s">
        <v>4353</v>
      </c>
      <c r="N958" s="14">
        <v>0</v>
      </c>
      <c r="O958" s="14"/>
      <c r="P958" s="14"/>
      <c r="Q958" s="14"/>
      <c r="R958" s="14"/>
      <c r="S958" s="14">
        <v>0</v>
      </c>
    </row>
    <row r="959" spans="1:19" x14ac:dyDescent="0.3">
      <c r="A959" t="s">
        <v>5570</v>
      </c>
      <c r="B959" t="s">
        <v>47</v>
      </c>
      <c r="C959" s="14">
        <v>1992</v>
      </c>
      <c r="D959" t="s">
        <v>362</v>
      </c>
      <c r="E959" t="s">
        <v>1066</v>
      </c>
      <c r="F959" t="s">
        <v>299</v>
      </c>
      <c r="G959" t="s">
        <v>299</v>
      </c>
      <c r="H959" t="s">
        <v>4353</v>
      </c>
      <c r="I959" s="14"/>
      <c r="J959" t="s">
        <v>4353</v>
      </c>
      <c r="K959" s="14"/>
      <c r="L959" t="s">
        <v>197</v>
      </c>
      <c r="M959" t="s">
        <v>4353</v>
      </c>
      <c r="N959" s="14"/>
      <c r="O959" s="14"/>
      <c r="P959" s="14"/>
      <c r="Q959" s="14"/>
      <c r="R959" s="14"/>
      <c r="S959" s="14">
        <v>0</v>
      </c>
    </row>
    <row r="960" spans="1:19" x14ac:dyDescent="0.3">
      <c r="A960" t="s">
        <v>5571</v>
      </c>
      <c r="B960" t="s">
        <v>47</v>
      </c>
      <c r="C960" s="14">
        <v>1992</v>
      </c>
      <c r="D960" t="s">
        <v>362</v>
      </c>
      <c r="E960" t="s">
        <v>1067</v>
      </c>
      <c r="F960" t="s">
        <v>299</v>
      </c>
      <c r="G960" t="s">
        <v>299</v>
      </c>
      <c r="H960" t="s">
        <v>4353</v>
      </c>
      <c r="I960" s="14"/>
      <c r="J960" t="s">
        <v>4353</v>
      </c>
      <c r="K960" s="14"/>
      <c r="L960" t="s">
        <v>197</v>
      </c>
      <c r="M960" t="s">
        <v>4353</v>
      </c>
      <c r="N960" s="14"/>
      <c r="O960" s="14"/>
      <c r="P960" s="14"/>
      <c r="Q960" s="14"/>
      <c r="R960" s="14"/>
      <c r="S960" s="14">
        <v>0</v>
      </c>
    </row>
    <row r="961" spans="1:19" x14ac:dyDescent="0.3">
      <c r="A961" t="s">
        <v>5572</v>
      </c>
      <c r="B961" t="s">
        <v>47</v>
      </c>
      <c r="C961" s="14">
        <v>1993</v>
      </c>
      <c r="D961" t="s">
        <v>362</v>
      </c>
      <c r="E961" t="s">
        <v>1068</v>
      </c>
      <c r="F961" t="s">
        <v>299</v>
      </c>
      <c r="G961" t="s">
        <v>299</v>
      </c>
      <c r="H961" t="s">
        <v>4353</v>
      </c>
      <c r="I961" s="14"/>
      <c r="J961" t="s">
        <v>4353</v>
      </c>
      <c r="K961" s="14"/>
      <c r="L961" t="s">
        <v>197</v>
      </c>
      <c r="M961" t="s">
        <v>4353</v>
      </c>
      <c r="N961" s="14"/>
      <c r="O961" s="14"/>
      <c r="P961" s="14"/>
      <c r="Q961" s="14"/>
      <c r="R961" s="14"/>
      <c r="S961" s="14">
        <v>0</v>
      </c>
    </row>
    <row r="962" spans="1:19" x14ac:dyDescent="0.3">
      <c r="A962" t="s">
        <v>5573</v>
      </c>
      <c r="B962" t="s">
        <v>47</v>
      </c>
      <c r="C962" s="14">
        <v>1995</v>
      </c>
      <c r="D962" t="s">
        <v>362</v>
      </c>
      <c r="E962" t="s">
        <v>1069</v>
      </c>
      <c r="F962" t="s">
        <v>299</v>
      </c>
      <c r="G962" t="s">
        <v>299</v>
      </c>
      <c r="H962" t="s">
        <v>4353</v>
      </c>
      <c r="I962" s="14"/>
      <c r="J962" t="s">
        <v>4353</v>
      </c>
      <c r="K962" s="14"/>
      <c r="L962" t="s">
        <v>197</v>
      </c>
      <c r="M962" t="s">
        <v>4353</v>
      </c>
      <c r="N962" s="14"/>
      <c r="O962" s="14"/>
      <c r="P962" s="14"/>
      <c r="Q962" s="14"/>
      <c r="R962" s="14"/>
      <c r="S962" s="14">
        <v>0</v>
      </c>
    </row>
    <row r="963" spans="1:19" x14ac:dyDescent="0.3">
      <c r="A963" t="s">
        <v>5574</v>
      </c>
      <c r="B963" t="s">
        <v>47</v>
      </c>
      <c r="C963" s="14">
        <v>1997</v>
      </c>
      <c r="D963" t="s">
        <v>362</v>
      </c>
      <c r="E963" t="s">
        <v>9986</v>
      </c>
      <c r="F963" t="s">
        <v>299</v>
      </c>
      <c r="G963" t="s">
        <v>299</v>
      </c>
      <c r="H963" t="s">
        <v>4353</v>
      </c>
      <c r="I963" s="14"/>
      <c r="J963" t="s">
        <v>4353</v>
      </c>
      <c r="K963" s="14"/>
      <c r="L963" t="s">
        <v>197</v>
      </c>
      <c r="M963" t="s">
        <v>4353</v>
      </c>
      <c r="N963" s="14"/>
      <c r="O963" s="14"/>
      <c r="P963" s="14"/>
      <c r="Q963" s="14"/>
      <c r="R963" s="14"/>
      <c r="S963" s="14">
        <v>0</v>
      </c>
    </row>
    <row r="964" spans="1:19" x14ac:dyDescent="0.3">
      <c r="A964" t="s">
        <v>5576</v>
      </c>
      <c r="B964" t="s">
        <v>47</v>
      </c>
      <c r="C964" s="14">
        <v>1999</v>
      </c>
      <c r="D964" t="s">
        <v>362</v>
      </c>
      <c r="E964" t="s">
        <v>1070</v>
      </c>
      <c r="F964" t="s">
        <v>299</v>
      </c>
      <c r="G964" t="s">
        <v>299</v>
      </c>
      <c r="H964" t="s">
        <v>4353</v>
      </c>
      <c r="I964" s="14"/>
      <c r="J964" t="s">
        <v>4353</v>
      </c>
      <c r="K964" s="14"/>
      <c r="L964" t="s">
        <v>197</v>
      </c>
      <c r="M964" t="s">
        <v>4353</v>
      </c>
      <c r="N964" s="14"/>
      <c r="O964" s="14"/>
      <c r="P964" s="14"/>
      <c r="Q964" s="14"/>
      <c r="R964" s="14"/>
      <c r="S964" s="14">
        <v>0</v>
      </c>
    </row>
    <row r="965" spans="1:19" x14ac:dyDescent="0.3">
      <c r="A965" t="s">
        <v>5577</v>
      </c>
      <c r="B965" t="s">
        <v>47</v>
      </c>
      <c r="C965" s="14">
        <v>1999</v>
      </c>
      <c r="D965" t="s">
        <v>362</v>
      </c>
      <c r="E965" t="s">
        <v>5575</v>
      </c>
      <c r="F965" t="s">
        <v>299</v>
      </c>
      <c r="G965" t="s">
        <v>299</v>
      </c>
      <c r="H965" t="s">
        <v>4353</v>
      </c>
      <c r="I965" s="14"/>
      <c r="J965" t="s">
        <v>4353</v>
      </c>
      <c r="K965" s="14"/>
      <c r="L965" t="s">
        <v>197</v>
      </c>
      <c r="M965" t="s">
        <v>4353</v>
      </c>
      <c r="N965" s="14"/>
      <c r="O965" s="14"/>
      <c r="P965" s="14"/>
      <c r="Q965" s="14"/>
      <c r="R965" s="14"/>
      <c r="S965" s="14">
        <v>0</v>
      </c>
    </row>
    <row r="966" spans="1:19" x14ac:dyDescent="0.3">
      <c r="A966" t="s">
        <v>5578</v>
      </c>
      <c r="B966" t="s">
        <v>47</v>
      </c>
      <c r="C966" s="14">
        <v>1999</v>
      </c>
      <c r="D966" t="s">
        <v>362</v>
      </c>
      <c r="E966" t="s">
        <v>1071</v>
      </c>
      <c r="F966" t="s">
        <v>299</v>
      </c>
      <c r="G966" t="s">
        <v>299</v>
      </c>
      <c r="H966" t="s">
        <v>4353</v>
      </c>
      <c r="I966" s="14"/>
      <c r="J966" t="s">
        <v>4353</v>
      </c>
      <c r="K966" s="14"/>
      <c r="L966" t="s">
        <v>197</v>
      </c>
      <c r="M966" t="s">
        <v>4353</v>
      </c>
      <c r="N966" s="14"/>
      <c r="O966" s="14"/>
      <c r="P966" s="14"/>
      <c r="Q966" s="14"/>
      <c r="R966" s="14"/>
      <c r="S966" s="14">
        <v>0</v>
      </c>
    </row>
    <row r="967" spans="1:19" x14ac:dyDescent="0.3">
      <c r="A967" t="s">
        <v>5579</v>
      </c>
      <c r="B967" t="s">
        <v>47</v>
      </c>
      <c r="C967" s="14">
        <v>2001</v>
      </c>
      <c r="D967" t="s">
        <v>302</v>
      </c>
      <c r="E967" t="s">
        <v>5580</v>
      </c>
      <c r="F967" t="s">
        <v>299</v>
      </c>
      <c r="G967" t="s">
        <v>299</v>
      </c>
      <c r="H967" t="s">
        <v>4353</v>
      </c>
      <c r="I967" s="14">
        <v>203000000</v>
      </c>
      <c r="J967" t="s">
        <v>147</v>
      </c>
      <c r="K967" s="14">
        <v>24525592</v>
      </c>
      <c r="L967" t="s">
        <v>197</v>
      </c>
      <c r="M967" t="s">
        <v>202</v>
      </c>
      <c r="N967" s="14"/>
      <c r="O967" s="14"/>
      <c r="P967" s="14"/>
      <c r="Q967" s="14"/>
      <c r="R967" s="14"/>
      <c r="S967" s="14">
        <v>0</v>
      </c>
    </row>
    <row r="968" spans="1:19" x14ac:dyDescent="0.3">
      <c r="A968" t="s">
        <v>5581</v>
      </c>
      <c r="B968" t="s">
        <v>47</v>
      </c>
      <c r="C968" s="14">
        <v>2002</v>
      </c>
      <c r="D968" t="s">
        <v>302</v>
      </c>
      <c r="E968" t="s">
        <v>1072</v>
      </c>
      <c r="F968" t="s">
        <v>299</v>
      </c>
      <c r="G968" t="s">
        <v>299</v>
      </c>
      <c r="H968" t="s">
        <v>4353</v>
      </c>
      <c r="I968" s="14">
        <v>72000000</v>
      </c>
      <c r="J968" t="s">
        <v>155</v>
      </c>
      <c r="K968" s="14">
        <v>103301.6015625</v>
      </c>
      <c r="L968" t="s">
        <v>197</v>
      </c>
      <c r="M968" t="s">
        <v>202</v>
      </c>
      <c r="N968" s="14"/>
      <c r="O968" s="14"/>
      <c r="P968" s="14"/>
      <c r="Q968" s="14"/>
      <c r="R968" s="14"/>
      <c r="S968" s="14">
        <v>0</v>
      </c>
    </row>
    <row r="969" spans="1:19" x14ac:dyDescent="0.3">
      <c r="A969" t="s">
        <v>5582</v>
      </c>
      <c r="B969" t="s">
        <v>47</v>
      </c>
      <c r="C969" s="14">
        <v>2003</v>
      </c>
      <c r="D969" t="s">
        <v>302</v>
      </c>
      <c r="E969" t="s">
        <v>1073</v>
      </c>
      <c r="F969" t="s">
        <v>299</v>
      </c>
      <c r="G969" t="s">
        <v>299</v>
      </c>
      <c r="H969" t="s">
        <v>4353</v>
      </c>
      <c r="I969" s="14">
        <v>200000000</v>
      </c>
      <c r="J969" t="s">
        <v>155</v>
      </c>
      <c r="K969" s="14">
        <v>344115.4375</v>
      </c>
      <c r="L969" t="s">
        <v>197</v>
      </c>
      <c r="M969" t="s">
        <v>202</v>
      </c>
      <c r="N969" s="14"/>
      <c r="O969" s="14"/>
      <c r="P969" s="14"/>
      <c r="Q969" s="14"/>
      <c r="R969" s="14"/>
      <c r="S969" s="14">
        <v>0</v>
      </c>
    </row>
    <row r="970" spans="1:19" x14ac:dyDescent="0.3">
      <c r="A970" t="s">
        <v>5583</v>
      </c>
      <c r="B970" t="s">
        <v>47</v>
      </c>
      <c r="C970" s="14">
        <v>2003</v>
      </c>
      <c r="D970" t="s">
        <v>302</v>
      </c>
      <c r="E970" t="s">
        <v>1074</v>
      </c>
      <c r="F970" t="s">
        <v>299</v>
      </c>
      <c r="G970" t="s">
        <v>299</v>
      </c>
      <c r="H970" t="s">
        <v>4353</v>
      </c>
      <c r="I970" s="14"/>
      <c r="J970" t="s">
        <v>4353</v>
      </c>
      <c r="K970" s="14"/>
      <c r="L970" t="s">
        <v>197</v>
      </c>
      <c r="M970" t="s">
        <v>202</v>
      </c>
      <c r="N970" s="14"/>
      <c r="O970" s="14"/>
      <c r="P970" s="14"/>
      <c r="Q970" s="14"/>
      <c r="R970" s="14"/>
      <c r="S970" s="14">
        <v>0</v>
      </c>
    </row>
    <row r="971" spans="1:19" x14ac:dyDescent="0.3">
      <c r="A971" t="s">
        <v>5584</v>
      </c>
      <c r="B971" t="s">
        <v>47</v>
      </c>
      <c r="C971" s="14">
        <v>2003</v>
      </c>
      <c r="D971" t="s">
        <v>302</v>
      </c>
      <c r="E971" t="s">
        <v>1075</v>
      </c>
      <c r="F971" t="s">
        <v>299</v>
      </c>
      <c r="G971" t="s">
        <v>299</v>
      </c>
      <c r="H971" t="s">
        <v>4353</v>
      </c>
      <c r="I971" s="14">
        <v>91000000</v>
      </c>
      <c r="J971" t="s">
        <v>150</v>
      </c>
      <c r="K971" s="14">
        <v>156572.515625</v>
      </c>
      <c r="L971" t="s">
        <v>197</v>
      </c>
      <c r="M971" t="s">
        <v>202</v>
      </c>
      <c r="N971" s="14"/>
      <c r="O971" s="14"/>
      <c r="P971" s="14"/>
      <c r="Q971" s="14"/>
      <c r="R971" s="14"/>
      <c r="S971" s="14">
        <v>0</v>
      </c>
    </row>
    <row r="972" spans="1:19" x14ac:dyDescent="0.3">
      <c r="A972" t="s">
        <v>5585</v>
      </c>
      <c r="B972" t="s">
        <v>47</v>
      </c>
      <c r="C972" s="14">
        <v>2004</v>
      </c>
      <c r="D972" t="s">
        <v>372</v>
      </c>
      <c r="E972" t="s">
        <v>1076</v>
      </c>
      <c r="F972" t="s">
        <v>364</v>
      </c>
      <c r="G972" t="s">
        <v>365</v>
      </c>
      <c r="H972" t="s">
        <v>207</v>
      </c>
      <c r="I972" s="14"/>
      <c r="J972" t="s">
        <v>4353</v>
      </c>
      <c r="K972" s="14">
        <v>4000000</v>
      </c>
      <c r="L972" t="s">
        <v>198</v>
      </c>
      <c r="M972" t="s">
        <v>366</v>
      </c>
      <c r="N972" s="14">
        <v>0</v>
      </c>
      <c r="O972" s="14"/>
      <c r="P972" s="14"/>
      <c r="Q972" s="14">
        <v>0</v>
      </c>
      <c r="R972" s="14">
        <v>1</v>
      </c>
      <c r="S972" s="14">
        <v>0</v>
      </c>
    </row>
    <row r="973" spans="1:19" x14ac:dyDescent="0.3">
      <c r="A973" t="s">
        <v>5586</v>
      </c>
      <c r="B973" t="s">
        <v>47</v>
      </c>
      <c r="C973" s="14">
        <v>2006</v>
      </c>
      <c r="D973" t="s">
        <v>302</v>
      </c>
      <c r="E973" t="s">
        <v>1077</v>
      </c>
      <c r="F973" t="s">
        <v>299</v>
      </c>
      <c r="G973" t="s">
        <v>299</v>
      </c>
      <c r="H973" t="s">
        <v>4353</v>
      </c>
      <c r="I973" s="14"/>
      <c r="J973" t="s">
        <v>4353</v>
      </c>
      <c r="K973" s="14"/>
      <c r="L973" t="s">
        <v>197</v>
      </c>
      <c r="M973" t="s">
        <v>202</v>
      </c>
      <c r="N973" s="14"/>
      <c r="O973" s="14"/>
      <c r="P973" s="14"/>
      <c r="Q973" s="14"/>
      <c r="R973" s="14"/>
      <c r="S973" s="14">
        <v>0</v>
      </c>
    </row>
    <row r="974" spans="1:19" x14ac:dyDescent="0.3">
      <c r="A974" t="s">
        <v>5587</v>
      </c>
      <c r="B974" t="s">
        <v>47</v>
      </c>
      <c r="C974" s="14">
        <v>2006</v>
      </c>
      <c r="D974" t="s">
        <v>372</v>
      </c>
      <c r="E974" t="s">
        <v>1078</v>
      </c>
      <c r="F974" t="s">
        <v>364</v>
      </c>
      <c r="G974" t="s">
        <v>365</v>
      </c>
      <c r="H974" t="s">
        <v>207</v>
      </c>
      <c r="I974" s="14"/>
      <c r="J974" t="s">
        <v>4353</v>
      </c>
      <c r="K974" s="14">
        <v>5000000</v>
      </c>
      <c r="L974" t="s">
        <v>198</v>
      </c>
      <c r="M974" t="s">
        <v>366</v>
      </c>
      <c r="N974" s="14">
        <v>0</v>
      </c>
      <c r="O974" s="14"/>
      <c r="P974" s="14"/>
      <c r="Q974" s="14">
        <v>0</v>
      </c>
      <c r="R974" s="14">
        <v>1</v>
      </c>
      <c r="S974" s="14">
        <v>0</v>
      </c>
    </row>
    <row r="975" spans="1:19" x14ac:dyDescent="0.3">
      <c r="A975" t="s">
        <v>5588</v>
      </c>
      <c r="B975" t="s">
        <v>47</v>
      </c>
      <c r="C975" s="14">
        <v>2007</v>
      </c>
      <c r="D975" t="s">
        <v>5082</v>
      </c>
      <c r="E975" t="s">
        <v>1081</v>
      </c>
      <c r="F975" t="s">
        <v>336</v>
      </c>
      <c r="G975" t="s">
        <v>337</v>
      </c>
      <c r="H975" t="s">
        <v>207</v>
      </c>
      <c r="I975" s="14">
        <v>171000000</v>
      </c>
      <c r="J975" t="s">
        <v>147</v>
      </c>
      <c r="K975" s="14">
        <v>22500000</v>
      </c>
      <c r="L975" t="s">
        <v>198</v>
      </c>
      <c r="M975" t="s">
        <v>202</v>
      </c>
      <c r="N975" s="14">
        <v>2</v>
      </c>
      <c r="O975" s="14">
        <v>5</v>
      </c>
      <c r="P975" s="14">
        <v>20</v>
      </c>
      <c r="Q975" s="14">
        <v>0</v>
      </c>
      <c r="R975" s="14">
        <v>1</v>
      </c>
      <c r="S975" s="14">
        <v>1</v>
      </c>
    </row>
    <row r="976" spans="1:19" x14ac:dyDescent="0.3">
      <c r="A976" t="s">
        <v>5590</v>
      </c>
      <c r="B976" t="s">
        <v>47</v>
      </c>
      <c r="C976" s="14">
        <v>2007</v>
      </c>
      <c r="D976" t="s">
        <v>5082</v>
      </c>
      <c r="E976" t="s">
        <v>5594</v>
      </c>
      <c r="F976" t="s">
        <v>336</v>
      </c>
      <c r="G976" t="s">
        <v>337</v>
      </c>
      <c r="H976" t="s">
        <v>207</v>
      </c>
      <c r="I976" s="14">
        <v>350000000</v>
      </c>
      <c r="J976" t="s">
        <v>147</v>
      </c>
      <c r="K976" s="14">
        <v>46017513</v>
      </c>
      <c r="L976" t="s">
        <v>198</v>
      </c>
      <c r="M976" t="s">
        <v>202</v>
      </c>
      <c r="N976" s="14">
        <v>2</v>
      </c>
      <c r="O976" s="14">
        <v>5</v>
      </c>
      <c r="P976" s="14">
        <v>21</v>
      </c>
      <c r="Q976" s="14">
        <v>0</v>
      </c>
      <c r="R976" s="14">
        <v>1</v>
      </c>
      <c r="S976" s="14">
        <v>1</v>
      </c>
    </row>
    <row r="977" spans="1:19" x14ac:dyDescent="0.3">
      <c r="A977" t="s">
        <v>5591</v>
      </c>
      <c r="B977" t="s">
        <v>47</v>
      </c>
      <c r="C977" s="14">
        <v>2007</v>
      </c>
      <c r="D977" t="s">
        <v>302</v>
      </c>
      <c r="E977" t="s">
        <v>1079</v>
      </c>
      <c r="F977" t="s">
        <v>787</v>
      </c>
      <c r="G977" t="s">
        <v>365</v>
      </c>
      <c r="H977" t="s">
        <v>4353</v>
      </c>
      <c r="I977" s="14"/>
      <c r="J977" t="s">
        <v>4353</v>
      </c>
      <c r="K977" s="14"/>
      <c r="L977" t="s">
        <v>197</v>
      </c>
      <c r="M977" t="s">
        <v>202</v>
      </c>
      <c r="N977" s="14"/>
      <c r="O977" s="14"/>
      <c r="P977" s="14"/>
      <c r="Q977" s="14"/>
      <c r="R977" s="14"/>
      <c r="S977" s="14">
        <v>0</v>
      </c>
    </row>
    <row r="978" spans="1:19" x14ac:dyDescent="0.3">
      <c r="A978" t="s">
        <v>5592</v>
      </c>
      <c r="B978" t="s">
        <v>47</v>
      </c>
      <c r="C978" s="14">
        <v>2007</v>
      </c>
      <c r="D978" t="s">
        <v>302</v>
      </c>
      <c r="E978" t="s">
        <v>5589</v>
      </c>
      <c r="F978" t="s">
        <v>299</v>
      </c>
      <c r="G978" t="s">
        <v>299</v>
      </c>
      <c r="H978" t="s">
        <v>4353</v>
      </c>
      <c r="I978" s="14"/>
      <c r="J978" t="s">
        <v>4353</v>
      </c>
      <c r="K978" s="14"/>
      <c r="L978" t="s">
        <v>197</v>
      </c>
      <c r="M978" t="s">
        <v>202</v>
      </c>
      <c r="N978" s="14"/>
      <c r="O978" s="14"/>
      <c r="P978" s="14"/>
      <c r="Q978" s="14"/>
      <c r="R978" s="14"/>
      <c r="S978" s="14">
        <v>0</v>
      </c>
    </row>
    <row r="979" spans="1:19" x14ac:dyDescent="0.3">
      <c r="A979" t="s">
        <v>5593</v>
      </c>
      <c r="B979" t="s">
        <v>47</v>
      </c>
      <c r="C979" s="14">
        <v>2007</v>
      </c>
      <c r="D979" t="s">
        <v>302</v>
      </c>
      <c r="E979" t="s">
        <v>1084</v>
      </c>
      <c r="F979" t="s">
        <v>299</v>
      </c>
      <c r="G979" t="s">
        <v>299</v>
      </c>
      <c r="H979" t="s">
        <v>4353</v>
      </c>
      <c r="I979" s="14"/>
      <c r="J979" t="s">
        <v>4353</v>
      </c>
      <c r="K979" s="14"/>
      <c r="L979" t="s">
        <v>197</v>
      </c>
      <c r="M979" t="s">
        <v>202</v>
      </c>
      <c r="N979" s="14"/>
      <c r="O979" s="14"/>
      <c r="P979" s="14"/>
      <c r="Q979" s="14"/>
      <c r="R979" s="14"/>
      <c r="S979" s="14">
        <v>0</v>
      </c>
    </row>
    <row r="980" spans="1:19" x14ac:dyDescent="0.3">
      <c r="A980" t="s">
        <v>5595</v>
      </c>
      <c r="B980" t="s">
        <v>47</v>
      </c>
      <c r="C980" s="14">
        <v>2007</v>
      </c>
      <c r="D980" t="s">
        <v>372</v>
      </c>
      <c r="E980" t="s">
        <v>1083</v>
      </c>
      <c r="F980" t="s">
        <v>364</v>
      </c>
      <c r="G980" t="s">
        <v>365</v>
      </c>
      <c r="H980" t="s">
        <v>207</v>
      </c>
      <c r="I980" s="14"/>
      <c r="J980" t="s">
        <v>4353</v>
      </c>
      <c r="K980" s="14">
        <v>7000000</v>
      </c>
      <c r="L980" t="s">
        <v>198</v>
      </c>
      <c r="M980" t="s">
        <v>366</v>
      </c>
      <c r="N980" s="14">
        <v>0</v>
      </c>
      <c r="O980" s="14"/>
      <c r="P980" s="14"/>
      <c r="Q980" s="14">
        <v>0</v>
      </c>
      <c r="R980" s="14">
        <v>1</v>
      </c>
      <c r="S980" s="14">
        <v>0</v>
      </c>
    </row>
    <row r="981" spans="1:19" x14ac:dyDescent="0.3">
      <c r="A981" t="s">
        <v>5596</v>
      </c>
      <c r="B981" t="s">
        <v>47</v>
      </c>
      <c r="C981" s="14">
        <v>2007</v>
      </c>
      <c r="D981" t="s">
        <v>372</v>
      </c>
      <c r="E981" t="s">
        <v>1076</v>
      </c>
      <c r="F981" t="s">
        <v>364</v>
      </c>
      <c r="G981" t="s">
        <v>365</v>
      </c>
      <c r="H981" t="s">
        <v>207</v>
      </c>
      <c r="I981" s="14"/>
      <c r="J981" t="s">
        <v>4353</v>
      </c>
      <c r="K981" s="14">
        <v>3000000</v>
      </c>
      <c r="L981" t="s">
        <v>198</v>
      </c>
      <c r="M981" t="s">
        <v>366</v>
      </c>
      <c r="N981" s="14">
        <v>0</v>
      </c>
      <c r="O981" s="14"/>
      <c r="P981" s="14"/>
      <c r="Q981" s="14">
        <v>0</v>
      </c>
      <c r="R981" s="14">
        <v>1</v>
      </c>
      <c r="S981" s="14">
        <v>0</v>
      </c>
    </row>
    <row r="982" spans="1:19" x14ac:dyDescent="0.3">
      <c r="A982" t="s">
        <v>5597</v>
      </c>
      <c r="B982" t="s">
        <v>47</v>
      </c>
      <c r="C982" s="14">
        <v>2007</v>
      </c>
      <c r="D982" t="s">
        <v>302</v>
      </c>
      <c r="E982" t="s">
        <v>1080</v>
      </c>
      <c r="F982" t="s">
        <v>299</v>
      </c>
      <c r="G982" t="s">
        <v>299</v>
      </c>
      <c r="H982" t="s">
        <v>4353</v>
      </c>
      <c r="I982" s="14">
        <v>100000000</v>
      </c>
      <c r="J982" t="s">
        <v>155</v>
      </c>
      <c r="K982" s="14">
        <v>208652.0625</v>
      </c>
      <c r="L982" t="s">
        <v>197</v>
      </c>
      <c r="M982" t="s">
        <v>202</v>
      </c>
      <c r="N982" s="14"/>
      <c r="O982" s="14"/>
      <c r="P982" s="14"/>
      <c r="Q982" s="14"/>
      <c r="R982" s="14"/>
      <c r="S982" s="14">
        <v>0</v>
      </c>
    </row>
    <row r="983" spans="1:19" x14ac:dyDescent="0.3">
      <c r="A983" t="s">
        <v>5598</v>
      </c>
      <c r="B983" t="s">
        <v>47</v>
      </c>
      <c r="C983" s="14">
        <v>2007</v>
      </c>
      <c r="D983" t="s">
        <v>372</v>
      </c>
      <c r="E983" t="s">
        <v>204</v>
      </c>
      <c r="F983" t="s">
        <v>364</v>
      </c>
      <c r="G983" t="s">
        <v>365</v>
      </c>
      <c r="H983" t="s">
        <v>207</v>
      </c>
      <c r="I983" s="14"/>
      <c r="J983" t="s">
        <v>4353</v>
      </c>
      <c r="K983" s="14">
        <v>5000000</v>
      </c>
      <c r="L983" t="s">
        <v>198</v>
      </c>
      <c r="M983" t="s">
        <v>366</v>
      </c>
      <c r="N983" s="14">
        <v>0</v>
      </c>
      <c r="O983" s="14"/>
      <c r="P983" s="14"/>
      <c r="Q983" s="14">
        <v>0</v>
      </c>
      <c r="R983" s="14">
        <v>1</v>
      </c>
      <c r="S983" s="14">
        <v>0</v>
      </c>
    </row>
    <row r="984" spans="1:19" x14ac:dyDescent="0.3">
      <c r="A984" t="s">
        <v>5599</v>
      </c>
      <c r="B984" t="s">
        <v>47</v>
      </c>
      <c r="C984" s="14">
        <v>2007</v>
      </c>
      <c r="D984" t="s">
        <v>372</v>
      </c>
      <c r="E984" t="s">
        <v>204</v>
      </c>
      <c r="F984" t="s">
        <v>364</v>
      </c>
      <c r="G984" t="s">
        <v>365</v>
      </c>
      <c r="H984" t="s">
        <v>207</v>
      </c>
      <c r="I984" s="14"/>
      <c r="J984" t="s">
        <v>4353</v>
      </c>
      <c r="K984" s="14">
        <v>4000000</v>
      </c>
      <c r="L984" t="s">
        <v>198</v>
      </c>
      <c r="M984" t="s">
        <v>366</v>
      </c>
      <c r="N984" s="14">
        <v>0</v>
      </c>
      <c r="O984" s="14"/>
      <c r="P984" s="14"/>
      <c r="Q984" s="14">
        <v>0</v>
      </c>
      <c r="R984" s="14">
        <v>1</v>
      </c>
      <c r="S984" s="14">
        <v>1</v>
      </c>
    </row>
    <row r="985" spans="1:19" x14ac:dyDescent="0.3">
      <c r="A985" t="s">
        <v>5600</v>
      </c>
      <c r="B985" t="s">
        <v>47</v>
      </c>
      <c r="C985" s="14">
        <v>2007</v>
      </c>
      <c r="D985" t="s">
        <v>302</v>
      </c>
      <c r="E985" t="s">
        <v>1082</v>
      </c>
      <c r="F985" t="s">
        <v>299</v>
      </c>
      <c r="G985" t="s">
        <v>299</v>
      </c>
      <c r="H985" t="s">
        <v>4353</v>
      </c>
      <c r="I985" s="14">
        <v>3000000</v>
      </c>
      <c r="J985" t="s">
        <v>146</v>
      </c>
      <c r="K985" s="14">
        <v>3000000</v>
      </c>
      <c r="L985" t="s">
        <v>197</v>
      </c>
      <c r="M985" t="s">
        <v>202</v>
      </c>
      <c r="N985" s="14"/>
      <c r="O985" s="14"/>
      <c r="P985" s="14"/>
      <c r="Q985" s="14"/>
      <c r="R985" s="14"/>
      <c r="S985" s="14">
        <v>0</v>
      </c>
    </row>
    <row r="986" spans="1:19" x14ac:dyDescent="0.3">
      <c r="A986" t="s">
        <v>5601</v>
      </c>
      <c r="B986" t="s">
        <v>47</v>
      </c>
      <c r="C986" s="14">
        <v>2008</v>
      </c>
      <c r="D986" t="s">
        <v>302</v>
      </c>
      <c r="E986" t="s">
        <v>1086</v>
      </c>
      <c r="F986" t="s">
        <v>299</v>
      </c>
      <c r="G986" t="s">
        <v>299</v>
      </c>
      <c r="H986" t="s">
        <v>4353</v>
      </c>
      <c r="I986" s="14"/>
      <c r="J986" t="s">
        <v>4353</v>
      </c>
      <c r="K986" s="14"/>
      <c r="L986" t="s">
        <v>197</v>
      </c>
      <c r="M986" t="s">
        <v>202</v>
      </c>
      <c r="N986" s="14"/>
      <c r="O986" s="14"/>
      <c r="P986" s="14"/>
      <c r="Q986" s="14"/>
      <c r="R986" s="14"/>
      <c r="S986" s="14">
        <v>0</v>
      </c>
    </row>
    <row r="987" spans="1:19" x14ac:dyDescent="0.3">
      <c r="A987" t="s">
        <v>5602</v>
      </c>
      <c r="B987" t="s">
        <v>47</v>
      </c>
      <c r="C987" s="14">
        <v>2008</v>
      </c>
      <c r="D987" t="s">
        <v>302</v>
      </c>
      <c r="E987" t="s">
        <v>1085</v>
      </c>
      <c r="F987" t="s">
        <v>299</v>
      </c>
      <c r="G987" t="s">
        <v>299</v>
      </c>
      <c r="H987" t="s">
        <v>4353</v>
      </c>
      <c r="I987" s="14"/>
      <c r="J987" t="s">
        <v>4353</v>
      </c>
      <c r="K987" s="14"/>
      <c r="L987" t="s">
        <v>197</v>
      </c>
      <c r="M987" t="s">
        <v>202</v>
      </c>
      <c r="N987" s="14"/>
      <c r="O987" s="14"/>
      <c r="P987" s="14"/>
      <c r="Q987" s="14"/>
      <c r="R987" s="14"/>
      <c r="S987" s="14">
        <v>0</v>
      </c>
    </row>
    <row r="988" spans="1:19" x14ac:dyDescent="0.3">
      <c r="A988" t="s">
        <v>5603</v>
      </c>
      <c r="B988" t="s">
        <v>47</v>
      </c>
      <c r="C988" s="14">
        <v>2009</v>
      </c>
      <c r="D988" t="s">
        <v>5082</v>
      </c>
      <c r="E988" t="s">
        <v>5613</v>
      </c>
      <c r="F988" t="s">
        <v>336</v>
      </c>
      <c r="G988" t="s">
        <v>337</v>
      </c>
      <c r="H988" t="s">
        <v>207</v>
      </c>
      <c r="I988" s="14">
        <v>280000000</v>
      </c>
      <c r="J988" t="s">
        <v>147</v>
      </c>
      <c r="K988" s="14">
        <v>41000000</v>
      </c>
      <c r="L988" t="s">
        <v>198</v>
      </c>
      <c r="M988" t="s">
        <v>202</v>
      </c>
      <c r="N988" s="14">
        <v>2</v>
      </c>
      <c r="O988" s="14">
        <v>6</v>
      </c>
      <c r="P988" s="14">
        <v>20</v>
      </c>
      <c r="Q988" s="14">
        <v>0</v>
      </c>
      <c r="R988" s="14">
        <v>1</v>
      </c>
      <c r="S988" s="14">
        <v>1</v>
      </c>
    </row>
    <row r="989" spans="1:19" x14ac:dyDescent="0.3">
      <c r="A989" t="s">
        <v>5604</v>
      </c>
      <c r="B989" t="s">
        <v>47</v>
      </c>
      <c r="C989" s="14">
        <v>2009</v>
      </c>
      <c r="D989" t="s">
        <v>302</v>
      </c>
      <c r="E989" t="s">
        <v>1090</v>
      </c>
      <c r="F989" t="s">
        <v>299</v>
      </c>
      <c r="G989" t="s">
        <v>299</v>
      </c>
      <c r="H989" t="s">
        <v>4353</v>
      </c>
      <c r="I989" s="14">
        <v>400000</v>
      </c>
      <c r="J989" t="s">
        <v>146</v>
      </c>
      <c r="K989" s="14">
        <v>400000</v>
      </c>
      <c r="L989" t="s">
        <v>197</v>
      </c>
      <c r="M989" t="s">
        <v>202</v>
      </c>
      <c r="N989" s="14"/>
      <c r="O989" s="14"/>
      <c r="P989" s="14"/>
      <c r="Q989" s="14"/>
      <c r="R989" s="14"/>
      <c r="S989" s="14">
        <v>0</v>
      </c>
    </row>
    <row r="990" spans="1:19" x14ac:dyDescent="0.3">
      <c r="A990" t="s">
        <v>5605</v>
      </c>
      <c r="B990" t="s">
        <v>47</v>
      </c>
      <c r="C990" s="14">
        <v>2009</v>
      </c>
      <c r="D990" t="s">
        <v>302</v>
      </c>
      <c r="E990" t="s">
        <v>1089</v>
      </c>
      <c r="F990" t="s">
        <v>299</v>
      </c>
      <c r="G990" t="s">
        <v>299</v>
      </c>
      <c r="H990" t="s">
        <v>4353</v>
      </c>
      <c r="I990" s="14">
        <v>2000000</v>
      </c>
      <c r="J990" t="s">
        <v>147</v>
      </c>
      <c r="K990" s="14">
        <v>292765.0625</v>
      </c>
      <c r="L990" t="s">
        <v>197</v>
      </c>
      <c r="M990" t="s">
        <v>202</v>
      </c>
      <c r="N990" s="14"/>
      <c r="O990" s="14"/>
      <c r="P990" s="14"/>
      <c r="Q990" s="14"/>
      <c r="R990" s="14"/>
      <c r="S990" s="14">
        <v>0</v>
      </c>
    </row>
    <row r="991" spans="1:19" x14ac:dyDescent="0.3">
      <c r="A991" t="s">
        <v>5606</v>
      </c>
      <c r="B991" t="s">
        <v>47</v>
      </c>
      <c r="C991" s="14">
        <v>2009</v>
      </c>
      <c r="D991" t="s">
        <v>302</v>
      </c>
      <c r="E991" t="s">
        <v>1093</v>
      </c>
      <c r="F991" t="s">
        <v>299</v>
      </c>
      <c r="G991" t="s">
        <v>299</v>
      </c>
      <c r="H991" t="s">
        <v>4353</v>
      </c>
      <c r="I991" s="14">
        <v>16900000</v>
      </c>
      <c r="J991" t="s">
        <v>147</v>
      </c>
      <c r="K991" s="14">
        <v>2473864.75</v>
      </c>
      <c r="L991" t="s">
        <v>197</v>
      </c>
      <c r="M991" t="s">
        <v>199</v>
      </c>
      <c r="N991" s="14"/>
      <c r="O991" s="14"/>
      <c r="P991" s="14"/>
      <c r="Q991" s="14"/>
      <c r="R991" s="14"/>
      <c r="S991" s="14">
        <v>0</v>
      </c>
    </row>
    <row r="992" spans="1:19" x14ac:dyDescent="0.3">
      <c r="A992" t="s">
        <v>5607</v>
      </c>
      <c r="B992" t="s">
        <v>47</v>
      </c>
      <c r="C992" s="14">
        <v>2009</v>
      </c>
      <c r="D992" t="s">
        <v>302</v>
      </c>
      <c r="E992" t="s">
        <v>1092</v>
      </c>
      <c r="F992" t="s">
        <v>299</v>
      </c>
      <c r="G992" t="s">
        <v>299</v>
      </c>
      <c r="H992" t="s">
        <v>4353</v>
      </c>
      <c r="I992" s="14">
        <v>800000000</v>
      </c>
      <c r="J992" t="s">
        <v>155</v>
      </c>
      <c r="K992" s="14">
        <v>1694246.625</v>
      </c>
      <c r="L992" t="s">
        <v>197</v>
      </c>
      <c r="M992" t="s">
        <v>202</v>
      </c>
      <c r="N992" s="14"/>
      <c r="O992" s="14"/>
      <c r="P992" s="14"/>
      <c r="Q992" s="14"/>
      <c r="R992" s="14"/>
      <c r="S992" s="14">
        <v>0</v>
      </c>
    </row>
    <row r="993" spans="1:19" x14ac:dyDescent="0.3">
      <c r="A993" t="s">
        <v>5608</v>
      </c>
      <c r="B993" t="s">
        <v>47</v>
      </c>
      <c r="C993" s="14">
        <v>2009</v>
      </c>
      <c r="D993" t="s">
        <v>5082</v>
      </c>
      <c r="E993" t="s">
        <v>1094</v>
      </c>
      <c r="F993" t="s">
        <v>336</v>
      </c>
      <c r="G993" t="s">
        <v>337</v>
      </c>
      <c r="H993" t="s">
        <v>207</v>
      </c>
      <c r="I993" s="14">
        <v>97130000</v>
      </c>
      <c r="J993" t="s">
        <v>146</v>
      </c>
      <c r="K993" s="14">
        <v>97130000</v>
      </c>
      <c r="L993" t="s">
        <v>198</v>
      </c>
      <c r="M993" t="s">
        <v>202</v>
      </c>
      <c r="N993" s="14">
        <v>2</v>
      </c>
      <c r="O993" s="14">
        <v>5</v>
      </c>
      <c r="P993" s="14">
        <v>20</v>
      </c>
      <c r="Q993" s="14">
        <v>0</v>
      </c>
      <c r="R993" s="14">
        <v>1</v>
      </c>
      <c r="S993" s="14">
        <v>1</v>
      </c>
    </row>
    <row r="994" spans="1:19" x14ac:dyDescent="0.3">
      <c r="A994" t="s">
        <v>5610</v>
      </c>
      <c r="B994" t="s">
        <v>47</v>
      </c>
      <c r="C994" s="14">
        <v>2009</v>
      </c>
      <c r="D994" t="s">
        <v>5082</v>
      </c>
      <c r="E994" t="s">
        <v>1087</v>
      </c>
      <c r="F994" t="s">
        <v>336</v>
      </c>
      <c r="G994" t="s">
        <v>337</v>
      </c>
      <c r="H994" t="s">
        <v>207</v>
      </c>
      <c r="I994" s="14">
        <v>14000000</v>
      </c>
      <c r="J994" t="s">
        <v>146</v>
      </c>
      <c r="K994" s="14">
        <v>14000000</v>
      </c>
      <c r="L994" t="s">
        <v>198</v>
      </c>
      <c r="M994" t="s">
        <v>202</v>
      </c>
      <c r="N994" s="14"/>
      <c r="O994" s="14"/>
      <c r="P994" s="14"/>
      <c r="Q994" s="14">
        <v>0</v>
      </c>
      <c r="R994" s="14">
        <v>1</v>
      </c>
      <c r="S994" s="14">
        <v>1</v>
      </c>
    </row>
    <row r="995" spans="1:19" x14ac:dyDescent="0.3">
      <c r="A995" t="s">
        <v>5611</v>
      </c>
      <c r="B995" t="s">
        <v>47</v>
      </c>
      <c r="C995" s="14">
        <v>2009</v>
      </c>
      <c r="D995" t="s">
        <v>5609</v>
      </c>
      <c r="E995" t="s">
        <v>1091</v>
      </c>
      <c r="F995" t="s">
        <v>336</v>
      </c>
      <c r="G995" t="s">
        <v>337</v>
      </c>
      <c r="H995" t="s">
        <v>207</v>
      </c>
      <c r="I995" s="14">
        <v>337000000</v>
      </c>
      <c r="J995" t="s">
        <v>147</v>
      </c>
      <c r="K995" s="14">
        <v>49781376</v>
      </c>
      <c r="L995" t="s">
        <v>198</v>
      </c>
      <c r="M995" t="s">
        <v>202</v>
      </c>
      <c r="N995" s="14">
        <v>2</v>
      </c>
      <c r="O995" s="14">
        <v>4</v>
      </c>
      <c r="P995" s="14">
        <v>20</v>
      </c>
      <c r="Q995" s="14">
        <v>0</v>
      </c>
      <c r="R995" s="14">
        <v>1</v>
      </c>
      <c r="S995" s="14">
        <v>1</v>
      </c>
    </row>
    <row r="996" spans="1:19" x14ac:dyDescent="0.3">
      <c r="A996" t="s">
        <v>5612</v>
      </c>
      <c r="B996" t="s">
        <v>47</v>
      </c>
      <c r="C996" s="14">
        <v>2009</v>
      </c>
      <c r="D996" t="s">
        <v>5082</v>
      </c>
      <c r="E996" t="s">
        <v>1088</v>
      </c>
      <c r="F996" t="s">
        <v>336</v>
      </c>
      <c r="G996" t="s">
        <v>337</v>
      </c>
      <c r="H996" t="s">
        <v>207</v>
      </c>
      <c r="I996" s="14">
        <v>52000000</v>
      </c>
      <c r="J996" t="s">
        <v>146</v>
      </c>
      <c r="K996" s="14">
        <v>52000000</v>
      </c>
      <c r="L996" t="s">
        <v>198</v>
      </c>
      <c r="M996" t="s">
        <v>202</v>
      </c>
      <c r="N996" s="14">
        <v>1</v>
      </c>
      <c r="O996" s="14">
        <v>5</v>
      </c>
      <c r="P996" s="14">
        <v>15</v>
      </c>
      <c r="Q996" s="14">
        <v>0</v>
      </c>
      <c r="R996" s="14">
        <v>1</v>
      </c>
      <c r="S996" s="14">
        <v>1</v>
      </c>
    </row>
    <row r="997" spans="1:19" x14ac:dyDescent="0.3">
      <c r="A997" t="s">
        <v>5614</v>
      </c>
      <c r="B997" t="s">
        <v>47</v>
      </c>
      <c r="C997" s="14">
        <v>2010</v>
      </c>
      <c r="D997" t="s">
        <v>302</v>
      </c>
      <c r="E997" t="s">
        <v>1095</v>
      </c>
      <c r="F997" t="s">
        <v>299</v>
      </c>
      <c r="G997" t="s">
        <v>299</v>
      </c>
      <c r="H997" t="s">
        <v>4353</v>
      </c>
      <c r="I997" s="14">
        <v>14632505</v>
      </c>
      <c r="J997" t="s">
        <v>146</v>
      </c>
      <c r="K997" s="14">
        <v>14632505</v>
      </c>
      <c r="L997" t="s">
        <v>197</v>
      </c>
      <c r="M997" t="s">
        <v>202</v>
      </c>
      <c r="N997" s="14"/>
      <c r="O997" s="14"/>
      <c r="P997" s="14"/>
      <c r="Q997" s="14"/>
      <c r="R997" s="14"/>
      <c r="S997" s="14">
        <v>0</v>
      </c>
    </row>
    <row r="998" spans="1:19" x14ac:dyDescent="0.3">
      <c r="A998" t="s">
        <v>5615</v>
      </c>
      <c r="B998" t="s">
        <v>47</v>
      </c>
      <c r="C998" s="14">
        <v>2010</v>
      </c>
      <c r="D998" t="s">
        <v>302</v>
      </c>
      <c r="E998" t="s">
        <v>1096</v>
      </c>
      <c r="F998" t="s">
        <v>299</v>
      </c>
      <c r="G998" t="s">
        <v>299</v>
      </c>
      <c r="H998" t="s">
        <v>4353</v>
      </c>
      <c r="I998" s="14"/>
      <c r="J998" t="s">
        <v>4353</v>
      </c>
      <c r="K998" s="14"/>
      <c r="L998" t="s">
        <v>197</v>
      </c>
      <c r="M998" t="s">
        <v>202</v>
      </c>
      <c r="N998" s="14"/>
      <c r="O998" s="14"/>
      <c r="P998" s="14"/>
      <c r="Q998" s="14"/>
      <c r="R998" s="14"/>
      <c r="S998" s="14">
        <v>0</v>
      </c>
    </row>
    <row r="999" spans="1:19" x14ac:dyDescent="0.3">
      <c r="A999" t="s">
        <v>5616</v>
      </c>
      <c r="B999" t="s">
        <v>47</v>
      </c>
      <c r="C999" s="14">
        <v>2010</v>
      </c>
      <c r="D999" t="s">
        <v>372</v>
      </c>
      <c r="E999" t="s">
        <v>204</v>
      </c>
      <c r="F999" t="s">
        <v>364</v>
      </c>
      <c r="G999" t="s">
        <v>365</v>
      </c>
      <c r="H999" t="s">
        <v>207</v>
      </c>
      <c r="I999" s="14"/>
      <c r="J999" t="s">
        <v>4353</v>
      </c>
      <c r="K999" s="14">
        <v>8000000</v>
      </c>
      <c r="L999" t="s">
        <v>198</v>
      </c>
      <c r="M999" t="s">
        <v>366</v>
      </c>
      <c r="N999" s="14">
        <v>0</v>
      </c>
      <c r="O999" s="14"/>
      <c r="P999" s="14"/>
      <c r="Q999" s="14">
        <v>0</v>
      </c>
      <c r="R999" s="14">
        <v>1</v>
      </c>
      <c r="S999" s="14">
        <v>0</v>
      </c>
    </row>
    <row r="1000" spans="1:19" x14ac:dyDescent="0.3">
      <c r="A1000" t="s">
        <v>5617</v>
      </c>
      <c r="B1000" t="s">
        <v>47</v>
      </c>
      <c r="C1000" s="14">
        <v>2011</v>
      </c>
      <c r="D1000" t="s">
        <v>302</v>
      </c>
      <c r="E1000" t="s">
        <v>1098</v>
      </c>
      <c r="F1000" t="s">
        <v>299</v>
      </c>
      <c r="G1000" t="s">
        <v>299</v>
      </c>
      <c r="H1000" t="s">
        <v>4353</v>
      </c>
      <c r="I1000" s="14"/>
      <c r="J1000" t="s">
        <v>4353</v>
      </c>
      <c r="K1000" s="14"/>
      <c r="L1000" t="s">
        <v>197</v>
      </c>
      <c r="M1000" t="s">
        <v>202</v>
      </c>
      <c r="N1000" s="14"/>
      <c r="O1000" s="14"/>
      <c r="P1000" s="14"/>
      <c r="Q1000" s="14"/>
      <c r="R1000" s="14"/>
      <c r="S1000" s="14">
        <v>0</v>
      </c>
    </row>
    <row r="1001" spans="1:19" x14ac:dyDescent="0.3">
      <c r="A1001" t="s">
        <v>5618</v>
      </c>
      <c r="B1001" t="s">
        <v>47</v>
      </c>
      <c r="C1001" s="14">
        <v>2011</v>
      </c>
      <c r="D1001" t="s">
        <v>302</v>
      </c>
      <c r="E1001" t="s">
        <v>1103</v>
      </c>
      <c r="F1001" t="s">
        <v>299</v>
      </c>
      <c r="G1001" t="s">
        <v>299</v>
      </c>
      <c r="H1001" t="s">
        <v>4353</v>
      </c>
      <c r="I1001" s="14">
        <v>1500000</v>
      </c>
      <c r="J1001" t="s">
        <v>147</v>
      </c>
      <c r="K1001" s="14">
        <v>232145.625</v>
      </c>
      <c r="L1001" t="s">
        <v>197</v>
      </c>
      <c r="M1001" t="s">
        <v>202</v>
      </c>
      <c r="N1001" s="14"/>
      <c r="O1001" s="14"/>
      <c r="P1001" s="14"/>
      <c r="Q1001" s="14"/>
      <c r="R1001" s="14"/>
      <c r="S1001" s="14">
        <v>0</v>
      </c>
    </row>
    <row r="1002" spans="1:19" x14ac:dyDescent="0.3">
      <c r="A1002" t="s">
        <v>5620</v>
      </c>
      <c r="B1002" t="s">
        <v>47</v>
      </c>
      <c r="C1002" s="14">
        <v>2011</v>
      </c>
      <c r="D1002" t="s">
        <v>5082</v>
      </c>
      <c r="E1002" t="s">
        <v>1102</v>
      </c>
      <c r="F1002" t="s">
        <v>336</v>
      </c>
      <c r="G1002" t="s">
        <v>337</v>
      </c>
      <c r="H1002" t="s">
        <v>207</v>
      </c>
      <c r="I1002" s="14">
        <v>433000000</v>
      </c>
      <c r="J1002" t="s">
        <v>147</v>
      </c>
      <c r="K1002" s="14">
        <v>67000000</v>
      </c>
      <c r="L1002" t="s">
        <v>198</v>
      </c>
      <c r="M1002" t="s">
        <v>202</v>
      </c>
      <c r="N1002" s="14">
        <v>2</v>
      </c>
      <c r="O1002" s="14">
        <v>5</v>
      </c>
      <c r="P1002" s="14">
        <v>20</v>
      </c>
      <c r="Q1002" s="14">
        <v>0</v>
      </c>
      <c r="R1002" s="14">
        <v>1</v>
      </c>
      <c r="S1002" s="14">
        <v>1</v>
      </c>
    </row>
    <row r="1003" spans="1:19" x14ac:dyDescent="0.3">
      <c r="A1003" t="s">
        <v>5621</v>
      </c>
      <c r="B1003" t="s">
        <v>47</v>
      </c>
      <c r="C1003" s="14">
        <v>2011</v>
      </c>
      <c r="D1003" t="s">
        <v>5082</v>
      </c>
      <c r="E1003" t="s">
        <v>1097</v>
      </c>
      <c r="F1003" t="s">
        <v>336</v>
      </c>
      <c r="G1003" t="s">
        <v>337</v>
      </c>
      <c r="H1003" t="s">
        <v>207</v>
      </c>
      <c r="I1003" s="14">
        <v>423000000</v>
      </c>
      <c r="J1003" t="s">
        <v>146</v>
      </c>
      <c r="K1003" s="14">
        <v>423000000</v>
      </c>
      <c r="L1003" t="s">
        <v>198</v>
      </c>
      <c r="M1003" t="s">
        <v>202</v>
      </c>
      <c r="N1003" s="14">
        <v>2</v>
      </c>
      <c r="O1003" s="14">
        <v>6</v>
      </c>
      <c r="P1003" s="14">
        <v>20</v>
      </c>
      <c r="Q1003" s="14">
        <v>0</v>
      </c>
      <c r="R1003" s="14">
        <v>1</v>
      </c>
      <c r="S1003" s="14">
        <v>1</v>
      </c>
    </row>
    <row r="1004" spans="1:19" x14ac:dyDescent="0.3">
      <c r="A1004" t="s">
        <v>5622</v>
      </c>
      <c r="B1004" t="s">
        <v>47</v>
      </c>
      <c r="C1004" s="14">
        <v>2011</v>
      </c>
      <c r="D1004" t="s">
        <v>5082</v>
      </c>
      <c r="E1004" t="s">
        <v>1100</v>
      </c>
      <c r="F1004" t="s">
        <v>336</v>
      </c>
      <c r="G1004" t="s">
        <v>337</v>
      </c>
      <c r="H1004" t="s">
        <v>207</v>
      </c>
      <c r="I1004" s="14">
        <v>450000000</v>
      </c>
      <c r="J1004" t="s">
        <v>147</v>
      </c>
      <c r="K1004" s="14">
        <v>69627108</v>
      </c>
      <c r="L1004" t="s">
        <v>198</v>
      </c>
      <c r="M1004" t="s">
        <v>202</v>
      </c>
      <c r="N1004" s="14">
        <v>2</v>
      </c>
      <c r="O1004" s="14">
        <v>5</v>
      </c>
      <c r="P1004" s="14">
        <v>20</v>
      </c>
      <c r="Q1004" s="14">
        <v>0</v>
      </c>
      <c r="R1004" s="14">
        <v>1</v>
      </c>
      <c r="S1004" s="14">
        <v>1</v>
      </c>
    </row>
    <row r="1005" spans="1:19" x14ac:dyDescent="0.3">
      <c r="A1005" t="s">
        <v>5623</v>
      </c>
      <c r="B1005" t="s">
        <v>47</v>
      </c>
      <c r="C1005" s="14">
        <v>2011</v>
      </c>
      <c r="D1005" t="s">
        <v>5082</v>
      </c>
      <c r="E1005" t="s">
        <v>5619</v>
      </c>
      <c r="F1005" t="s">
        <v>336</v>
      </c>
      <c r="G1005" t="s">
        <v>337</v>
      </c>
      <c r="H1005" t="s">
        <v>207</v>
      </c>
      <c r="I1005" s="14">
        <v>541566018</v>
      </c>
      <c r="J1005" t="s">
        <v>146</v>
      </c>
      <c r="K1005" s="14">
        <v>541566018</v>
      </c>
      <c r="L1005" t="s">
        <v>198</v>
      </c>
      <c r="M1005" t="s">
        <v>199</v>
      </c>
      <c r="N1005" s="14">
        <v>3.9</v>
      </c>
      <c r="O1005" s="14">
        <v>6</v>
      </c>
      <c r="P1005" s="14">
        <v>16</v>
      </c>
      <c r="Q1005" s="14">
        <v>0</v>
      </c>
      <c r="R1005" s="14">
        <v>1</v>
      </c>
      <c r="S1005" s="14">
        <v>1</v>
      </c>
    </row>
    <row r="1006" spans="1:19" x14ac:dyDescent="0.3">
      <c r="A1006" t="s">
        <v>5624</v>
      </c>
      <c r="B1006" t="s">
        <v>47</v>
      </c>
      <c r="C1006" s="14">
        <v>2011</v>
      </c>
      <c r="D1006" t="s">
        <v>372</v>
      </c>
      <c r="E1006" t="s">
        <v>1076</v>
      </c>
      <c r="F1006" t="s">
        <v>364</v>
      </c>
      <c r="G1006" t="s">
        <v>365</v>
      </c>
      <c r="H1006" t="s">
        <v>207</v>
      </c>
      <c r="I1006" s="14"/>
      <c r="J1006" t="s">
        <v>4353</v>
      </c>
      <c r="K1006" s="14">
        <v>16000000</v>
      </c>
      <c r="L1006" t="s">
        <v>198</v>
      </c>
      <c r="M1006" t="s">
        <v>366</v>
      </c>
      <c r="N1006" s="14">
        <v>0</v>
      </c>
      <c r="O1006" s="14"/>
      <c r="P1006" s="14"/>
      <c r="Q1006" s="14">
        <v>0</v>
      </c>
      <c r="R1006" s="14">
        <v>1</v>
      </c>
      <c r="S1006" s="14">
        <v>0</v>
      </c>
    </row>
    <row r="1007" spans="1:19" x14ac:dyDescent="0.3">
      <c r="A1007" t="s">
        <v>5626</v>
      </c>
      <c r="B1007" t="s">
        <v>47</v>
      </c>
      <c r="C1007" s="14">
        <v>2011</v>
      </c>
      <c r="D1007" t="s">
        <v>302</v>
      </c>
      <c r="E1007" t="s">
        <v>5625</v>
      </c>
      <c r="F1007" t="s">
        <v>299</v>
      </c>
      <c r="G1007" t="s">
        <v>299</v>
      </c>
      <c r="H1007" t="s">
        <v>4353</v>
      </c>
      <c r="I1007" s="14"/>
      <c r="J1007" t="s">
        <v>4353</v>
      </c>
      <c r="K1007" s="14"/>
      <c r="L1007" t="s">
        <v>197</v>
      </c>
      <c r="M1007" t="s">
        <v>202</v>
      </c>
      <c r="N1007" s="14"/>
      <c r="O1007" s="14"/>
      <c r="P1007" s="14"/>
      <c r="Q1007" s="14"/>
      <c r="R1007" s="14"/>
      <c r="S1007" s="14">
        <v>0</v>
      </c>
    </row>
    <row r="1008" spans="1:19" x14ac:dyDescent="0.3">
      <c r="A1008" t="s">
        <v>5627</v>
      </c>
      <c r="B1008" t="s">
        <v>47</v>
      </c>
      <c r="C1008" s="14">
        <v>2011</v>
      </c>
      <c r="D1008" t="s">
        <v>302</v>
      </c>
      <c r="E1008" t="s">
        <v>1101</v>
      </c>
      <c r="F1008" t="s">
        <v>299</v>
      </c>
      <c r="G1008" t="s">
        <v>299</v>
      </c>
      <c r="H1008" t="s">
        <v>4353</v>
      </c>
      <c r="I1008" s="14">
        <v>10000000</v>
      </c>
      <c r="J1008" t="s">
        <v>147</v>
      </c>
      <c r="K1008" s="14">
        <v>1547637.5</v>
      </c>
      <c r="L1008" t="s">
        <v>197</v>
      </c>
      <c r="M1008" t="s">
        <v>202</v>
      </c>
      <c r="N1008" s="14"/>
      <c r="O1008" s="14"/>
      <c r="P1008" s="14"/>
      <c r="Q1008" s="14"/>
      <c r="R1008" s="14"/>
      <c r="S1008" s="14">
        <v>0</v>
      </c>
    </row>
    <row r="1009" spans="1:19" x14ac:dyDescent="0.3">
      <c r="A1009" t="s">
        <v>5628</v>
      </c>
      <c r="B1009" t="s">
        <v>47</v>
      </c>
      <c r="C1009" s="14">
        <v>2011</v>
      </c>
      <c r="D1009" t="s">
        <v>302</v>
      </c>
      <c r="E1009" t="s">
        <v>1099</v>
      </c>
      <c r="F1009" t="s">
        <v>299</v>
      </c>
      <c r="G1009" t="s">
        <v>299</v>
      </c>
      <c r="H1009" t="s">
        <v>4353</v>
      </c>
      <c r="I1009" s="14"/>
      <c r="J1009" t="s">
        <v>4353</v>
      </c>
      <c r="K1009" s="14"/>
      <c r="L1009" t="s">
        <v>197</v>
      </c>
      <c r="M1009" t="s">
        <v>202</v>
      </c>
      <c r="N1009" s="14"/>
      <c r="O1009" s="14"/>
      <c r="P1009" s="14"/>
      <c r="Q1009" s="14"/>
      <c r="R1009" s="14"/>
      <c r="S1009" s="14">
        <v>0</v>
      </c>
    </row>
    <row r="1010" spans="1:19" x14ac:dyDescent="0.3">
      <c r="A1010" t="s">
        <v>5629</v>
      </c>
      <c r="B1010" t="s">
        <v>47</v>
      </c>
      <c r="C1010" s="14">
        <v>2011</v>
      </c>
      <c r="D1010" t="s">
        <v>372</v>
      </c>
      <c r="E1010" t="s">
        <v>204</v>
      </c>
      <c r="F1010" t="s">
        <v>364</v>
      </c>
      <c r="G1010" t="s">
        <v>365</v>
      </c>
      <c r="H1010" t="s">
        <v>207</v>
      </c>
      <c r="I1010" s="14"/>
      <c r="J1010" t="s">
        <v>4353</v>
      </c>
      <c r="K1010" s="14">
        <v>16000000</v>
      </c>
      <c r="L1010" t="s">
        <v>198</v>
      </c>
      <c r="M1010" t="s">
        <v>366</v>
      </c>
      <c r="N1010" s="14">
        <v>0</v>
      </c>
      <c r="O1010" s="14"/>
      <c r="P1010" s="14"/>
      <c r="Q1010" s="14">
        <v>0</v>
      </c>
      <c r="R1010" s="14">
        <v>1</v>
      </c>
      <c r="S1010" s="14">
        <v>0</v>
      </c>
    </row>
    <row r="1011" spans="1:19" x14ac:dyDescent="0.3">
      <c r="A1011" t="s">
        <v>5630</v>
      </c>
      <c r="B1011" t="s">
        <v>47</v>
      </c>
      <c r="C1011" s="14">
        <v>2012</v>
      </c>
      <c r="D1011" t="s">
        <v>5082</v>
      </c>
      <c r="E1011" t="s">
        <v>1104</v>
      </c>
      <c r="F1011" t="s">
        <v>336</v>
      </c>
      <c r="G1011" t="s">
        <v>337</v>
      </c>
      <c r="H1011" t="s">
        <v>207</v>
      </c>
      <c r="I1011" s="14">
        <v>482800000</v>
      </c>
      <c r="J1011" t="s">
        <v>146</v>
      </c>
      <c r="K1011" s="14">
        <v>482800000</v>
      </c>
      <c r="L1011" t="s">
        <v>198</v>
      </c>
      <c r="M1011" t="s">
        <v>202</v>
      </c>
      <c r="N1011" s="14">
        <v>2</v>
      </c>
      <c r="O1011" s="14">
        <v>7</v>
      </c>
      <c r="P1011" s="14">
        <v>20</v>
      </c>
      <c r="Q1011" s="14">
        <v>0</v>
      </c>
      <c r="R1011" s="14">
        <v>1</v>
      </c>
      <c r="S1011" s="14">
        <v>1</v>
      </c>
    </row>
    <row r="1012" spans="1:19" x14ac:dyDescent="0.3">
      <c r="A1012" t="s">
        <v>5631</v>
      </c>
      <c r="B1012" t="s">
        <v>47</v>
      </c>
      <c r="C1012" s="14">
        <v>2012</v>
      </c>
      <c r="D1012" t="s">
        <v>302</v>
      </c>
      <c r="E1012" t="s">
        <v>1106</v>
      </c>
      <c r="F1012" t="s">
        <v>299</v>
      </c>
      <c r="G1012" t="s">
        <v>299</v>
      </c>
      <c r="H1012" t="s">
        <v>4353</v>
      </c>
      <c r="I1012" s="14">
        <v>1460000000</v>
      </c>
      <c r="J1012" t="s">
        <v>155</v>
      </c>
      <c r="K1012" s="14">
        <v>2859789.25</v>
      </c>
      <c r="L1012" t="s">
        <v>197</v>
      </c>
      <c r="M1012" t="s">
        <v>202</v>
      </c>
      <c r="N1012" s="14"/>
      <c r="O1012" s="14"/>
      <c r="P1012" s="14"/>
      <c r="Q1012" s="14"/>
      <c r="R1012" s="14"/>
      <c r="S1012" s="14">
        <v>0</v>
      </c>
    </row>
    <row r="1013" spans="1:19" x14ac:dyDescent="0.3">
      <c r="A1013" t="s">
        <v>5632</v>
      </c>
      <c r="B1013" t="s">
        <v>47</v>
      </c>
      <c r="C1013" s="14">
        <v>2012</v>
      </c>
      <c r="D1013" t="s">
        <v>302</v>
      </c>
      <c r="E1013" t="s">
        <v>1105</v>
      </c>
      <c r="F1013" t="s">
        <v>299</v>
      </c>
      <c r="G1013" t="s">
        <v>299</v>
      </c>
      <c r="H1013" t="s">
        <v>4353</v>
      </c>
      <c r="I1013" s="14">
        <v>100000000</v>
      </c>
      <c r="J1013" t="s">
        <v>147</v>
      </c>
      <c r="K1013" s="14">
        <v>15842004</v>
      </c>
      <c r="L1013" t="s">
        <v>197</v>
      </c>
      <c r="M1013" t="s">
        <v>202</v>
      </c>
      <c r="N1013" s="14"/>
      <c r="O1013" s="14"/>
      <c r="P1013" s="14"/>
      <c r="Q1013" s="14"/>
      <c r="R1013" s="14"/>
      <c r="S1013" s="14">
        <v>0</v>
      </c>
    </row>
    <row r="1014" spans="1:19" x14ac:dyDescent="0.3">
      <c r="A1014" t="s">
        <v>5633</v>
      </c>
      <c r="B1014" t="s">
        <v>47</v>
      </c>
      <c r="C1014" s="14">
        <v>2013</v>
      </c>
      <c r="D1014" t="s">
        <v>5082</v>
      </c>
      <c r="E1014" t="s">
        <v>5635</v>
      </c>
      <c r="F1014" t="s">
        <v>336</v>
      </c>
      <c r="G1014" t="s">
        <v>337</v>
      </c>
      <c r="H1014" t="s">
        <v>207</v>
      </c>
      <c r="I1014" s="14">
        <v>1653018596</v>
      </c>
      <c r="J1014" t="s">
        <v>147</v>
      </c>
      <c r="K1014" s="14">
        <v>268879696</v>
      </c>
      <c r="L1014" t="s">
        <v>198</v>
      </c>
      <c r="M1014" t="s">
        <v>202</v>
      </c>
      <c r="N1014" s="14">
        <v>2</v>
      </c>
      <c r="O1014" s="14">
        <v>5</v>
      </c>
      <c r="P1014" s="14">
        <v>20</v>
      </c>
      <c r="Q1014" s="14">
        <v>0</v>
      </c>
      <c r="R1014" s="14">
        <v>1</v>
      </c>
      <c r="S1014" s="14">
        <v>1</v>
      </c>
    </row>
    <row r="1015" spans="1:19" x14ac:dyDescent="0.3">
      <c r="A1015" t="s">
        <v>5634</v>
      </c>
      <c r="B1015" t="s">
        <v>47</v>
      </c>
      <c r="C1015" s="14">
        <v>2013</v>
      </c>
      <c r="D1015" t="s">
        <v>5082</v>
      </c>
      <c r="E1015" t="s">
        <v>5638</v>
      </c>
      <c r="F1015" t="s">
        <v>336</v>
      </c>
      <c r="G1015" t="s">
        <v>337</v>
      </c>
      <c r="H1015" t="s">
        <v>207</v>
      </c>
      <c r="I1015" s="14">
        <v>155550000</v>
      </c>
      <c r="J1015" t="s">
        <v>146</v>
      </c>
      <c r="K1015" s="14">
        <v>155550000</v>
      </c>
      <c r="L1015" t="s">
        <v>198</v>
      </c>
      <c r="M1015" t="s">
        <v>202</v>
      </c>
      <c r="N1015" s="14">
        <v>2</v>
      </c>
      <c r="O1015" s="14">
        <v>5</v>
      </c>
      <c r="P1015" s="14">
        <v>20</v>
      </c>
      <c r="Q1015" s="14">
        <v>0</v>
      </c>
      <c r="R1015" s="14">
        <v>1</v>
      </c>
      <c r="S1015" s="14">
        <v>1</v>
      </c>
    </row>
    <row r="1016" spans="1:19" x14ac:dyDescent="0.3">
      <c r="A1016" t="s">
        <v>5636</v>
      </c>
      <c r="B1016" t="s">
        <v>47</v>
      </c>
      <c r="C1016" s="14">
        <v>2013</v>
      </c>
      <c r="D1016" t="s">
        <v>302</v>
      </c>
      <c r="E1016" t="s">
        <v>1108</v>
      </c>
      <c r="F1016" t="s">
        <v>299</v>
      </c>
      <c r="G1016" t="s">
        <v>299</v>
      </c>
      <c r="H1016" t="s">
        <v>4353</v>
      </c>
      <c r="I1016" s="14"/>
      <c r="J1016" t="s">
        <v>4353</v>
      </c>
      <c r="K1016" s="14"/>
      <c r="L1016" t="s">
        <v>197</v>
      </c>
      <c r="M1016" t="s">
        <v>202</v>
      </c>
      <c r="N1016" s="14"/>
      <c r="O1016" s="14"/>
      <c r="P1016" s="14"/>
      <c r="Q1016" s="14"/>
      <c r="R1016" s="14"/>
      <c r="S1016" s="14">
        <v>0</v>
      </c>
    </row>
    <row r="1017" spans="1:19" x14ac:dyDescent="0.3">
      <c r="A1017" t="s">
        <v>5637</v>
      </c>
      <c r="B1017" t="s">
        <v>47</v>
      </c>
      <c r="C1017" s="14">
        <v>2013</v>
      </c>
      <c r="D1017" t="s">
        <v>302</v>
      </c>
      <c r="E1017" t="s">
        <v>1109</v>
      </c>
      <c r="F1017" t="s">
        <v>299</v>
      </c>
      <c r="G1017" t="s">
        <v>299</v>
      </c>
      <c r="H1017" t="s">
        <v>4353</v>
      </c>
      <c r="I1017" s="14">
        <v>300000000</v>
      </c>
      <c r="J1017" t="s">
        <v>155</v>
      </c>
      <c r="K1017" s="14">
        <v>607238.25</v>
      </c>
      <c r="L1017" t="s">
        <v>197</v>
      </c>
      <c r="M1017" t="s">
        <v>202</v>
      </c>
      <c r="N1017" s="14"/>
      <c r="O1017" s="14"/>
      <c r="P1017" s="14"/>
      <c r="Q1017" s="14"/>
      <c r="R1017" s="14"/>
      <c r="S1017" s="14">
        <v>0</v>
      </c>
    </row>
    <row r="1018" spans="1:19" x14ac:dyDescent="0.3">
      <c r="A1018" t="s">
        <v>5639</v>
      </c>
      <c r="B1018" t="s">
        <v>47</v>
      </c>
      <c r="C1018" s="14">
        <v>2013</v>
      </c>
      <c r="D1018" t="s">
        <v>302</v>
      </c>
      <c r="E1018" t="s">
        <v>1107</v>
      </c>
      <c r="F1018" t="s">
        <v>299</v>
      </c>
      <c r="G1018" t="s">
        <v>299</v>
      </c>
      <c r="H1018" t="s">
        <v>4353</v>
      </c>
      <c r="I1018" s="14">
        <v>4500000</v>
      </c>
      <c r="J1018" t="s">
        <v>147</v>
      </c>
      <c r="K1018" s="14">
        <v>726303.3125</v>
      </c>
      <c r="L1018" t="s">
        <v>197</v>
      </c>
      <c r="M1018" t="s">
        <v>202</v>
      </c>
      <c r="N1018" s="14"/>
      <c r="O1018" s="14"/>
      <c r="P1018" s="14"/>
      <c r="Q1018" s="14"/>
      <c r="R1018" s="14"/>
      <c r="S1018" s="14">
        <v>0</v>
      </c>
    </row>
    <row r="1019" spans="1:19" x14ac:dyDescent="0.3">
      <c r="A1019" t="s">
        <v>5640</v>
      </c>
      <c r="B1019" t="s">
        <v>47</v>
      </c>
      <c r="C1019" s="14">
        <v>2013</v>
      </c>
      <c r="D1019" t="s">
        <v>5082</v>
      </c>
      <c r="E1019" t="s">
        <v>5641</v>
      </c>
      <c r="F1019" t="s">
        <v>336</v>
      </c>
      <c r="G1019" t="s">
        <v>337</v>
      </c>
      <c r="H1019" t="s">
        <v>207</v>
      </c>
      <c r="I1019" s="14">
        <v>430000000</v>
      </c>
      <c r="J1019" t="s">
        <v>147</v>
      </c>
      <c r="K1019" s="14">
        <v>69943720</v>
      </c>
      <c r="L1019" t="s">
        <v>198</v>
      </c>
      <c r="M1019" t="s">
        <v>202</v>
      </c>
      <c r="N1019" s="14">
        <v>2</v>
      </c>
      <c r="O1019" s="14">
        <v>5</v>
      </c>
      <c r="P1019" s="14">
        <v>20</v>
      </c>
      <c r="Q1019" s="14">
        <v>0</v>
      </c>
      <c r="R1019" s="14">
        <v>1</v>
      </c>
      <c r="S1019" s="14">
        <v>1</v>
      </c>
    </row>
    <row r="1020" spans="1:19" x14ac:dyDescent="0.3">
      <c r="A1020" t="s">
        <v>5642</v>
      </c>
      <c r="B1020" t="s">
        <v>47</v>
      </c>
      <c r="C1020" s="14">
        <v>2014</v>
      </c>
      <c r="D1020" t="s">
        <v>302</v>
      </c>
      <c r="E1020" t="s">
        <v>1113</v>
      </c>
      <c r="F1020" t="s">
        <v>299</v>
      </c>
      <c r="G1020" t="s">
        <v>299</v>
      </c>
      <c r="H1020" t="s">
        <v>4353</v>
      </c>
      <c r="I1020" s="14"/>
      <c r="J1020" t="s">
        <v>4353</v>
      </c>
      <c r="K1020" s="14"/>
      <c r="L1020" t="s">
        <v>197</v>
      </c>
      <c r="M1020" t="s">
        <v>202</v>
      </c>
      <c r="N1020" s="14"/>
      <c r="O1020" s="14"/>
      <c r="P1020" s="14"/>
      <c r="Q1020" s="14"/>
      <c r="R1020" s="14"/>
      <c r="S1020" s="14">
        <v>0</v>
      </c>
    </row>
    <row r="1021" spans="1:19" x14ac:dyDescent="0.3">
      <c r="A1021" t="s">
        <v>5644</v>
      </c>
      <c r="B1021" t="s">
        <v>47</v>
      </c>
      <c r="C1021" s="14">
        <v>2014</v>
      </c>
      <c r="D1021" t="s">
        <v>302</v>
      </c>
      <c r="E1021" t="s">
        <v>1111</v>
      </c>
      <c r="F1021" t="s">
        <v>299</v>
      </c>
      <c r="G1021" t="s">
        <v>299</v>
      </c>
      <c r="H1021" t="s">
        <v>4353</v>
      </c>
      <c r="I1021" s="14"/>
      <c r="J1021" t="s">
        <v>4353</v>
      </c>
      <c r="K1021" s="14"/>
      <c r="L1021" t="s">
        <v>197</v>
      </c>
      <c r="M1021" t="s">
        <v>202</v>
      </c>
      <c r="N1021" s="14"/>
      <c r="O1021" s="14"/>
      <c r="P1021" s="14"/>
      <c r="Q1021" s="14"/>
      <c r="R1021" s="14"/>
      <c r="S1021" s="14">
        <v>0</v>
      </c>
    </row>
    <row r="1022" spans="1:19" x14ac:dyDescent="0.3">
      <c r="A1022" t="s">
        <v>5645</v>
      </c>
      <c r="B1022" t="s">
        <v>47</v>
      </c>
      <c r="C1022" s="14">
        <v>2014</v>
      </c>
      <c r="D1022" t="s">
        <v>5082</v>
      </c>
      <c r="E1022" t="s">
        <v>5643</v>
      </c>
      <c r="F1022" t="s">
        <v>336</v>
      </c>
      <c r="G1022" t="s">
        <v>337</v>
      </c>
      <c r="H1022" t="s">
        <v>207</v>
      </c>
      <c r="I1022" s="14">
        <v>513000000</v>
      </c>
      <c r="J1022" t="s">
        <v>147</v>
      </c>
      <c r="K1022" s="14">
        <v>83252191</v>
      </c>
      <c r="L1022" t="s">
        <v>198</v>
      </c>
      <c r="M1022" t="s">
        <v>202</v>
      </c>
      <c r="N1022" s="14">
        <v>2</v>
      </c>
      <c r="O1022" s="14">
        <v>5</v>
      </c>
      <c r="P1022" s="14">
        <v>20</v>
      </c>
      <c r="Q1022" s="14">
        <v>0</v>
      </c>
      <c r="R1022" s="14">
        <v>1</v>
      </c>
      <c r="S1022" s="14">
        <v>1</v>
      </c>
    </row>
    <row r="1023" spans="1:19" x14ac:dyDescent="0.3">
      <c r="A1023" t="s">
        <v>5646</v>
      </c>
      <c r="B1023" t="s">
        <v>47</v>
      </c>
      <c r="C1023" s="14">
        <v>2014</v>
      </c>
      <c r="D1023" t="s">
        <v>5082</v>
      </c>
      <c r="E1023" t="s">
        <v>1110</v>
      </c>
      <c r="F1023" t="s">
        <v>336</v>
      </c>
      <c r="G1023" t="s">
        <v>337</v>
      </c>
      <c r="H1023" t="s">
        <v>207</v>
      </c>
      <c r="I1023" s="14">
        <v>385808809</v>
      </c>
      <c r="J1023" t="s">
        <v>146</v>
      </c>
      <c r="K1023" s="14">
        <v>385808809</v>
      </c>
      <c r="L1023" t="s">
        <v>198</v>
      </c>
      <c r="M1023" t="s">
        <v>202</v>
      </c>
      <c r="N1023" s="14">
        <v>2</v>
      </c>
      <c r="O1023" s="14">
        <v>5</v>
      </c>
      <c r="P1023" s="14">
        <v>20</v>
      </c>
      <c r="Q1023" s="14">
        <v>0</v>
      </c>
      <c r="R1023" s="14">
        <v>1</v>
      </c>
      <c r="S1023" s="14">
        <v>1</v>
      </c>
    </row>
    <row r="1024" spans="1:19" x14ac:dyDescent="0.3">
      <c r="A1024" t="s">
        <v>5647</v>
      </c>
      <c r="B1024" t="s">
        <v>47</v>
      </c>
      <c r="C1024" s="14">
        <v>2014</v>
      </c>
      <c r="D1024" t="s">
        <v>302</v>
      </c>
      <c r="E1024" t="s">
        <v>1112</v>
      </c>
      <c r="F1024" t="s">
        <v>299</v>
      </c>
      <c r="G1024" t="s">
        <v>299</v>
      </c>
      <c r="H1024" t="s">
        <v>4353</v>
      </c>
      <c r="I1024" s="14"/>
      <c r="J1024" t="s">
        <v>4353</v>
      </c>
      <c r="K1024" s="14"/>
      <c r="L1024" t="s">
        <v>197</v>
      </c>
      <c r="M1024" t="s">
        <v>202</v>
      </c>
      <c r="N1024" s="14"/>
      <c r="O1024" s="14"/>
      <c r="P1024" s="14"/>
      <c r="Q1024" s="14"/>
      <c r="R1024" s="14"/>
      <c r="S1024" s="14">
        <v>0</v>
      </c>
    </row>
    <row r="1025" spans="1:19" x14ac:dyDescent="0.3">
      <c r="A1025" t="s">
        <v>5648</v>
      </c>
      <c r="B1025" t="s">
        <v>47</v>
      </c>
      <c r="C1025" s="14">
        <v>2015</v>
      </c>
      <c r="D1025" t="s">
        <v>5082</v>
      </c>
      <c r="E1025" t="s">
        <v>1116</v>
      </c>
      <c r="F1025" t="s">
        <v>336</v>
      </c>
      <c r="G1025" t="s">
        <v>337</v>
      </c>
      <c r="H1025" t="s">
        <v>207</v>
      </c>
      <c r="I1025" s="14">
        <v>937500000</v>
      </c>
      <c r="J1025" t="s">
        <v>147</v>
      </c>
      <c r="K1025" s="14">
        <v>149219285</v>
      </c>
      <c r="L1025" t="s">
        <v>198</v>
      </c>
      <c r="M1025" t="s">
        <v>202</v>
      </c>
      <c r="N1025" s="14">
        <v>2</v>
      </c>
      <c r="O1025" s="14">
        <v>5</v>
      </c>
      <c r="P1025" s="14">
        <v>20</v>
      </c>
      <c r="Q1025" s="14">
        <v>0</v>
      </c>
      <c r="R1025" s="14">
        <v>1</v>
      </c>
      <c r="S1025" s="14">
        <v>1</v>
      </c>
    </row>
    <row r="1026" spans="1:19" x14ac:dyDescent="0.3">
      <c r="A1026" t="s">
        <v>5649</v>
      </c>
      <c r="B1026" t="s">
        <v>47</v>
      </c>
      <c r="C1026" s="14">
        <v>2015</v>
      </c>
      <c r="D1026" t="s">
        <v>372</v>
      </c>
      <c r="E1026" t="s">
        <v>1115</v>
      </c>
      <c r="F1026" t="s">
        <v>364</v>
      </c>
      <c r="G1026" t="s">
        <v>365</v>
      </c>
      <c r="H1026" t="s">
        <v>207</v>
      </c>
      <c r="I1026" s="14"/>
      <c r="J1026" t="s">
        <v>4353</v>
      </c>
      <c r="K1026" s="14">
        <v>2000000</v>
      </c>
      <c r="L1026" t="s">
        <v>198</v>
      </c>
      <c r="M1026" t="s">
        <v>366</v>
      </c>
      <c r="N1026" s="14">
        <v>0</v>
      </c>
      <c r="O1026" s="14"/>
      <c r="P1026" s="14"/>
      <c r="Q1026" s="14">
        <v>0</v>
      </c>
      <c r="R1026" s="14">
        <v>1</v>
      </c>
      <c r="S1026" s="14">
        <v>0</v>
      </c>
    </row>
    <row r="1027" spans="1:19" x14ac:dyDescent="0.3">
      <c r="A1027" t="s">
        <v>5650</v>
      </c>
      <c r="B1027" t="s">
        <v>47</v>
      </c>
      <c r="C1027" s="14">
        <v>2015</v>
      </c>
      <c r="D1027" t="s">
        <v>5082</v>
      </c>
      <c r="E1027" t="s">
        <v>1114</v>
      </c>
      <c r="F1027" t="s">
        <v>336</v>
      </c>
      <c r="G1027" t="s">
        <v>337</v>
      </c>
      <c r="H1027" t="s">
        <v>207</v>
      </c>
      <c r="I1027" s="14">
        <v>337121984</v>
      </c>
      <c r="J1027" t="s">
        <v>146</v>
      </c>
      <c r="K1027" s="14">
        <v>337121984</v>
      </c>
      <c r="L1027" t="s">
        <v>198</v>
      </c>
      <c r="M1027" t="s">
        <v>202</v>
      </c>
      <c r="N1027" s="14">
        <v>2</v>
      </c>
      <c r="O1027" s="14">
        <v>5</v>
      </c>
      <c r="P1027" s="14">
        <v>20</v>
      </c>
      <c r="Q1027" s="14">
        <v>0</v>
      </c>
      <c r="R1027" s="14">
        <v>1</v>
      </c>
      <c r="S1027" s="14">
        <v>1</v>
      </c>
    </row>
    <row r="1028" spans="1:19" x14ac:dyDescent="0.3">
      <c r="A1028" t="s">
        <v>5651</v>
      </c>
      <c r="B1028" t="s">
        <v>47</v>
      </c>
      <c r="C1028" s="14">
        <v>2015</v>
      </c>
      <c r="D1028" t="s">
        <v>5082</v>
      </c>
      <c r="E1028" t="s">
        <v>1117</v>
      </c>
      <c r="F1028" t="s">
        <v>336</v>
      </c>
      <c r="G1028" t="s">
        <v>337</v>
      </c>
      <c r="H1028" t="s">
        <v>207</v>
      </c>
      <c r="I1028" s="14">
        <v>678300000</v>
      </c>
      <c r="J1028" t="s">
        <v>146</v>
      </c>
      <c r="K1028" s="14">
        <v>678300000</v>
      </c>
      <c r="L1028" t="s">
        <v>198</v>
      </c>
      <c r="M1028" t="s">
        <v>199</v>
      </c>
      <c r="N1028" s="14">
        <v>4</v>
      </c>
      <c r="O1028" s="14">
        <v>4</v>
      </c>
      <c r="P1028" s="14">
        <v>19</v>
      </c>
      <c r="Q1028" s="14">
        <v>0</v>
      </c>
      <c r="R1028" s="14">
        <v>1</v>
      </c>
      <c r="S1028" s="14">
        <v>1</v>
      </c>
    </row>
    <row r="1029" spans="1:19" x14ac:dyDescent="0.3">
      <c r="A1029" t="s">
        <v>5652</v>
      </c>
      <c r="B1029" t="s">
        <v>47</v>
      </c>
      <c r="C1029" s="14">
        <v>2016</v>
      </c>
      <c r="D1029" t="s">
        <v>372</v>
      </c>
      <c r="E1029" t="s">
        <v>1118</v>
      </c>
      <c r="F1029" t="s">
        <v>336</v>
      </c>
      <c r="G1029" t="s">
        <v>337</v>
      </c>
      <c r="H1029" t="s">
        <v>207</v>
      </c>
      <c r="I1029" s="14"/>
      <c r="J1029" t="s">
        <v>4353</v>
      </c>
      <c r="K1029" s="14">
        <v>150000000</v>
      </c>
      <c r="L1029" t="s">
        <v>198</v>
      </c>
      <c r="M1029" t="s">
        <v>202</v>
      </c>
      <c r="N1029" s="14">
        <v>2</v>
      </c>
      <c r="O1029" s="14">
        <v>5</v>
      </c>
      <c r="P1029" s="14">
        <v>20</v>
      </c>
      <c r="Q1029" s="14">
        <v>0</v>
      </c>
      <c r="R1029" s="14">
        <v>1</v>
      </c>
      <c r="S1029" s="14">
        <v>1</v>
      </c>
    </row>
    <row r="1030" spans="1:19" x14ac:dyDescent="0.3">
      <c r="A1030" t="s">
        <v>5653</v>
      </c>
      <c r="B1030" t="s">
        <v>47</v>
      </c>
      <c r="C1030" s="14">
        <v>2016</v>
      </c>
      <c r="D1030" t="s">
        <v>372</v>
      </c>
      <c r="E1030" t="s">
        <v>1121</v>
      </c>
      <c r="F1030" t="s">
        <v>336</v>
      </c>
      <c r="G1030" t="s">
        <v>337</v>
      </c>
      <c r="H1030" t="s">
        <v>207</v>
      </c>
      <c r="I1030" s="14"/>
      <c r="J1030" t="s">
        <v>4353</v>
      </c>
      <c r="K1030" s="14">
        <v>525000000</v>
      </c>
      <c r="L1030" t="s">
        <v>198</v>
      </c>
      <c r="M1030" t="s">
        <v>202</v>
      </c>
      <c r="N1030" s="14">
        <v>2</v>
      </c>
      <c r="O1030" s="14">
        <v>5</v>
      </c>
      <c r="P1030" s="14">
        <v>20</v>
      </c>
      <c r="Q1030" s="14">
        <v>0</v>
      </c>
      <c r="R1030" s="14">
        <v>1</v>
      </c>
      <c r="S1030" s="14">
        <v>1</v>
      </c>
    </row>
    <row r="1031" spans="1:19" x14ac:dyDescent="0.3">
      <c r="A1031" t="s">
        <v>5654</v>
      </c>
      <c r="B1031" t="s">
        <v>47</v>
      </c>
      <c r="C1031" s="14">
        <v>2016</v>
      </c>
      <c r="D1031" t="s">
        <v>372</v>
      </c>
      <c r="E1031" t="s">
        <v>1120</v>
      </c>
      <c r="F1031" t="s">
        <v>336</v>
      </c>
      <c r="G1031" t="s">
        <v>337</v>
      </c>
      <c r="H1031" t="s">
        <v>207</v>
      </c>
      <c r="I1031" s="14"/>
      <c r="J1031" t="s">
        <v>4353</v>
      </c>
      <c r="K1031" s="14">
        <v>62000000</v>
      </c>
      <c r="L1031" t="s">
        <v>198</v>
      </c>
      <c r="M1031" t="s">
        <v>4353</v>
      </c>
      <c r="N1031" s="14"/>
      <c r="O1031" s="14"/>
      <c r="P1031" s="14"/>
      <c r="Q1031" s="14">
        <v>0</v>
      </c>
      <c r="R1031" s="14">
        <v>1</v>
      </c>
      <c r="S1031" s="14">
        <v>1</v>
      </c>
    </row>
    <row r="1032" spans="1:19" x14ac:dyDescent="0.3">
      <c r="A1032" t="s">
        <v>5655</v>
      </c>
      <c r="B1032" t="s">
        <v>47</v>
      </c>
      <c r="C1032" s="14">
        <v>2016</v>
      </c>
      <c r="D1032" t="s">
        <v>372</v>
      </c>
      <c r="E1032" t="s">
        <v>1119</v>
      </c>
      <c r="F1032" t="s">
        <v>454</v>
      </c>
      <c r="G1032" t="s">
        <v>455</v>
      </c>
      <c r="H1032" t="s">
        <v>207</v>
      </c>
      <c r="I1032" s="14"/>
      <c r="J1032" t="s">
        <v>4353</v>
      </c>
      <c r="K1032" s="14">
        <v>289000000</v>
      </c>
      <c r="L1032" t="s">
        <v>198</v>
      </c>
      <c r="M1032" t="s">
        <v>199</v>
      </c>
      <c r="N1032" s="14"/>
      <c r="O1032" s="14"/>
      <c r="P1032" s="14"/>
      <c r="Q1032" s="14">
        <v>1</v>
      </c>
      <c r="R1032" s="14">
        <v>1</v>
      </c>
      <c r="S1032" s="14">
        <v>1</v>
      </c>
    </row>
    <row r="1033" spans="1:19" x14ac:dyDescent="0.3">
      <c r="A1033" t="s">
        <v>5656</v>
      </c>
      <c r="B1033" t="s">
        <v>47</v>
      </c>
      <c r="C1033" s="14">
        <v>2017</v>
      </c>
      <c r="D1033" t="s">
        <v>372</v>
      </c>
      <c r="E1033" t="s">
        <v>1123</v>
      </c>
      <c r="F1033" t="s">
        <v>336</v>
      </c>
      <c r="G1033" t="s">
        <v>337</v>
      </c>
      <c r="H1033" t="s">
        <v>207</v>
      </c>
      <c r="I1033" s="14"/>
      <c r="J1033" t="s">
        <v>4353</v>
      </c>
      <c r="K1033" s="14">
        <v>33000000</v>
      </c>
      <c r="L1033" t="s">
        <v>198</v>
      </c>
      <c r="M1033" t="s">
        <v>202</v>
      </c>
      <c r="N1033" s="14"/>
      <c r="O1033" s="14"/>
      <c r="P1033" s="14"/>
      <c r="Q1033" s="14">
        <v>0</v>
      </c>
      <c r="R1033" s="14">
        <v>1</v>
      </c>
      <c r="S1033" s="14">
        <v>1</v>
      </c>
    </row>
    <row r="1034" spans="1:19" x14ac:dyDescent="0.3">
      <c r="A1034" t="s">
        <v>5657</v>
      </c>
      <c r="B1034" t="s">
        <v>47</v>
      </c>
      <c r="C1034" s="14">
        <v>2017</v>
      </c>
      <c r="D1034" t="s">
        <v>5090</v>
      </c>
      <c r="E1034" t="s">
        <v>1122</v>
      </c>
      <c r="F1034" t="s">
        <v>336</v>
      </c>
      <c r="G1034" t="s">
        <v>337</v>
      </c>
      <c r="H1034" t="s">
        <v>207</v>
      </c>
      <c r="I1034" s="14"/>
      <c r="J1034" t="s">
        <v>4353</v>
      </c>
      <c r="K1034" s="14">
        <v>142000000</v>
      </c>
      <c r="L1034" t="s">
        <v>198</v>
      </c>
      <c r="M1034" t="s">
        <v>199</v>
      </c>
      <c r="N1034" s="14">
        <v>4.7</v>
      </c>
      <c r="O1034" s="14">
        <v>3</v>
      </c>
      <c r="P1034" s="14">
        <v>15</v>
      </c>
      <c r="Q1034" s="14">
        <v>0</v>
      </c>
      <c r="R1034" s="14">
        <v>1</v>
      </c>
      <c r="S1034" s="14">
        <v>1</v>
      </c>
    </row>
    <row r="1035" spans="1:19" x14ac:dyDescent="0.3">
      <c r="A1035" t="s">
        <v>5658</v>
      </c>
      <c r="B1035" t="s">
        <v>47</v>
      </c>
      <c r="C1035" s="14">
        <v>2017</v>
      </c>
      <c r="D1035" t="s">
        <v>372</v>
      </c>
      <c r="E1035" t="s">
        <v>1124</v>
      </c>
      <c r="F1035" t="s">
        <v>501</v>
      </c>
      <c r="G1035" t="s">
        <v>455</v>
      </c>
      <c r="H1035" t="s">
        <v>207</v>
      </c>
      <c r="I1035" s="14"/>
      <c r="J1035" t="s">
        <v>4353</v>
      </c>
      <c r="K1035" s="14">
        <v>123000000</v>
      </c>
      <c r="L1035" t="s">
        <v>198</v>
      </c>
      <c r="M1035" t="s">
        <v>199</v>
      </c>
      <c r="N1035" s="14"/>
      <c r="O1035" s="14">
        <v>2</v>
      </c>
      <c r="P1035" s="14">
        <v>10</v>
      </c>
      <c r="Q1035" s="14">
        <v>1</v>
      </c>
      <c r="R1035" s="14">
        <v>1</v>
      </c>
      <c r="S1035" s="14">
        <v>1</v>
      </c>
    </row>
    <row r="1036" spans="1:19" x14ac:dyDescent="0.3">
      <c r="A1036" t="s">
        <v>5659</v>
      </c>
      <c r="B1036" t="s">
        <v>7</v>
      </c>
      <c r="C1036" s="14">
        <v>1964</v>
      </c>
      <c r="D1036" t="s">
        <v>252</v>
      </c>
      <c r="E1036" t="s">
        <v>254</v>
      </c>
      <c r="F1036" t="s">
        <v>299</v>
      </c>
      <c r="G1036" t="s">
        <v>299</v>
      </c>
      <c r="H1036" t="s">
        <v>4353</v>
      </c>
      <c r="I1036" s="14"/>
      <c r="J1036" t="s">
        <v>4353</v>
      </c>
      <c r="K1036" s="14">
        <v>2000000</v>
      </c>
      <c r="L1036" t="s">
        <v>198</v>
      </c>
      <c r="M1036" t="s">
        <v>4353</v>
      </c>
      <c r="N1036" s="14">
        <v>0</v>
      </c>
      <c r="O1036" s="14">
        <v>10</v>
      </c>
      <c r="P1036" s="14">
        <v>20</v>
      </c>
      <c r="Q1036" s="14"/>
      <c r="R1036" s="14"/>
      <c r="S1036" s="14">
        <v>0</v>
      </c>
    </row>
    <row r="1037" spans="1:19" x14ac:dyDescent="0.3">
      <c r="A1037" t="s">
        <v>5660</v>
      </c>
      <c r="B1037" t="s">
        <v>7</v>
      </c>
      <c r="C1037" s="14">
        <v>1964</v>
      </c>
      <c r="D1037" t="s">
        <v>252</v>
      </c>
      <c r="E1037" t="s">
        <v>260</v>
      </c>
      <c r="F1037" t="s">
        <v>299</v>
      </c>
      <c r="G1037" t="s">
        <v>299</v>
      </c>
      <c r="H1037" t="s">
        <v>4353</v>
      </c>
      <c r="I1037" s="14"/>
      <c r="J1037" t="s">
        <v>4353</v>
      </c>
      <c r="K1037" s="14">
        <v>2000000</v>
      </c>
      <c r="L1037" t="s">
        <v>198</v>
      </c>
      <c r="M1037" t="s">
        <v>4353</v>
      </c>
      <c r="N1037" s="14">
        <v>0</v>
      </c>
      <c r="O1037" s="14">
        <v>10</v>
      </c>
      <c r="P1037" s="14">
        <v>20</v>
      </c>
      <c r="Q1037" s="14"/>
      <c r="R1037" s="14"/>
      <c r="S1037" s="14">
        <v>0</v>
      </c>
    </row>
    <row r="1038" spans="1:19" x14ac:dyDescent="0.3">
      <c r="A1038" t="s">
        <v>5661</v>
      </c>
      <c r="B1038" t="s">
        <v>7</v>
      </c>
      <c r="C1038" s="14">
        <v>1976</v>
      </c>
      <c r="D1038" t="s">
        <v>252</v>
      </c>
      <c r="E1038" t="s">
        <v>1125</v>
      </c>
      <c r="F1038" t="s">
        <v>299</v>
      </c>
      <c r="G1038" t="s">
        <v>299</v>
      </c>
      <c r="H1038" t="s">
        <v>4353</v>
      </c>
      <c r="I1038" s="14"/>
      <c r="J1038" t="s">
        <v>4353</v>
      </c>
      <c r="K1038" s="14">
        <v>4000000</v>
      </c>
      <c r="L1038" t="s">
        <v>198</v>
      </c>
      <c r="M1038" t="s">
        <v>4353</v>
      </c>
      <c r="N1038" s="14"/>
      <c r="O1038" s="14"/>
      <c r="P1038" s="14"/>
      <c r="Q1038" s="14"/>
      <c r="R1038" s="14"/>
      <c r="S1038" s="14">
        <v>0</v>
      </c>
    </row>
    <row r="1039" spans="1:19" x14ac:dyDescent="0.3">
      <c r="A1039" t="s">
        <v>5662</v>
      </c>
      <c r="B1039" t="s">
        <v>7</v>
      </c>
      <c r="C1039" s="14">
        <v>1976</v>
      </c>
      <c r="D1039" t="s">
        <v>252</v>
      </c>
      <c r="E1039" t="s">
        <v>257</v>
      </c>
      <c r="F1039" t="s">
        <v>299</v>
      </c>
      <c r="G1039" t="s">
        <v>299</v>
      </c>
      <c r="H1039" t="s">
        <v>4353</v>
      </c>
      <c r="I1039" s="14"/>
      <c r="J1039" t="s">
        <v>4353</v>
      </c>
      <c r="K1039" s="14">
        <v>3600000</v>
      </c>
      <c r="L1039" t="s">
        <v>198</v>
      </c>
      <c r="M1039" t="s">
        <v>4353</v>
      </c>
      <c r="N1039" s="14"/>
      <c r="O1039" s="14"/>
      <c r="P1039" s="14"/>
      <c r="Q1039" s="14"/>
      <c r="R1039" s="14"/>
      <c r="S1039" s="14">
        <v>0</v>
      </c>
    </row>
    <row r="1040" spans="1:19" x14ac:dyDescent="0.3">
      <c r="A1040" t="s">
        <v>5663</v>
      </c>
      <c r="B1040" t="s">
        <v>7</v>
      </c>
      <c r="C1040" s="14">
        <v>1976</v>
      </c>
      <c r="D1040" t="s">
        <v>252</v>
      </c>
      <c r="E1040" t="s">
        <v>1126</v>
      </c>
      <c r="F1040" t="s">
        <v>299</v>
      </c>
      <c r="G1040" t="s">
        <v>299</v>
      </c>
      <c r="H1040" t="s">
        <v>4353</v>
      </c>
      <c r="I1040" s="14"/>
      <c r="J1040" t="s">
        <v>4353</v>
      </c>
      <c r="K1040" s="14">
        <v>2400000</v>
      </c>
      <c r="L1040" t="s">
        <v>198</v>
      </c>
      <c r="M1040" t="s">
        <v>4353</v>
      </c>
      <c r="N1040" s="14"/>
      <c r="O1040" s="14"/>
      <c r="P1040" s="14"/>
      <c r="Q1040" s="14"/>
      <c r="R1040" s="14"/>
      <c r="S1040" s="14">
        <v>0</v>
      </c>
    </row>
    <row r="1041" spans="1:19" x14ac:dyDescent="0.3">
      <c r="A1041" t="s">
        <v>5664</v>
      </c>
      <c r="B1041" t="s">
        <v>7</v>
      </c>
      <c r="C1041" s="14">
        <v>1978</v>
      </c>
      <c r="D1041" t="s">
        <v>252</v>
      </c>
      <c r="E1041" t="s">
        <v>1127</v>
      </c>
      <c r="F1041" t="s">
        <v>299</v>
      </c>
      <c r="G1041" t="s">
        <v>299</v>
      </c>
      <c r="H1041" t="s">
        <v>4353</v>
      </c>
      <c r="I1041" s="14"/>
      <c r="J1041" t="s">
        <v>4353</v>
      </c>
      <c r="K1041" s="14">
        <v>200000</v>
      </c>
      <c r="L1041" t="s">
        <v>197</v>
      </c>
      <c r="M1041" t="s">
        <v>4353</v>
      </c>
      <c r="N1041" s="14"/>
      <c r="O1041" s="14"/>
      <c r="P1041" s="14"/>
      <c r="Q1041" s="14"/>
      <c r="R1041" s="14"/>
      <c r="S1041" s="14">
        <v>0</v>
      </c>
    </row>
    <row r="1042" spans="1:19" x14ac:dyDescent="0.3">
      <c r="A1042" t="s">
        <v>5665</v>
      </c>
      <c r="B1042" t="s">
        <v>7</v>
      </c>
      <c r="C1042" s="14">
        <v>1983</v>
      </c>
      <c r="D1042" t="s">
        <v>252</v>
      </c>
      <c r="E1042" t="s">
        <v>1128</v>
      </c>
      <c r="F1042" t="s">
        <v>299</v>
      </c>
      <c r="G1042" t="s">
        <v>299</v>
      </c>
      <c r="H1042" t="s">
        <v>4353</v>
      </c>
      <c r="I1042" s="14"/>
      <c r="J1042" t="s">
        <v>4353</v>
      </c>
      <c r="K1042" s="14">
        <v>15000000</v>
      </c>
      <c r="L1042" t="s">
        <v>198</v>
      </c>
      <c r="M1042" t="s">
        <v>4353</v>
      </c>
      <c r="N1042" s="14">
        <v>0</v>
      </c>
      <c r="O1042" s="14">
        <v>5</v>
      </c>
      <c r="P1042" s="14">
        <v>25</v>
      </c>
      <c r="Q1042" s="14"/>
      <c r="R1042" s="14"/>
      <c r="S1042" s="14">
        <v>0</v>
      </c>
    </row>
    <row r="1043" spans="1:19" x14ac:dyDescent="0.3">
      <c r="A1043" t="s">
        <v>5666</v>
      </c>
      <c r="B1043" t="s">
        <v>7</v>
      </c>
      <c r="C1043" s="14">
        <v>1989</v>
      </c>
      <c r="D1043" t="s">
        <v>255</v>
      </c>
      <c r="E1043" t="s">
        <v>334</v>
      </c>
      <c r="F1043" t="s">
        <v>299</v>
      </c>
      <c r="G1043" t="s">
        <v>299</v>
      </c>
      <c r="H1043" t="s">
        <v>4353</v>
      </c>
      <c r="I1043" s="14"/>
      <c r="J1043" t="s">
        <v>4353</v>
      </c>
      <c r="K1043" s="14">
        <v>14000000</v>
      </c>
      <c r="L1043" t="s">
        <v>198</v>
      </c>
      <c r="M1043" t="s">
        <v>4353</v>
      </c>
      <c r="N1043" s="14">
        <v>0</v>
      </c>
      <c r="O1043" s="14"/>
      <c r="P1043" s="14"/>
      <c r="Q1043" s="14"/>
      <c r="R1043" s="14"/>
      <c r="S1043" s="14">
        <v>0</v>
      </c>
    </row>
    <row r="1044" spans="1:19" x14ac:dyDescent="0.3">
      <c r="A1044" t="s">
        <v>5667</v>
      </c>
      <c r="B1044" t="s">
        <v>7</v>
      </c>
      <c r="C1044" s="14">
        <v>1999</v>
      </c>
      <c r="D1044" t="s">
        <v>362</v>
      </c>
      <c r="E1044" t="s">
        <v>4539</v>
      </c>
      <c r="F1044" t="s">
        <v>299</v>
      </c>
      <c r="G1044" t="s">
        <v>299</v>
      </c>
      <c r="H1044" t="s">
        <v>4353</v>
      </c>
      <c r="I1044" s="14"/>
      <c r="J1044" t="s">
        <v>4353</v>
      </c>
      <c r="K1044" s="14"/>
      <c r="L1044" t="s">
        <v>197</v>
      </c>
      <c r="M1044" t="s">
        <v>4353</v>
      </c>
      <c r="N1044" s="14"/>
      <c r="O1044" s="14"/>
      <c r="P1044" s="14"/>
      <c r="Q1044" s="14"/>
      <c r="R1044" s="14"/>
      <c r="S1044" s="14">
        <v>0</v>
      </c>
    </row>
    <row r="1045" spans="1:19" x14ac:dyDescent="0.3">
      <c r="A1045" t="s">
        <v>5668</v>
      </c>
      <c r="B1045" t="s">
        <v>7</v>
      </c>
      <c r="C1045" s="14">
        <v>2003</v>
      </c>
      <c r="D1045" t="s">
        <v>302</v>
      </c>
      <c r="E1045" t="s">
        <v>1131</v>
      </c>
      <c r="F1045" t="s">
        <v>299</v>
      </c>
      <c r="G1045" t="s">
        <v>299</v>
      </c>
      <c r="H1045" t="s">
        <v>4353</v>
      </c>
      <c r="I1045" s="14">
        <v>1900000</v>
      </c>
      <c r="J1045" t="s">
        <v>146</v>
      </c>
      <c r="K1045" s="14">
        <v>1900000</v>
      </c>
      <c r="L1045" t="s">
        <v>197</v>
      </c>
      <c r="M1045" t="s">
        <v>202</v>
      </c>
      <c r="N1045" s="14"/>
      <c r="O1045" s="14"/>
      <c r="P1045" s="14"/>
      <c r="Q1045" s="14"/>
      <c r="R1045" s="14"/>
      <c r="S1045" s="14">
        <v>0</v>
      </c>
    </row>
    <row r="1046" spans="1:19" x14ac:dyDescent="0.3">
      <c r="A1046" t="s">
        <v>5669</v>
      </c>
      <c r="B1046" t="s">
        <v>7</v>
      </c>
      <c r="C1046" s="14">
        <v>2003</v>
      </c>
      <c r="D1046" t="s">
        <v>302</v>
      </c>
      <c r="E1046" t="s">
        <v>1129</v>
      </c>
      <c r="F1046" t="s">
        <v>299</v>
      </c>
      <c r="G1046" t="s">
        <v>299</v>
      </c>
      <c r="H1046" t="s">
        <v>4353</v>
      </c>
      <c r="I1046" s="14">
        <v>12000000000</v>
      </c>
      <c r="J1046" t="s">
        <v>155</v>
      </c>
      <c r="K1046" s="14">
        <v>20646926</v>
      </c>
      <c r="L1046" t="s">
        <v>197</v>
      </c>
      <c r="M1046" t="s">
        <v>202</v>
      </c>
      <c r="N1046" s="14"/>
      <c r="O1046" s="14"/>
      <c r="P1046" s="14"/>
      <c r="Q1046" s="14"/>
      <c r="R1046" s="14"/>
      <c r="S1046" s="14">
        <v>0</v>
      </c>
    </row>
    <row r="1047" spans="1:19" x14ac:dyDescent="0.3">
      <c r="A1047" t="s">
        <v>5670</v>
      </c>
      <c r="B1047" t="s">
        <v>7</v>
      </c>
      <c r="C1047" s="14">
        <v>2003</v>
      </c>
      <c r="D1047" t="s">
        <v>4542</v>
      </c>
      <c r="E1047" t="s">
        <v>1134</v>
      </c>
      <c r="F1047" t="s">
        <v>364</v>
      </c>
      <c r="G1047" t="s">
        <v>365</v>
      </c>
      <c r="H1047" t="s">
        <v>207</v>
      </c>
      <c r="I1047" s="14">
        <v>2500000</v>
      </c>
      <c r="J1047" t="s">
        <v>146</v>
      </c>
      <c r="K1047" s="14">
        <v>2500000</v>
      </c>
      <c r="L1047" t="s">
        <v>198</v>
      </c>
      <c r="M1047" t="s">
        <v>366</v>
      </c>
      <c r="N1047" s="14">
        <v>0</v>
      </c>
      <c r="O1047" s="14"/>
      <c r="P1047" s="14"/>
      <c r="Q1047" s="14">
        <v>0</v>
      </c>
      <c r="R1047" s="14">
        <v>1</v>
      </c>
      <c r="S1047" s="14">
        <v>0</v>
      </c>
    </row>
    <row r="1048" spans="1:19" x14ac:dyDescent="0.3">
      <c r="A1048" t="s">
        <v>5671</v>
      </c>
      <c r="B1048" t="s">
        <v>7</v>
      </c>
      <c r="C1048" s="14">
        <v>2003</v>
      </c>
      <c r="D1048" t="s">
        <v>302</v>
      </c>
      <c r="E1048" t="s">
        <v>1133</v>
      </c>
      <c r="F1048" t="s">
        <v>299</v>
      </c>
      <c r="G1048" t="s">
        <v>299</v>
      </c>
      <c r="H1048" t="s">
        <v>4353</v>
      </c>
      <c r="I1048" s="14">
        <v>65000000</v>
      </c>
      <c r="J1048" t="s">
        <v>155</v>
      </c>
      <c r="K1048" s="14">
        <v>111837.515625</v>
      </c>
      <c r="L1048" t="s">
        <v>197</v>
      </c>
      <c r="M1048" t="s">
        <v>202</v>
      </c>
      <c r="N1048" s="14"/>
      <c r="O1048" s="14"/>
      <c r="P1048" s="14"/>
      <c r="Q1048" s="14"/>
      <c r="R1048" s="14"/>
      <c r="S1048" s="14">
        <v>0</v>
      </c>
    </row>
    <row r="1049" spans="1:19" x14ac:dyDescent="0.3">
      <c r="A1049" t="s">
        <v>5672</v>
      </c>
      <c r="B1049" t="s">
        <v>7</v>
      </c>
      <c r="C1049" s="14">
        <v>2003</v>
      </c>
      <c r="D1049" t="s">
        <v>302</v>
      </c>
      <c r="E1049" t="s">
        <v>1132</v>
      </c>
      <c r="F1049" t="s">
        <v>299</v>
      </c>
      <c r="G1049" t="s">
        <v>299</v>
      </c>
      <c r="H1049" t="s">
        <v>4353</v>
      </c>
      <c r="I1049" s="14">
        <v>50000000</v>
      </c>
      <c r="J1049" t="s">
        <v>155</v>
      </c>
      <c r="K1049" s="14">
        <v>86028.859375</v>
      </c>
      <c r="L1049" t="s">
        <v>197</v>
      </c>
      <c r="M1049" t="s">
        <v>202</v>
      </c>
      <c r="N1049" s="14"/>
      <c r="O1049" s="14"/>
      <c r="P1049" s="14"/>
      <c r="Q1049" s="14"/>
      <c r="R1049" s="14"/>
      <c r="S1049" s="14">
        <v>0</v>
      </c>
    </row>
    <row r="1050" spans="1:19" x14ac:dyDescent="0.3">
      <c r="A1050" t="s">
        <v>5673</v>
      </c>
      <c r="B1050" t="s">
        <v>7</v>
      </c>
      <c r="C1050" s="14">
        <v>2003</v>
      </c>
      <c r="D1050" t="s">
        <v>302</v>
      </c>
      <c r="E1050" t="s">
        <v>1130</v>
      </c>
      <c r="F1050" t="s">
        <v>299</v>
      </c>
      <c r="G1050" t="s">
        <v>299</v>
      </c>
      <c r="H1050" t="s">
        <v>4353</v>
      </c>
      <c r="I1050" s="14"/>
      <c r="J1050" t="s">
        <v>4353</v>
      </c>
      <c r="K1050" s="14"/>
      <c r="L1050" t="s">
        <v>197</v>
      </c>
      <c r="M1050" t="s">
        <v>202</v>
      </c>
      <c r="N1050" s="14"/>
      <c r="O1050" s="14"/>
      <c r="P1050" s="14"/>
      <c r="Q1050" s="14"/>
      <c r="R1050" s="14"/>
      <c r="S1050" s="14">
        <v>0</v>
      </c>
    </row>
    <row r="1051" spans="1:19" x14ac:dyDescent="0.3">
      <c r="A1051" t="s">
        <v>5674</v>
      </c>
      <c r="B1051" t="s">
        <v>7</v>
      </c>
      <c r="C1051" s="14">
        <v>2003</v>
      </c>
      <c r="D1051" t="s">
        <v>4542</v>
      </c>
      <c r="E1051" t="s">
        <v>5675</v>
      </c>
      <c r="F1051" t="s">
        <v>364</v>
      </c>
      <c r="G1051" t="s">
        <v>365</v>
      </c>
      <c r="H1051" t="s">
        <v>207</v>
      </c>
      <c r="I1051" s="14"/>
      <c r="J1051" t="s">
        <v>4353</v>
      </c>
      <c r="K1051" s="14">
        <v>2000000</v>
      </c>
      <c r="L1051" t="s">
        <v>198</v>
      </c>
      <c r="M1051" t="s">
        <v>366</v>
      </c>
      <c r="N1051" s="14">
        <v>0</v>
      </c>
      <c r="O1051" s="14"/>
      <c r="P1051" s="14"/>
      <c r="Q1051" s="14">
        <v>0</v>
      </c>
      <c r="R1051" s="14">
        <v>1</v>
      </c>
      <c r="S1051" s="14">
        <v>0</v>
      </c>
    </row>
    <row r="1052" spans="1:19" x14ac:dyDescent="0.3">
      <c r="A1052" t="s">
        <v>5676</v>
      </c>
      <c r="B1052" t="s">
        <v>7</v>
      </c>
      <c r="C1052" s="14">
        <v>2004</v>
      </c>
      <c r="D1052" t="s">
        <v>4542</v>
      </c>
      <c r="E1052" t="s">
        <v>1136</v>
      </c>
      <c r="F1052" t="s">
        <v>364</v>
      </c>
      <c r="G1052" t="s">
        <v>365</v>
      </c>
      <c r="H1052" t="s">
        <v>207</v>
      </c>
      <c r="I1052" s="14"/>
      <c r="J1052" t="s">
        <v>4353</v>
      </c>
      <c r="K1052" s="14">
        <v>2000000</v>
      </c>
      <c r="L1052" t="s">
        <v>198</v>
      </c>
      <c r="M1052" t="s">
        <v>366</v>
      </c>
      <c r="N1052" s="14">
        <v>0</v>
      </c>
      <c r="O1052" s="14"/>
      <c r="P1052" s="14"/>
      <c r="Q1052" s="14">
        <v>0</v>
      </c>
      <c r="R1052" s="14">
        <v>1</v>
      </c>
      <c r="S1052" s="14">
        <v>0</v>
      </c>
    </row>
    <row r="1053" spans="1:19" x14ac:dyDescent="0.3">
      <c r="A1053" t="s">
        <v>5677</v>
      </c>
      <c r="B1053" t="s">
        <v>7</v>
      </c>
      <c r="C1053" s="14">
        <v>2004</v>
      </c>
      <c r="D1053" t="s">
        <v>302</v>
      </c>
      <c r="E1053" t="s">
        <v>1135</v>
      </c>
      <c r="F1053" t="s">
        <v>299</v>
      </c>
      <c r="G1053" t="s">
        <v>299</v>
      </c>
      <c r="H1053" t="s">
        <v>4353</v>
      </c>
      <c r="I1053" s="14">
        <v>4000000</v>
      </c>
      <c r="J1053" t="s">
        <v>146</v>
      </c>
      <c r="K1053" s="14">
        <v>4000000</v>
      </c>
      <c r="L1053" t="s">
        <v>197</v>
      </c>
      <c r="M1053" t="s">
        <v>202</v>
      </c>
      <c r="N1053" s="14"/>
      <c r="O1053" s="14"/>
      <c r="P1053" s="14"/>
      <c r="Q1053" s="14"/>
      <c r="R1053" s="14"/>
      <c r="S1053" s="14">
        <v>0</v>
      </c>
    </row>
    <row r="1054" spans="1:19" x14ac:dyDescent="0.3">
      <c r="A1054" t="s">
        <v>5678</v>
      </c>
      <c r="B1054" t="s">
        <v>7</v>
      </c>
      <c r="C1054" s="14">
        <v>2005</v>
      </c>
      <c r="D1054" t="s">
        <v>4542</v>
      </c>
      <c r="E1054" t="s">
        <v>1137</v>
      </c>
      <c r="F1054" t="s">
        <v>1138</v>
      </c>
      <c r="G1054" t="s">
        <v>493</v>
      </c>
      <c r="H1054" t="s">
        <v>456</v>
      </c>
      <c r="I1054" s="14">
        <v>36000000</v>
      </c>
      <c r="J1054" t="s">
        <v>146</v>
      </c>
      <c r="K1054" s="14">
        <v>36000000</v>
      </c>
      <c r="L1054" t="s">
        <v>198</v>
      </c>
      <c r="M1054" t="s">
        <v>199</v>
      </c>
      <c r="N1054" s="14"/>
      <c r="O1054" s="14"/>
      <c r="P1054" s="14"/>
      <c r="Q1054" s="14">
        <v>0</v>
      </c>
      <c r="R1054" s="14">
        <v>1</v>
      </c>
      <c r="S1054" s="14">
        <v>1</v>
      </c>
    </row>
    <row r="1055" spans="1:19" x14ac:dyDescent="0.3">
      <c r="A1055" t="s">
        <v>5679</v>
      </c>
      <c r="B1055" t="s">
        <v>7</v>
      </c>
      <c r="C1055" s="14">
        <v>2006</v>
      </c>
      <c r="D1055" t="s">
        <v>302</v>
      </c>
      <c r="E1055" t="s">
        <v>1139</v>
      </c>
      <c r="F1055" t="s">
        <v>299</v>
      </c>
      <c r="G1055" t="s">
        <v>299</v>
      </c>
      <c r="H1055" t="s">
        <v>4353</v>
      </c>
      <c r="I1055" s="14"/>
      <c r="J1055" t="s">
        <v>4353</v>
      </c>
      <c r="K1055" s="14"/>
      <c r="L1055" t="s">
        <v>197</v>
      </c>
      <c r="M1055" t="s">
        <v>202</v>
      </c>
      <c r="N1055" s="14"/>
      <c r="O1055" s="14"/>
      <c r="P1055" s="14"/>
      <c r="Q1055" s="14"/>
      <c r="R1055" s="14"/>
      <c r="S1055" s="14">
        <v>0</v>
      </c>
    </row>
    <row r="1056" spans="1:19" x14ac:dyDescent="0.3">
      <c r="A1056" t="s">
        <v>5680</v>
      </c>
      <c r="B1056" t="s">
        <v>7</v>
      </c>
      <c r="C1056" s="14">
        <v>2007</v>
      </c>
      <c r="D1056" t="s">
        <v>4542</v>
      </c>
      <c r="E1056" t="s">
        <v>1140</v>
      </c>
      <c r="F1056" t="s">
        <v>364</v>
      </c>
      <c r="G1056" t="s">
        <v>365</v>
      </c>
      <c r="H1056" t="s">
        <v>207</v>
      </c>
      <c r="I1056" s="14">
        <v>3800000</v>
      </c>
      <c r="J1056" t="s">
        <v>146</v>
      </c>
      <c r="K1056" s="14">
        <v>3800000</v>
      </c>
      <c r="L1056" t="s">
        <v>198</v>
      </c>
      <c r="M1056" t="s">
        <v>366</v>
      </c>
      <c r="N1056" s="14">
        <v>0</v>
      </c>
      <c r="O1056" s="14"/>
      <c r="P1056" s="14"/>
      <c r="Q1056" s="14">
        <v>0</v>
      </c>
      <c r="R1056" s="14">
        <v>1</v>
      </c>
      <c r="S1056" s="14">
        <v>0</v>
      </c>
    </row>
    <row r="1057" spans="1:19" x14ac:dyDescent="0.3">
      <c r="A1057" t="s">
        <v>5681</v>
      </c>
      <c r="B1057" t="s">
        <v>7</v>
      </c>
      <c r="C1057" s="14">
        <v>2008</v>
      </c>
      <c r="D1057" t="s">
        <v>302</v>
      </c>
      <c r="E1057" t="s">
        <v>1141</v>
      </c>
      <c r="F1057" t="s">
        <v>299</v>
      </c>
      <c r="G1057" t="s">
        <v>299</v>
      </c>
      <c r="H1057" t="s">
        <v>4353</v>
      </c>
      <c r="I1057" s="14"/>
      <c r="J1057" t="s">
        <v>4353</v>
      </c>
      <c r="K1057" s="14"/>
      <c r="L1057" t="s">
        <v>197</v>
      </c>
      <c r="M1057" t="s">
        <v>202</v>
      </c>
      <c r="N1057" s="14"/>
      <c r="O1057" s="14"/>
      <c r="P1057" s="14"/>
      <c r="Q1057" s="14"/>
      <c r="R1057" s="14"/>
      <c r="S1057" s="14">
        <v>0</v>
      </c>
    </row>
    <row r="1058" spans="1:19" x14ac:dyDescent="0.3">
      <c r="A1058" t="s">
        <v>5682</v>
      </c>
      <c r="B1058" t="s">
        <v>7</v>
      </c>
      <c r="C1058" s="14">
        <v>2009</v>
      </c>
      <c r="D1058" t="s">
        <v>302</v>
      </c>
      <c r="E1058" t="s">
        <v>1142</v>
      </c>
      <c r="F1058" t="s">
        <v>299</v>
      </c>
      <c r="G1058" t="s">
        <v>299</v>
      </c>
      <c r="H1058" t="s">
        <v>4353</v>
      </c>
      <c r="I1058" s="14"/>
      <c r="J1058" t="s">
        <v>4353</v>
      </c>
      <c r="K1058" s="14"/>
      <c r="L1058" t="s">
        <v>197</v>
      </c>
      <c r="M1058" t="s">
        <v>202</v>
      </c>
      <c r="N1058" s="14"/>
      <c r="O1058" s="14"/>
      <c r="P1058" s="14"/>
      <c r="Q1058" s="14"/>
      <c r="R1058" s="14"/>
      <c r="S1058" s="14">
        <v>0</v>
      </c>
    </row>
    <row r="1059" spans="1:19" x14ac:dyDescent="0.3">
      <c r="A1059" t="s">
        <v>5683</v>
      </c>
      <c r="B1059" t="s">
        <v>7</v>
      </c>
      <c r="C1059" s="14">
        <v>2009</v>
      </c>
      <c r="D1059" t="s">
        <v>372</v>
      </c>
      <c r="E1059" t="s">
        <v>1143</v>
      </c>
      <c r="F1059" t="s">
        <v>364</v>
      </c>
      <c r="G1059" t="s">
        <v>365</v>
      </c>
      <c r="H1059" t="s">
        <v>207</v>
      </c>
      <c r="I1059" s="14"/>
      <c r="J1059" t="s">
        <v>4353</v>
      </c>
      <c r="K1059" s="14">
        <v>6000000</v>
      </c>
      <c r="L1059" t="s">
        <v>198</v>
      </c>
      <c r="M1059" t="s">
        <v>366</v>
      </c>
      <c r="N1059" s="14">
        <v>0</v>
      </c>
      <c r="O1059" s="14"/>
      <c r="P1059" s="14"/>
      <c r="Q1059" s="14">
        <v>0</v>
      </c>
      <c r="R1059" s="14">
        <v>1</v>
      </c>
      <c r="S1059" s="14">
        <v>1</v>
      </c>
    </row>
    <row r="1060" spans="1:19" x14ac:dyDescent="0.3">
      <c r="A1060" t="s">
        <v>5684</v>
      </c>
      <c r="B1060" t="s">
        <v>7</v>
      </c>
      <c r="C1060" s="14">
        <v>2011</v>
      </c>
      <c r="D1060" t="s">
        <v>4715</v>
      </c>
      <c r="E1060" t="s">
        <v>1144</v>
      </c>
      <c r="F1060" t="s">
        <v>364</v>
      </c>
      <c r="G1060" t="s">
        <v>365</v>
      </c>
      <c r="H1060" t="s">
        <v>207</v>
      </c>
      <c r="I1060" s="14"/>
      <c r="J1060" t="s">
        <v>4353</v>
      </c>
      <c r="K1060" s="14">
        <v>18000000</v>
      </c>
      <c r="L1060" t="s">
        <v>198</v>
      </c>
      <c r="M1060" t="s">
        <v>366</v>
      </c>
      <c r="N1060" s="14">
        <v>0</v>
      </c>
      <c r="O1060" s="14"/>
      <c r="P1060" s="14"/>
      <c r="Q1060" s="14">
        <v>0</v>
      </c>
      <c r="R1060" s="14">
        <v>1</v>
      </c>
      <c r="S1060" s="14">
        <v>1</v>
      </c>
    </row>
    <row r="1061" spans="1:19" x14ac:dyDescent="0.3">
      <c r="A1061" t="s">
        <v>5685</v>
      </c>
      <c r="B1061" t="s">
        <v>7</v>
      </c>
      <c r="C1061" s="14">
        <v>2011</v>
      </c>
      <c r="D1061" t="s">
        <v>302</v>
      </c>
      <c r="E1061" t="s">
        <v>1145</v>
      </c>
      <c r="F1061" t="s">
        <v>299</v>
      </c>
      <c r="G1061" t="s">
        <v>299</v>
      </c>
      <c r="H1061" t="s">
        <v>4353</v>
      </c>
      <c r="I1061" s="14">
        <v>4500000000</v>
      </c>
      <c r="J1061" t="s">
        <v>150</v>
      </c>
      <c r="K1061" s="14">
        <v>9536603</v>
      </c>
      <c r="L1061" t="s">
        <v>197</v>
      </c>
      <c r="M1061" t="s">
        <v>202</v>
      </c>
      <c r="N1061" s="14"/>
      <c r="O1061" s="14"/>
      <c r="P1061" s="14"/>
      <c r="Q1061" s="14"/>
      <c r="R1061" s="14"/>
      <c r="S1061" s="14">
        <v>0</v>
      </c>
    </row>
    <row r="1062" spans="1:19" x14ac:dyDescent="0.3">
      <c r="A1062" t="s">
        <v>5686</v>
      </c>
      <c r="B1062" t="s">
        <v>37</v>
      </c>
      <c r="C1062" s="14">
        <v>1973</v>
      </c>
      <c r="D1062" t="s">
        <v>255</v>
      </c>
      <c r="E1062" t="s">
        <v>4365</v>
      </c>
      <c r="F1062" t="s">
        <v>299</v>
      </c>
      <c r="G1062" t="s">
        <v>299</v>
      </c>
      <c r="H1062" t="s">
        <v>4353</v>
      </c>
      <c r="I1062" s="14"/>
      <c r="J1062" t="s">
        <v>4353</v>
      </c>
      <c r="K1062" s="14">
        <v>50000000</v>
      </c>
      <c r="L1062" t="s">
        <v>198</v>
      </c>
      <c r="M1062" t="s">
        <v>4353</v>
      </c>
      <c r="N1062" s="14">
        <v>0</v>
      </c>
      <c r="O1062" s="14">
        <v>10</v>
      </c>
      <c r="P1062" s="14">
        <v>30</v>
      </c>
      <c r="Q1062" s="14"/>
      <c r="R1062" s="14"/>
      <c r="S1062" s="14">
        <v>0</v>
      </c>
    </row>
    <row r="1063" spans="1:19" x14ac:dyDescent="0.3">
      <c r="A1063" t="s">
        <v>5687</v>
      </c>
      <c r="B1063" t="s">
        <v>37</v>
      </c>
      <c r="C1063" s="14">
        <v>1983</v>
      </c>
      <c r="D1063" t="s">
        <v>255</v>
      </c>
      <c r="E1063" t="s">
        <v>1146</v>
      </c>
      <c r="F1063" t="s">
        <v>299</v>
      </c>
      <c r="G1063" t="s">
        <v>299</v>
      </c>
      <c r="H1063" t="s">
        <v>4353</v>
      </c>
      <c r="I1063" s="14"/>
      <c r="J1063" t="s">
        <v>4353</v>
      </c>
      <c r="K1063" s="14">
        <v>500000</v>
      </c>
      <c r="L1063" t="s">
        <v>198</v>
      </c>
      <c r="M1063" t="s">
        <v>4353</v>
      </c>
      <c r="N1063" s="14">
        <v>0</v>
      </c>
      <c r="O1063" s="14">
        <v>10</v>
      </c>
      <c r="P1063" s="14">
        <v>30</v>
      </c>
      <c r="Q1063" s="14"/>
      <c r="R1063" s="14"/>
      <c r="S1063" s="14">
        <v>0</v>
      </c>
    </row>
    <row r="1064" spans="1:19" x14ac:dyDescent="0.3">
      <c r="A1064" t="s">
        <v>5688</v>
      </c>
      <c r="B1064" t="s">
        <v>37</v>
      </c>
      <c r="C1064" s="14">
        <v>1985</v>
      </c>
      <c r="D1064" t="s">
        <v>255</v>
      </c>
      <c r="E1064" t="s">
        <v>1147</v>
      </c>
      <c r="F1064" t="s">
        <v>299</v>
      </c>
      <c r="G1064" t="s">
        <v>299</v>
      </c>
      <c r="H1064" t="s">
        <v>4353</v>
      </c>
      <c r="I1064" s="14"/>
      <c r="J1064" t="s">
        <v>4353</v>
      </c>
      <c r="K1064" s="14">
        <v>500000</v>
      </c>
      <c r="L1064" t="s">
        <v>197</v>
      </c>
      <c r="M1064" t="s">
        <v>4353</v>
      </c>
      <c r="N1064" s="14"/>
      <c r="O1064" s="14"/>
      <c r="P1064" s="14"/>
      <c r="Q1064" s="14"/>
      <c r="R1064" s="14"/>
      <c r="S1064" s="14">
        <v>0</v>
      </c>
    </row>
    <row r="1065" spans="1:19" x14ac:dyDescent="0.3">
      <c r="A1065" t="s">
        <v>5689</v>
      </c>
      <c r="B1065" t="s">
        <v>37</v>
      </c>
      <c r="C1065" s="14">
        <v>1988</v>
      </c>
      <c r="D1065" t="s">
        <v>255</v>
      </c>
      <c r="E1065" t="s">
        <v>1147</v>
      </c>
      <c r="F1065" t="s">
        <v>299</v>
      </c>
      <c r="G1065" t="s">
        <v>299</v>
      </c>
      <c r="H1065" t="s">
        <v>4353</v>
      </c>
      <c r="I1065" s="14"/>
      <c r="J1065" t="s">
        <v>4353</v>
      </c>
      <c r="K1065" s="14"/>
      <c r="L1065" t="s">
        <v>197</v>
      </c>
      <c r="M1065" t="s">
        <v>4353</v>
      </c>
      <c r="N1065" s="14"/>
      <c r="O1065" s="14"/>
      <c r="P1065" s="14"/>
      <c r="Q1065" s="14"/>
      <c r="R1065" s="14"/>
      <c r="S1065" s="14">
        <v>0</v>
      </c>
    </row>
    <row r="1066" spans="1:19" x14ac:dyDescent="0.3">
      <c r="A1066" t="s">
        <v>5690</v>
      </c>
      <c r="B1066" t="s">
        <v>37</v>
      </c>
      <c r="C1066" s="14">
        <v>1992</v>
      </c>
      <c r="D1066" t="s">
        <v>362</v>
      </c>
      <c r="E1066" t="s">
        <v>1148</v>
      </c>
      <c r="F1066" t="s">
        <v>299</v>
      </c>
      <c r="G1066" t="s">
        <v>299</v>
      </c>
      <c r="H1066" t="s">
        <v>4353</v>
      </c>
      <c r="I1066" s="14"/>
      <c r="J1066" t="s">
        <v>4353</v>
      </c>
      <c r="K1066" s="14"/>
      <c r="L1066" t="s">
        <v>197</v>
      </c>
      <c r="M1066" t="s">
        <v>4353</v>
      </c>
      <c r="N1066" s="14"/>
      <c r="O1066" s="14"/>
      <c r="P1066" s="14"/>
      <c r="Q1066" s="14"/>
      <c r="R1066" s="14"/>
      <c r="S1066" s="14">
        <v>0</v>
      </c>
    </row>
    <row r="1067" spans="1:19" x14ac:dyDescent="0.3">
      <c r="A1067" t="s">
        <v>5691</v>
      </c>
      <c r="B1067" t="s">
        <v>37</v>
      </c>
      <c r="C1067" s="14">
        <v>1992</v>
      </c>
      <c r="D1067" t="s">
        <v>362</v>
      </c>
      <c r="E1067" t="s">
        <v>1149</v>
      </c>
      <c r="F1067" t="s">
        <v>299</v>
      </c>
      <c r="G1067" t="s">
        <v>299</v>
      </c>
      <c r="H1067" t="s">
        <v>4353</v>
      </c>
      <c r="I1067" s="14"/>
      <c r="J1067" t="s">
        <v>4353</v>
      </c>
      <c r="K1067" s="14"/>
      <c r="L1067" t="s">
        <v>197</v>
      </c>
      <c r="M1067" t="s">
        <v>4353</v>
      </c>
      <c r="N1067" s="14"/>
      <c r="O1067" s="14"/>
      <c r="P1067" s="14"/>
      <c r="Q1067" s="14"/>
      <c r="R1067" s="14"/>
      <c r="S1067" s="14">
        <v>0</v>
      </c>
    </row>
    <row r="1068" spans="1:19" x14ac:dyDescent="0.3">
      <c r="A1068" t="s">
        <v>5692</v>
      </c>
      <c r="B1068" t="s">
        <v>37</v>
      </c>
      <c r="C1068" s="14">
        <v>1995</v>
      </c>
      <c r="D1068" t="s">
        <v>362</v>
      </c>
      <c r="E1068" t="s">
        <v>894</v>
      </c>
      <c r="F1068" t="s">
        <v>299</v>
      </c>
      <c r="G1068" t="s">
        <v>299</v>
      </c>
      <c r="H1068" t="s">
        <v>4353</v>
      </c>
      <c r="I1068" s="14"/>
      <c r="J1068" t="s">
        <v>4353</v>
      </c>
      <c r="K1068" s="14"/>
      <c r="L1068" t="s">
        <v>197</v>
      </c>
      <c r="M1068" t="s">
        <v>4353</v>
      </c>
      <c r="N1068" s="14"/>
      <c r="O1068" s="14"/>
      <c r="P1068" s="14"/>
      <c r="Q1068" s="14"/>
      <c r="R1068" s="14"/>
      <c r="S1068" s="14">
        <v>0</v>
      </c>
    </row>
    <row r="1069" spans="1:19" x14ac:dyDescent="0.3">
      <c r="A1069" t="s">
        <v>5693</v>
      </c>
      <c r="B1069" t="s">
        <v>37</v>
      </c>
      <c r="C1069" s="14">
        <v>2007</v>
      </c>
      <c r="D1069" t="s">
        <v>4542</v>
      </c>
      <c r="E1069" t="s">
        <v>10008</v>
      </c>
      <c r="F1069" t="s">
        <v>336</v>
      </c>
      <c r="G1069" t="s">
        <v>337</v>
      </c>
      <c r="H1069" t="s">
        <v>207</v>
      </c>
      <c r="I1069" s="14">
        <v>25000000</v>
      </c>
      <c r="J1069" t="s">
        <v>146</v>
      </c>
      <c r="K1069" s="14">
        <v>25000000</v>
      </c>
      <c r="L1069" t="s">
        <v>198</v>
      </c>
      <c r="M1069" t="s">
        <v>202</v>
      </c>
      <c r="N1069" s="14">
        <v>1.5</v>
      </c>
      <c r="O1069" s="14">
        <v>5</v>
      </c>
      <c r="P1069" s="14"/>
      <c r="Q1069" s="14">
        <v>0</v>
      </c>
      <c r="R1069" s="14">
        <v>1</v>
      </c>
      <c r="S1069" s="14">
        <v>1</v>
      </c>
    </row>
    <row r="1070" spans="1:19" x14ac:dyDescent="0.3">
      <c r="A1070" t="s">
        <v>5694</v>
      </c>
      <c r="B1070" t="s">
        <v>37</v>
      </c>
      <c r="C1070" s="14">
        <v>2007</v>
      </c>
      <c r="D1070" t="s">
        <v>302</v>
      </c>
      <c r="E1070" t="s">
        <v>1151</v>
      </c>
      <c r="F1070" t="s">
        <v>299</v>
      </c>
      <c r="G1070" t="s">
        <v>299</v>
      </c>
      <c r="H1070" t="s">
        <v>4353</v>
      </c>
      <c r="I1070" s="14"/>
      <c r="J1070" t="s">
        <v>4353</v>
      </c>
      <c r="K1070" s="14"/>
      <c r="L1070" t="s">
        <v>197</v>
      </c>
      <c r="M1070" t="s">
        <v>202</v>
      </c>
      <c r="N1070" s="14"/>
      <c r="O1070" s="14"/>
      <c r="P1070" s="14"/>
      <c r="Q1070" s="14"/>
      <c r="R1070" s="14"/>
      <c r="S1070" s="14">
        <v>0</v>
      </c>
    </row>
    <row r="1071" spans="1:19" x14ac:dyDescent="0.3">
      <c r="A1071" t="s">
        <v>5695</v>
      </c>
      <c r="B1071" t="s">
        <v>37</v>
      </c>
      <c r="C1071" s="14">
        <v>2007</v>
      </c>
      <c r="D1071" t="s">
        <v>4542</v>
      </c>
      <c r="E1071" t="s">
        <v>1150</v>
      </c>
      <c r="F1071" t="s">
        <v>336</v>
      </c>
      <c r="G1071" t="s">
        <v>337</v>
      </c>
      <c r="H1071" t="s">
        <v>456</v>
      </c>
      <c r="I1071" s="14">
        <v>92000000</v>
      </c>
      <c r="J1071" t="s">
        <v>146</v>
      </c>
      <c r="K1071" s="14">
        <v>92000000</v>
      </c>
      <c r="L1071" t="s">
        <v>198</v>
      </c>
      <c r="M1071" t="s">
        <v>199</v>
      </c>
      <c r="N1071" s="14">
        <v>6.5</v>
      </c>
      <c r="O1071" s="14">
        <v>5</v>
      </c>
      <c r="P1071" s="14"/>
      <c r="Q1071" s="14">
        <v>0</v>
      </c>
      <c r="R1071" s="14">
        <v>1</v>
      </c>
      <c r="S1071" s="14">
        <v>1</v>
      </c>
    </row>
    <row r="1072" spans="1:19" x14ac:dyDescent="0.3">
      <c r="A1072" t="s">
        <v>5696</v>
      </c>
      <c r="B1072" t="s">
        <v>37</v>
      </c>
      <c r="C1072" s="14">
        <v>2007</v>
      </c>
      <c r="D1072" t="s">
        <v>5090</v>
      </c>
      <c r="E1072" t="s">
        <v>1152</v>
      </c>
      <c r="F1072" t="s">
        <v>336</v>
      </c>
      <c r="G1072" t="s">
        <v>337</v>
      </c>
      <c r="H1072" t="s">
        <v>699</v>
      </c>
      <c r="I1072" s="14"/>
      <c r="J1072" t="s">
        <v>4353</v>
      </c>
      <c r="K1072" s="14">
        <v>305000000</v>
      </c>
      <c r="L1072" t="s">
        <v>198</v>
      </c>
      <c r="M1072" t="s">
        <v>202</v>
      </c>
      <c r="N1072" s="14"/>
      <c r="O1072" s="14">
        <v>5</v>
      </c>
      <c r="P1072" s="14">
        <v>15</v>
      </c>
      <c r="Q1072" s="14">
        <v>0</v>
      </c>
      <c r="R1072" s="14">
        <v>1</v>
      </c>
      <c r="S1072" s="14">
        <v>1</v>
      </c>
    </row>
    <row r="1073" spans="1:19" x14ac:dyDescent="0.3">
      <c r="A1073" t="s">
        <v>5697</v>
      </c>
      <c r="B1073" t="s">
        <v>37</v>
      </c>
      <c r="C1073" s="14">
        <v>2011</v>
      </c>
      <c r="D1073" t="s">
        <v>302</v>
      </c>
      <c r="E1073" t="s">
        <v>1153</v>
      </c>
      <c r="F1073" t="s">
        <v>299</v>
      </c>
      <c r="G1073" t="s">
        <v>299</v>
      </c>
      <c r="H1073" t="s">
        <v>4353</v>
      </c>
      <c r="I1073" s="14"/>
      <c r="J1073" t="s">
        <v>4353</v>
      </c>
      <c r="K1073" s="14"/>
      <c r="L1073" t="s">
        <v>197</v>
      </c>
      <c r="M1073" t="s">
        <v>202</v>
      </c>
      <c r="N1073" s="14"/>
      <c r="O1073" s="14"/>
      <c r="P1073" s="14"/>
      <c r="Q1073" s="14"/>
      <c r="R1073" s="14"/>
      <c r="S1073" s="14">
        <v>0</v>
      </c>
    </row>
    <row r="1074" spans="1:19" x14ac:dyDescent="0.3">
      <c r="A1074" t="s">
        <v>5698</v>
      </c>
      <c r="B1074" t="s">
        <v>37</v>
      </c>
      <c r="C1074" s="14">
        <v>2012</v>
      </c>
      <c r="D1074" t="s">
        <v>302</v>
      </c>
      <c r="E1074" t="s">
        <v>1154</v>
      </c>
      <c r="F1074" t="s">
        <v>299</v>
      </c>
      <c r="G1074" t="s">
        <v>299</v>
      </c>
      <c r="H1074" t="s">
        <v>4353</v>
      </c>
      <c r="I1074" s="14"/>
      <c r="J1074" t="s">
        <v>4353</v>
      </c>
      <c r="K1074" s="14"/>
      <c r="L1074" t="s">
        <v>197</v>
      </c>
      <c r="M1074" t="s">
        <v>202</v>
      </c>
      <c r="N1074" s="14"/>
      <c r="O1074" s="14"/>
      <c r="P1074" s="14"/>
      <c r="Q1074" s="14"/>
      <c r="R1074" s="14"/>
      <c r="S1074" s="14">
        <v>0</v>
      </c>
    </row>
    <row r="1075" spans="1:19" x14ac:dyDescent="0.3">
      <c r="A1075" t="s">
        <v>5699</v>
      </c>
      <c r="B1075" t="s">
        <v>37</v>
      </c>
      <c r="C1075" s="14">
        <v>2012</v>
      </c>
      <c r="D1075" t="s">
        <v>302</v>
      </c>
      <c r="E1075" t="s">
        <v>1155</v>
      </c>
      <c r="F1075" t="s">
        <v>299</v>
      </c>
      <c r="G1075" t="s">
        <v>299</v>
      </c>
      <c r="H1075" t="s">
        <v>4353</v>
      </c>
      <c r="I1075" s="14">
        <v>11000000</v>
      </c>
      <c r="J1075" t="s">
        <v>146</v>
      </c>
      <c r="K1075" s="14">
        <v>11000000</v>
      </c>
      <c r="L1075" t="s">
        <v>197</v>
      </c>
      <c r="M1075" t="s">
        <v>202</v>
      </c>
      <c r="N1075" s="14"/>
      <c r="O1075" s="14"/>
      <c r="P1075" s="14"/>
      <c r="Q1075" s="14"/>
      <c r="R1075" s="14"/>
      <c r="S1075" s="14">
        <v>0</v>
      </c>
    </row>
    <row r="1076" spans="1:19" x14ac:dyDescent="0.3">
      <c r="A1076" t="s">
        <v>5700</v>
      </c>
      <c r="B1076" t="s">
        <v>37</v>
      </c>
      <c r="C1076" s="14">
        <v>2012</v>
      </c>
      <c r="D1076" t="s">
        <v>372</v>
      </c>
      <c r="E1076" t="s">
        <v>1156</v>
      </c>
      <c r="F1076" t="s">
        <v>336</v>
      </c>
      <c r="G1076" t="s">
        <v>337</v>
      </c>
      <c r="H1076" t="s">
        <v>207</v>
      </c>
      <c r="I1076" s="14"/>
      <c r="J1076" t="s">
        <v>4353</v>
      </c>
      <c r="K1076" s="14">
        <v>130000000</v>
      </c>
      <c r="L1076" t="s">
        <v>198</v>
      </c>
      <c r="M1076" t="s">
        <v>202</v>
      </c>
      <c r="N1076" s="14"/>
      <c r="O1076" s="14"/>
      <c r="P1076" s="14"/>
      <c r="Q1076" s="14">
        <v>0</v>
      </c>
      <c r="R1076" s="14">
        <v>1</v>
      </c>
      <c r="S1076" s="14">
        <v>1</v>
      </c>
    </row>
    <row r="1077" spans="1:19" x14ac:dyDescent="0.3">
      <c r="A1077" t="s">
        <v>5701</v>
      </c>
      <c r="B1077" t="s">
        <v>37</v>
      </c>
      <c r="C1077" s="14">
        <v>2013</v>
      </c>
      <c r="D1077" t="s">
        <v>302</v>
      </c>
      <c r="E1077" t="s">
        <v>1157</v>
      </c>
      <c r="F1077" t="s">
        <v>299</v>
      </c>
      <c r="G1077" t="s">
        <v>299</v>
      </c>
      <c r="H1077" t="s">
        <v>4353</v>
      </c>
      <c r="I1077" s="14">
        <v>3000000</v>
      </c>
      <c r="J1077" t="s">
        <v>146</v>
      </c>
      <c r="K1077" s="14">
        <v>3000000</v>
      </c>
      <c r="L1077" t="s">
        <v>197</v>
      </c>
      <c r="M1077" t="s">
        <v>202</v>
      </c>
      <c r="N1077" s="14"/>
      <c r="O1077" s="14"/>
      <c r="P1077" s="14"/>
      <c r="Q1077" s="14"/>
      <c r="R1077" s="14"/>
      <c r="S1077" s="14">
        <v>0</v>
      </c>
    </row>
    <row r="1078" spans="1:19" x14ac:dyDescent="0.3">
      <c r="A1078" t="s">
        <v>5702</v>
      </c>
      <c r="B1078" t="s">
        <v>37</v>
      </c>
      <c r="C1078" s="14">
        <v>2013</v>
      </c>
      <c r="D1078" t="s">
        <v>302</v>
      </c>
      <c r="E1078" t="s">
        <v>5703</v>
      </c>
      <c r="F1078" t="s">
        <v>299</v>
      </c>
      <c r="G1078" t="s">
        <v>299</v>
      </c>
      <c r="H1078" t="s">
        <v>4353</v>
      </c>
      <c r="I1078" s="14">
        <v>680000</v>
      </c>
      <c r="J1078" t="s">
        <v>146</v>
      </c>
      <c r="K1078" s="14">
        <v>680000</v>
      </c>
      <c r="L1078" t="s">
        <v>197</v>
      </c>
      <c r="M1078" t="s">
        <v>202</v>
      </c>
      <c r="N1078" s="14"/>
      <c r="O1078" s="14"/>
      <c r="P1078" s="14"/>
      <c r="Q1078" s="14"/>
      <c r="R1078" s="14"/>
      <c r="S1078" s="14">
        <v>0</v>
      </c>
    </row>
    <row r="1079" spans="1:19" x14ac:dyDescent="0.3">
      <c r="A1079" t="s">
        <v>5704</v>
      </c>
      <c r="B1079" t="s">
        <v>37</v>
      </c>
      <c r="C1079" s="14">
        <v>2013</v>
      </c>
      <c r="D1079" t="s">
        <v>302</v>
      </c>
      <c r="E1079" t="s">
        <v>1158</v>
      </c>
      <c r="F1079" t="s">
        <v>299</v>
      </c>
      <c r="G1079" t="s">
        <v>299</v>
      </c>
      <c r="H1079" t="s">
        <v>4353</v>
      </c>
      <c r="I1079" s="14">
        <v>720000</v>
      </c>
      <c r="J1079" t="s">
        <v>146</v>
      </c>
      <c r="K1079" s="14">
        <v>720000</v>
      </c>
      <c r="L1079" t="s">
        <v>197</v>
      </c>
      <c r="M1079" t="s">
        <v>202</v>
      </c>
      <c r="N1079" s="14"/>
      <c r="O1079" s="14"/>
      <c r="P1079" s="14"/>
      <c r="Q1079" s="14"/>
      <c r="R1079" s="14"/>
      <c r="S1079" s="14">
        <v>0</v>
      </c>
    </row>
    <row r="1080" spans="1:19" x14ac:dyDescent="0.3">
      <c r="A1080" t="s">
        <v>5705</v>
      </c>
      <c r="B1080" t="s">
        <v>29</v>
      </c>
      <c r="C1080" s="14">
        <v>1971</v>
      </c>
      <c r="D1080" t="s">
        <v>255</v>
      </c>
      <c r="E1080" t="s">
        <v>5706</v>
      </c>
      <c r="F1080" t="s">
        <v>299</v>
      </c>
      <c r="G1080" t="s">
        <v>299</v>
      </c>
      <c r="H1080" t="s">
        <v>4353</v>
      </c>
      <c r="I1080" s="14"/>
      <c r="J1080" t="s">
        <v>4353</v>
      </c>
      <c r="K1080" s="14">
        <v>2000000</v>
      </c>
      <c r="L1080" t="s">
        <v>197</v>
      </c>
      <c r="M1080" t="s">
        <v>4353</v>
      </c>
      <c r="N1080" s="14"/>
      <c r="O1080" s="14"/>
      <c r="P1080" s="14"/>
      <c r="Q1080" s="14"/>
      <c r="R1080" s="14"/>
      <c r="S1080" s="14">
        <v>0</v>
      </c>
    </row>
    <row r="1081" spans="1:19" x14ac:dyDescent="0.3">
      <c r="A1081" t="s">
        <v>5707</v>
      </c>
      <c r="B1081" t="s">
        <v>29</v>
      </c>
      <c r="C1081" s="14">
        <v>1972</v>
      </c>
      <c r="D1081" t="s">
        <v>255</v>
      </c>
      <c r="E1081" t="s">
        <v>5708</v>
      </c>
      <c r="F1081" t="s">
        <v>299</v>
      </c>
      <c r="G1081" t="s">
        <v>299</v>
      </c>
      <c r="H1081" t="s">
        <v>4353</v>
      </c>
      <c r="I1081" s="14"/>
      <c r="J1081" t="s">
        <v>4353</v>
      </c>
      <c r="K1081" s="14">
        <v>63000000</v>
      </c>
      <c r="L1081" t="s">
        <v>198</v>
      </c>
      <c r="M1081" t="s">
        <v>4353</v>
      </c>
      <c r="N1081" s="14">
        <v>0</v>
      </c>
      <c r="O1081" s="14">
        <v>10</v>
      </c>
      <c r="P1081" s="14">
        <v>30</v>
      </c>
      <c r="Q1081" s="14"/>
      <c r="R1081" s="14"/>
      <c r="S1081" s="14">
        <v>0</v>
      </c>
    </row>
    <row r="1082" spans="1:19" x14ac:dyDescent="0.3">
      <c r="A1082" t="s">
        <v>5709</v>
      </c>
      <c r="B1082" t="s">
        <v>29</v>
      </c>
      <c r="C1082" s="14">
        <v>2009</v>
      </c>
      <c r="D1082" t="s">
        <v>302</v>
      </c>
      <c r="E1082" t="s">
        <v>1159</v>
      </c>
      <c r="F1082" t="s">
        <v>336</v>
      </c>
      <c r="G1082" t="s">
        <v>337</v>
      </c>
      <c r="H1082" t="s">
        <v>644</v>
      </c>
      <c r="I1082" s="14">
        <v>200000000</v>
      </c>
      <c r="J1082" t="s">
        <v>146</v>
      </c>
      <c r="K1082" s="14">
        <v>200000000</v>
      </c>
      <c r="L1082" t="s">
        <v>198</v>
      </c>
      <c r="M1082" t="s">
        <v>4353</v>
      </c>
      <c r="N1082" s="14"/>
      <c r="O1082" s="14"/>
      <c r="P1082" s="14"/>
      <c r="Q1082" s="14">
        <v>0</v>
      </c>
      <c r="R1082" s="14">
        <v>0</v>
      </c>
      <c r="S1082" s="14">
        <v>1</v>
      </c>
    </row>
    <row r="1083" spans="1:19" x14ac:dyDescent="0.3">
      <c r="A1083" t="s">
        <v>5710</v>
      </c>
      <c r="B1083" t="s">
        <v>29</v>
      </c>
      <c r="C1083" s="14">
        <v>2010</v>
      </c>
      <c r="D1083" t="s">
        <v>302</v>
      </c>
      <c r="E1083" t="s">
        <v>1160</v>
      </c>
      <c r="F1083" t="s">
        <v>299</v>
      </c>
      <c r="G1083" t="s">
        <v>299</v>
      </c>
      <c r="H1083" t="s">
        <v>4353</v>
      </c>
      <c r="I1083" s="14">
        <v>2000000</v>
      </c>
      <c r="J1083" t="s">
        <v>146</v>
      </c>
      <c r="K1083" s="14">
        <v>2000000</v>
      </c>
      <c r="L1083" t="s">
        <v>197</v>
      </c>
      <c r="M1083" t="s">
        <v>202</v>
      </c>
      <c r="N1083" s="14"/>
      <c r="O1083" s="14"/>
      <c r="P1083" s="14"/>
      <c r="Q1083" s="14"/>
      <c r="R1083" s="14"/>
      <c r="S1083" s="14">
        <v>0</v>
      </c>
    </row>
    <row r="1084" spans="1:19" x14ac:dyDescent="0.3">
      <c r="A1084" t="s">
        <v>5711</v>
      </c>
      <c r="B1084" t="s">
        <v>29</v>
      </c>
      <c r="C1084" s="14">
        <v>2011</v>
      </c>
      <c r="D1084" t="s">
        <v>302</v>
      </c>
      <c r="E1084" t="s">
        <v>1161</v>
      </c>
      <c r="F1084" t="s">
        <v>463</v>
      </c>
      <c r="G1084" t="s">
        <v>337</v>
      </c>
      <c r="H1084" t="s">
        <v>644</v>
      </c>
      <c r="I1084" s="14">
        <v>150000000</v>
      </c>
      <c r="J1084" t="s">
        <v>146</v>
      </c>
      <c r="K1084" s="14">
        <v>150000000</v>
      </c>
      <c r="L1084" t="s">
        <v>198</v>
      </c>
      <c r="M1084" t="s">
        <v>199</v>
      </c>
      <c r="N1084" s="14"/>
      <c r="O1084" s="14"/>
      <c r="P1084" s="14"/>
      <c r="Q1084" s="14">
        <v>0</v>
      </c>
      <c r="R1084" s="14">
        <v>0</v>
      </c>
      <c r="S1084" s="14">
        <v>1</v>
      </c>
    </row>
    <row r="1085" spans="1:19" x14ac:dyDescent="0.3">
      <c r="A1085" t="s">
        <v>5712</v>
      </c>
      <c r="B1085" t="s">
        <v>29</v>
      </c>
      <c r="C1085" s="14">
        <v>2012</v>
      </c>
      <c r="D1085" t="s">
        <v>302</v>
      </c>
      <c r="E1085" t="s">
        <v>1162</v>
      </c>
      <c r="F1085" t="s">
        <v>463</v>
      </c>
      <c r="G1085" t="s">
        <v>337</v>
      </c>
      <c r="H1085" t="s">
        <v>644</v>
      </c>
      <c r="I1085" s="14">
        <v>900000000</v>
      </c>
      <c r="J1085" t="s">
        <v>146</v>
      </c>
      <c r="K1085" s="14">
        <v>900000000</v>
      </c>
      <c r="L1085" t="s">
        <v>198</v>
      </c>
      <c r="M1085" t="s">
        <v>199</v>
      </c>
      <c r="N1085" s="14"/>
      <c r="O1085" s="14"/>
      <c r="P1085" s="14"/>
      <c r="Q1085" s="14">
        <v>0</v>
      </c>
      <c r="R1085" s="14">
        <v>0</v>
      </c>
      <c r="S1085" s="14">
        <v>1</v>
      </c>
    </row>
    <row r="1086" spans="1:19" x14ac:dyDescent="0.3">
      <c r="A1086" t="s">
        <v>5713</v>
      </c>
      <c r="B1086" t="s">
        <v>29</v>
      </c>
      <c r="C1086" s="14">
        <v>2014</v>
      </c>
      <c r="D1086" t="s">
        <v>302</v>
      </c>
      <c r="E1086" t="s">
        <v>1163</v>
      </c>
      <c r="F1086" t="s">
        <v>299</v>
      </c>
      <c r="G1086" t="s">
        <v>299</v>
      </c>
      <c r="H1086" t="s">
        <v>4353</v>
      </c>
      <c r="I1086" s="14"/>
      <c r="J1086" t="s">
        <v>4353</v>
      </c>
      <c r="K1086" s="14"/>
      <c r="L1086" t="s">
        <v>197</v>
      </c>
      <c r="M1086" t="s">
        <v>202</v>
      </c>
      <c r="N1086" s="14"/>
      <c r="O1086" s="14"/>
      <c r="P1086" s="14"/>
      <c r="Q1086" s="14"/>
      <c r="R1086" s="14"/>
      <c r="S1086" s="14">
        <v>0</v>
      </c>
    </row>
    <row r="1087" spans="1:19" x14ac:dyDescent="0.3">
      <c r="A1087" t="s">
        <v>5714</v>
      </c>
      <c r="B1087" t="s">
        <v>109</v>
      </c>
      <c r="C1087" s="14">
        <v>1983</v>
      </c>
      <c r="D1087" t="s">
        <v>252</v>
      </c>
      <c r="E1087" t="s">
        <v>1164</v>
      </c>
      <c r="F1087" t="s">
        <v>299</v>
      </c>
      <c r="G1087" t="s">
        <v>299</v>
      </c>
      <c r="H1087" t="s">
        <v>4353</v>
      </c>
      <c r="I1087" s="14"/>
      <c r="J1087" t="s">
        <v>4353</v>
      </c>
      <c r="K1087" s="14">
        <v>50000000</v>
      </c>
      <c r="L1087" t="s">
        <v>198</v>
      </c>
      <c r="M1087" t="s">
        <v>4353</v>
      </c>
      <c r="N1087" s="14"/>
      <c r="O1087" s="14"/>
      <c r="P1087" s="14"/>
      <c r="Q1087" s="14"/>
      <c r="R1087" s="14"/>
      <c r="S1087" s="14">
        <v>0</v>
      </c>
    </row>
    <row r="1088" spans="1:19" x14ac:dyDescent="0.3">
      <c r="A1088" t="s">
        <v>5715</v>
      </c>
      <c r="B1088" t="s">
        <v>109</v>
      </c>
      <c r="C1088" s="14">
        <v>1985</v>
      </c>
      <c r="D1088" t="s">
        <v>255</v>
      </c>
      <c r="E1088" t="s">
        <v>612</v>
      </c>
      <c r="F1088" t="s">
        <v>299</v>
      </c>
      <c r="G1088" t="s">
        <v>299</v>
      </c>
      <c r="H1088" t="s">
        <v>4353</v>
      </c>
      <c r="I1088" s="14"/>
      <c r="J1088" t="s">
        <v>4353</v>
      </c>
      <c r="K1088" s="14"/>
      <c r="L1088" t="s">
        <v>198</v>
      </c>
      <c r="M1088" t="s">
        <v>4353</v>
      </c>
      <c r="N1088" s="14"/>
      <c r="O1088" s="14"/>
      <c r="P1088" s="14"/>
      <c r="Q1088" s="14"/>
      <c r="R1088" s="14"/>
      <c r="S1088" s="14">
        <v>0</v>
      </c>
    </row>
    <row r="1089" spans="1:19" x14ac:dyDescent="0.3">
      <c r="A1089" t="s">
        <v>5716</v>
      </c>
      <c r="B1089" t="s">
        <v>109</v>
      </c>
      <c r="C1089" s="14">
        <v>2005</v>
      </c>
      <c r="D1089" t="s">
        <v>302</v>
      </c>
      <c r="E1089" t="s">
        <v>1165</v>
      </c>
      <c r="F1089" t="s">
        <v>1166</v>
      </c>
      <c r="G1089" t="s">
        <v>365</v>
      </c>
      <c r="H1089" t="s">
        <v>4353</v>
      </c>
      <c r="I1089" s="14"/>
      <c r="J1089" t="s">
        <v>4353</v>
      </c>
      <c r="K1089" s="14"/>
      <c r="L1089" t="s">
        <v>197</v>
      </c>
      <c r="M1089" t="s">
        <v>202</v>
      </c>
      <c r="N1089" s="14"/>
      <c r="O1089" s="14"/>
      <c r="P1089" s="14"/>
      <c r="Q1089" s="14"/>
      <c r="R1089" s="14"/>
      <c r="S1089" s="14">
        <v>0</v>
      </c>
    </row>
    <row r="1090" spans="1:19" x14ac:dyDescent="0.3">
      <c r="A1090" t="s">
        <v>5717</v>
      </c>
      <c r="B1090" t="s">
        <v>109</v>
      </c>
      <c r="C1090" s="14">
        <v>2006</v>
      </c>
      <c r="D1090" t="s">
        <v>302</v>
      </c>
      <c r="E1090" t="s">
        <v>1169</v>
      </c>
      <c r="F1090" t="s">
        <v>787</v>
      </c>
      <c r="G1090" t="s">
        <v>365</v>
      </c>
      <c r="H1090" t="s">
        <v>4353</v>
      </c>
      <c r="I1090" s="14"/>
      <c r="J1090" t="s">
        <v>4353</v>
      </c>
      <c r="K1090" s="14"/>
      <c r="L1090" t="s">
        <v>197</v>
      </c>
      <c r="M1090" t="s">
        <v>202</v>
      </c>
      <c r="N1090" s="14"/>
      <c r="O1090" s="14"/>
      <c r="P1090" s="14"/>
      <c r="Q1090" s="14"/>
      <c r="R1090" s="14"/>
      <c r="S1090" s="14">
        <v>0</v>
      </c>
    </row>
    <row r="1091" spans="1:19" x14ac:dyDescent="0.3">
      <c r="A1091" t="s">
        <v>5718</v>
      </c>
      <c r="B1091" t="s">
        <v>109</v>
      </c>
      <c r="C1091" s="14">
        <v>2006</v>
      </c>
      <c r="D1091" t="s">
        <v>302</v>
      </c>
      <c r="E1091" t="s">
        <v>1167</v>
      </c>
      <c r="F1091" t="s">
        <v>299</v>
      </c>
      <c r="G1091" t="s">
        <v>299</v>
      </c>
      <c r="H1091" t="s">
        <v>4353</v>
      </c>
      <c r="I1091" s="14">
        <v>1463000</v>
      </c>
      <c r="J1091" t="s">
        <v>183</v>
      </c>
      <c r="K1091" s="14">
        <v>619.6160888671875</v>
      </c>
      <c r="L1091" t="s">
        <v>197</v>
      </c>
      <c r="M1091" t="s">
        <v>202</v>
      </c>
      <c r="N1091" s="14"/>
      <c r="O1091" s="14"/>
      <c r="P1091" s="14"/>
      <c r="Q1091" s="14"/>
      <c r="R1091" s="14"/>
      <c r="S1091" s="14">
        <v>0</v>
      </c>
    </row>
    <row r="1092" spans="1:19" x14ac:dyDescent="0.3">
      <c r="A1092" t="s">
        <v>5719</v>
      </c>
      <c r="B1092" t="s">
        <v>109</v>
      </c>
      <c r="C1092" s="14">
        <v>2006</v>
      </c>
      <c r="D1092" t="s">
        <v>302</v>
      </c>
      <c r="E1092" t="s">
        <v>1168</v>
      </c>
      <c r="F1092" t="s">
        <v>787</v>
      </c>
      <c r="G1092" t="s">
        <v>365</v>
      </c>
      <c r="H1092" t="s">
        <v>4353</v>
      </c>
      <c r="I1092" s="14"/>
      <c r="J1092" t="s">
        <v>4353</v>
      </c>
      <c r="K1092" s="14"/>
      <c r="L1092" t="s">
        <v>197</v>
      </c>
      <c r="M1092" t="s">
        <v>202</v>
      </c>
      <c r="N1092" s="14"/>
      <c r="O1092" s="14"/>
      <c r="P1092" s="14"/>
      <c r="Q1092" s="14"/>
      <c r="R1092" s="14"/>
      <c r="S1092" s="14">
        <v>0</v>
      </c>
    </row>
    <row r="1093" spans="1:19" x14ac:dyDescent="0.3">
      <c r="A1093" t="s">
        <v>5720</v>
      </c>
      <c r="B1093" t="s">
        <v>109</v>
      </c>
      <c r="C1093" s="14">
        <v>2007</v>
      </c>
      <c r="D1093" t="s">
        <v>302</v>
      </c>
      <c r="E1093" t="s">
        <v>1170</v>
      </c>
      <c r="F1093" t="s">
        <v>327</v>
      </c>
      <c r="G1093" t="s">
        <v>328</v>
      </c>
      <c r="H1093" t="s">
        <v>4353</v>
      </c>
      <c r="I1093" s="14"/>
      <c r="J1093" t="s">
        <v>4353</v>
      </c>
      <c r="K1093" s="14"/>
      <c r="L1093" t="s">
        <v>197</v>
      </c>
      <c r="M1093" t="s">
        <v>202</v>
      </c>
      <c r="N1093" s="14"/>
      <c r="O1093" s="14"/>
      <c r="P1093" s="14"/>
      <c r="Q1093" s="14"/>
      <c r="R1093" s="14"/>
      <c r="S1093" s="14">
        <v>0</v>
      </c>
    </row>
    <row r="1094" spans="1:19" x14ac:dyDescent="0.3">
      <c r="A1094" t="s">
        <v>5721</v>
      </c>
      <c r="B1094" t="s">
        <v>109</v>
      </c>
      <c r="C1094" s="14">
        <v>2008</v>
      </c>
      <c r="D1094" t="s">
        <v>302</v>
      </c>
      <c r="E1094" t="s">
        <v>1172</v>
      </c>
      <c r="F1094" t="s">
        <v>463</v>
      </c>
      <c r="G1094" t="s">
        <v>337</v>
      </c>
      <c r="H1094" t="s">
        <v>644</v>
      </c>
      <c r="I1094" s="14">
        <v>75000000</v>
      </c>
      <c r="J1094" t="s">
        <v>146</v>
      </c>
      <c r="K1094" s="14">
        <v>75000000</v>
      </c>
      <c r="L1094" t="s">
        <v>198</v>
      </c>
      <c r="M1094" t="s">
        <v>199</v>
      </c>
      <c r="N1094" s="14"/>
      <c r="O1094" s="14"/>
      <c r="P1094" s="14"/>
      <c r="Q1094" s="14">
        <v>0</v>
      </c>
      <c r="R1094" s="14">
        <v>0</v>
      </c>
      <c r="S1094" s="14">
        <v>1</v>
      </c>
    </row>
    <row r="1095" spans="1:19" x14ac:dyDescent="0.3">
      <c r="A1095" t="s">
        <v>5722</v>
      </c>
      <c r="B1095" t="s">
        <v>109</v>
      </c>
      <c r="C1095" s="14">
        <v>2008</v>
      </c>
      <c r="D1095" t="s">
        <v>302</v>
      </c>
      <c r="E1095" t="s">
        <v>1171</v>
      </c>
      <c r="F1095" t="s">
        <v>299</v>
      </c>
      <c r="G1095" t="s">
        <v>299</v>
      </c>
      <c r="H1095" t="s">
        <v>4353</v>
      </c>
      <c r="I1095" s="14">
        <v>300000</v>
      </c>
      <c r="J1095" t="s">
        <v>146</v>
      </c>
      <c r="K1095" s="14">
        <v>300000</v>
      </c>
      <c r="L1095" t="s">
        <v>197</v>
      </c>
      <c r="M1095" t="s">
        <v>202</v>
      </c>
      <c r="N1095" s="14"/>
      <c r="O1095" s="14"/>
      <c r="P1095" s="14"/>
      <c r="Q1095" s="14"/>
      <c r="R1095" s="14"/>
      <c r="S1095" s="14">
        <v>0</v>
      </c>
    </row>
    <row r="1096" spans="1:19" x14ac:dyDescent="0.3">
      <c r="A1096" t="s">
        <v>5723</v>
      </c>
      <c r="B1096" t="s">
        <v>109</v>
      </c>
      <c r="C1096" s="14">
        <v>2009</v>
      </c>
      <c r="D1096" t="s">
        <v>302</v>
      </c>
      <c r="E1096" t="s">
        <v>1173</v>
      </c>
      <c r="F1096" t="s">
        <v>299</v>
      </c>
      <c r="G1096" t="s">
        <v>299</v>
      </c>
      <c r="H1096" t="s">
        <v>4353</v>
      </c>
      <c r="I1096" s="14">
        <v>2000000</v>
      </c>
      <c r="J1096" t="s">
        <v>147</v>
      </c>
      <c r="K1096" s="14">
        <v>292765.0625</v>
      </c>
      <c r="L1096" t="s">
        <v>197</v>
      </c>
      <c r="M1096" t="s">
        <v>202</v>
      </c>
      <c r="N1096" s="14"/>
      <c r="O1096" s="14"/>
      <c r="P1096" s="14"/>
      <c r="Q1096" s="14"/>
      <c r="R1096" s="14"/>
      <c r="S1096" s="14">
        <v>0</v>
      </c>
    </row>
    <row r="1097" spans="1:19" x14ac:dyDescent="0.3">
      <c r="A1097" t="s">
        <v>5724</v>
      </c>
      <c r="B1097" t="s">
        <v>109</v>
      </c>
      <c r="C1097" s="14">
        <v>2009</v>
      </c>
      <c r="D1097" t="s">
        <v>302</v>
      </c>
      <c r="E1097" t="s">
        <v>5725</v>
      </c>
      <c r="F1097" t="s">
        <v>5726</v>
      </c>
      <c r="G1097" t="s">
        <v>328</v>
      </c>
      <c r="H1097" t="s">
        <v>207</v>
      </c>
      <c r="I1097" s="14">
        <v>3859000</v>
      </c>
      <c r="J1097" t="s">
        <v>146</v>
      </c>
      <c r="K1097" s="14">
        <v>3859000</v>
      </c>
      <c r="L1097" t="s">
        <v>198</v>
      </c>
      <c r="M1097" t="s">
        <v>202</v>
      </c>
      <c r="N1097" s="14"/>
      <c r="O1097" s="14"/>
      <c r="P1097" s="14"/>
      <c r="Q1097" s="14">
        <v>0</v>
      </c>
      <c r="R1097" s="14">
        <v>1</v>
      </c>
      <c r="S1097" s="14">
        <v>1</v>
      </c>
    </row>
    <row r="1098" spans="1:19" x14ac:dyDescent="0.3">
      <c r="A1098" t="s">
        <v>5727</v>
      </c>
      <c r="B1098" t="s">
        <v>109</v>
      </c>
      <c r="C1098" s="14">
        <v>2010</v>
      </c>
      <c r="D1098" t="s">
        <v>302</v>
      </c>
      <c r="E1098" t="s">
        <v>1179</v>
      </c>
      <c r="F1098" t="s">
        <v>787</v>
      </c>
      <c r="G1098" t="s">
        <v>365</v>
      </c>
      <c r="H1098" t="s">
        <v>4353</v>
      </c>
      <c r="I1098" s="14"/>
      <c r="J1098" t="s">
        <v>4353</v>
      </c>
      <c r="K1098" s="14"/>
      <c r="L1098" t="s">
        <v>197</v>
      </c>
      <c r="M1098" t="s">
        <v>202</v>
      </c>
      <c r="N1098" s="14"/>
      <c r="O1098" s="14"/>
      <c r="P1098" s="14"/>
      <c r="Q1098" s="14"/>
      <c r="R1098" s="14"/>
      <c r="S1098" s="14">
        <v>0</v>
      </c>
    </row>
    <row r="1099" spans="1:19" x14ac:dyDescent="0.3">
      <c r="A1099" t="s">
        <v>5728</v>
      </c>
      <c r="B1099" t="s">
        <v>109</v>
      </c>
      <c r="C1099" s="14">
        <v>2010</v>
      </c>
      <c r="D1099" t="s">
        <v>302</v>
      </c>
      <c r="E1099" t="s">
        <v>1177</v>
      </c>
      <c r="F1099" t="s">
        <v>787</v>
      </c>
      <c r="G1099" t="s">
        <v>365</v>
      </c>
      <c r="H1099" t="s">
        <v>4353</v>
      </c>
      <c r="I1099" s="14"/>
      <c r="J1099" t="s">
        <v>4353</v>
      </c>
      <c r="K1099" s="14"/>
      <c r="L1099" t="s">
        <v>197</v>
      </c>
      <c r="M1099" t="s">
        <v>202</v>
      </c>
      <c r="N1099" s="14"/>
      <c r="O1099" s="14"/>
      <c r="P1099" s="14"/>
      <c r="Q1099" s="14"/>
      <c r="R1099" s="14"/>
      <c r="S1099" s="14">
        <v>0</v>
      </c>
    </row>
    <row r="1100" spans="1:19" x14ac:dyDescent="0.3">
      <c r="A1100" t="s">
        <v>5729</v>
      </c>
      <c r="B1100" t="s">
        <v>109</v>
      </c>
      <c r="C1100" s="14">
        <v>2010</v>
      </c>
      <c r="D1100" t="s">
        <v>302</v>
      </c>
      <c r="E1100" t="s">
        <v>1178</v>
      </c>
      <c r="F1100" t="s">
        <v>787</v>
      </c>
      <c r="G1100" t="s">
        <v>365</v>
      </c>
      <c r="H1100" t="s">
        <v>4353</v>
      </c>
      <c r="I1100" s="14"/>
      <c r="J1100" t="s">
        <v>4353</v>
      </c>
      <c r="K1100" s="14"/>
      <c r="L1100" t="s">
        <v>197</v>
      </c>
      <c r="M1100" t="s">
        <v>202</v>
      </c>
      <c r="N1100" s="14"/>
      <c r="O1100" s="14"/>
      <c r="P1100" s="14"/>
      <c r="Q1100" s="14"/>
      <c r="R1100" s="14"/>
      <c r="S1100" s="14">
        <v>0</v>
      </c>
    </row>
    <row r="1101" spans="1:19" x14ac:dyDescent="0.3">
      <c r="A1101" t="s">
        <v>5730</v>
      </c>
      <c r="B1101" t="s">
        <v>109</v>
      </c>
      <c r="C1101" s="14">
        <v>2010</v>
      </c>
      <c r="D1101" t="s">
        <v>302</v>
      </c>
      <c r="E1101" t="s">
        <v>1175</v>
      </c>
      <c r="F1101" t="s">
        <v>299</v>
      </c>
      <c r="G1101" t="s">
        <v>299</v>
      </c>
      <c r="H1101" t="s">
        <v>4353</v>
      </c>
      <c r="I1101" s="14">
        <v>200000</v>
      </c>
      <c r="J1101" t="s">
        <v>146</v>
      </c>
      <c r="K1101" s="14">
        <v>200000</v>
      </c>
      <c r="L1101" t="s">
        <v>197</v>
      </c>
      <c r="M1101" t="s">
        <v>202</v>
      </c>
      <c r="N1101" s="14"/>
      <c r="O1101" s="14"/>
      <c r="P1101" s="14"/>
      <c r="Q1101" s="14"/>
      <c r="R1101" s="14"/>
      <c r="S1101" s="14">
        <v>0</v>
      </c>
    </row>
    <row r="1102" spans="1:19" x14ac:dyDescent="0.3">
      <c r="A1102" t="s">
        <v>5731</v>
      </c>
      <c r="B1102" t="s">
        <v>109</v>
      </c>
      <c r="C1102" s="14">
        <v>2010</v>
      </c>
      <c r="D1102" t="s">
        <v>302</v>
      </c>
      <c r="E1102" t="s">
        <v>1176</v>
      </c>
      <c r="F1102" t="s">
        <v>787</v>
      </c>
      <c r="G1102" t="s">
        <v>365</v>
      </c>
      <c r="H1102" t="s">
        <v>4353</v>
      </c>
      <c r="I1102" s="14"/>
      <c r="J1102" t="s">
        <v>4353</v>
      </c>
      <c r="K1102" s="14"/>
      <c r="L1102" t="s">
        <v>197</v>
      </c>
      <c r="M1102" t="s">
        <v>202</v>
      </c>
      <c r="N1102" s="14"/>
      <c r="O1102" s="14"/>
      <c r="P1102" s="14"/>
      <c r="Q1102" s="14"/>
      <c r="R1102" s="14"/>
      <c r="S1102" s="14">
        <v>0</v>
      </c>
    </row>
    <row r="1103" spans="1:19" x14ac:dyDescent="0.3">
      <c r="A1103" t="s">
        <v>5732</v>
      </c>
      <c r="B1103" t="s">
        <v>109</v>
      </c>
      <c r="C1103" s="14">
        <v>2010</v>
      </c>
      <c r="D1103" t="s">
        <v>302</v>
      </c>
      <c r="E1103" t="s">
        <v>1174</v>
      </c>
      <c r="F1103" t="s">
        <v>299</v>
      </c>
      <c r="G1103" t="s">
        <v>299</v>
      </c>
      <c r="H1103" t="s">
        <v>4353</v>
      </c>
      <c r="I1103" s="14"/>
      <c r="J1103" t="s">
        <v>4353</v>
      </c>
      <c r="K1103" s="14"/>
      <c r="L1103" t="s">
        <v>197</v>
      </c>
      <c r="M1103" t="s">
        <v>202</v>
      </c>
      <c r="N1103" s="14"/>
      <c r="O1103" s="14"/>
      <c r="P1103" s="14"/>
      <c r="Q1103" s="14"/>
      <c r="R1103" s="14"/>
      <c r="S1103" s="14">
        <v>0</v>
      </c>
    </row>
    <row r="1104" spans="1:19" x14ac:dyDescent="0.3">
      <c r="A1104" t="s">
        <v>5733</v>
      </c>
      <c r="B1104" t="s">
        <v>109</v>
      </c>
      <c r="C1104" s="14">
        <v>2011</v>
      </c>
      <c r="D1104" t="s">
        <v>302</v>
      </c>
      <c r="E1104" t="s">
        <v>1181</v>
      </c>
      <c r="F1104" t="s">
        <v>299</v>
      </c>
      <c r="G1104" t="s">
        <v>299</v>
      </c>
      <c r="H1104" t="s">
        <v>4353</v>
      </c>
      <c r="I1104" s="14"/>
      <c r="J1104" t="s">
        <v>4353</v>
      </c>
      <c r="K1104" s="14"/>
      <c r="L1104" t="s">
        <v>197</v>
      </c>
      <c r="M1104" t="s">
        <v>202</v>
      </c>
      <c r="N1104" s="14"/>
      <c r="O1104" s="14"/>
      <c r="P1104" s="14"/>
      <c r="Q1104" s="14"/>
      <c r="R1104" s="14"/>
      <c r="S1104" s="14">
        <v>0</v>
      </c>
    </row>
    <row r="1105" spans="1:19" x14ac:dyDescent="0.3">
      <c r="A1105" t="s">
        <v>5734</v>
      </c>
      <c r="B1105" t="s">
        <v>109</v>
      </c>
      <c r="C1105" s="14">
        <v>2011</v>
      </c>
      <c r="D1105" t="s">
        <v>302</v>
      </c>
      <c r="E1105" t="s">
        <v>1180</v>
      </c>
      <c r="F1105" t="s">
        <v>299</v>
      </c>
      <c r="G1105" t="s">
        <v>299</v>
      </c>
      <c r="H1105" t="s">
        <v>4353</v>
      </c>
      <c r="I1105" s="14">
        <v>80000000</v>
      </c>
      <c r="J1105" t="s">
        <v>183</v>
      </c>
      <c r="K1105" s="14">
        <v>43286.7734375</v>
      </c>
      <c r="L1105" t="s">
        <v>197</v>
      </c>
      <c r="M1105" t="s">
        <v>202</v>
      </c>
      <c r="N1105" s="14"/>
      <c r="O1105" s="14"/>
      <c r="P1105" s="14"/>
      <c r="Q1105" s="14"/>
      <c r="R1105" s="14"/>
      <c r="S1105" s="14">
        <v>0</v>
      </c>
    </row>
    <row r="1106" spans="1:19" x14ac:dyDescent="0.3">
      <c r="A1106" t="s">
        <v>5735</v>
      </c>
      <c r="B1106" t="s">
        <v>109</v>
      </c>
      <c r="C1106" s="14">
        <v>2012</v>
      </c>
      <c r="D1106" t="s">
        <v>302</v>
      </c>
      <c r="E1106" t="s">
        <v>1182</v>
      </c>
      <c r="F1106" t="s">
        <v>299</v>
      </c>
      <c r="G1106" t="s">
        <v>299</v>
      </c>
      <c r="H1106" t="s">
        <v>4353</v>
      </c>
      <c r="I1106" s="14"/>
      <c r="J1106" t="s">
        <v>4353</v>
      </c>
      <c r="K1106" s="14"/>
      <c r="L1106" t="s">
        <v>197</v>
      </c>
      <c r="M1106" t="s">
        <v>202</v>
      </c>
      <c r="N1106" s="14"/>
      <c r="O1106" s="14"/>
      <c r="P1106" s="14"/>
      <c r="Q1106" s="14"/>
      <c r="R1106" s="14"/>
      <c r="S1106" s="14">
        <v>0</v>
      </c>
    </row>
    <row r="1107" spans="1:19" x14ac:dyDescent="0.3">
      <c r="A1107" t="s">
        <v>5736</v>
      </c>
      <c r="B1107" t="s">
        <v>109</v>
      </c>
      <c r="C1107" s="14">
        <v>2013</v>
      </c>
      <c r="D1107" t="s">
        <v>302</v>
      </c>
      <c r="E1107" t="s">
        <v>1184</v>
      </c>
      <c r="F1107" t="s">
        <v>299</v>
      </c>
      <c r="G1107" t="s">
        <v>299</v>
      </c>
      <c r="H1107" t="s">
        <v>4353</v>
      </c>
      <c r="I1107" s="14">
        <v>2714000</v>
      </c>
      <c r="J1107" t="s">
        <v>183</v>
      </c>
      <c r="K1107" s="14">
        <v>1452.2802734375</v>
      </c>
      <c r="L1107" t="s">
        <v>197</v>
      </c>
      <c r="M1107" t="s">
        <v>202</v>
      </c>
      <c r="N1107" s="14"/>
      <c r="O1107" s="14"/>
      <c r="P1107" s="14"/>
      <c r="Q1107" s="14"/>
      <c r="R1107" s="14"/>
      <c r="S1107" s="14">
        <v>0</v>
      </c>
    </row>
    <row r="1108" spans="1:19" x14ac:dyDescent="0.3">
      <c r="A1108" t="s">
        <v>5737</v>
      </c>
      <c r="B1108" t="s">
        <v>109</v>
      </c>
      <c r="C1108" s="14">
        <v>2013</v>
      </c>
      <c r="D1108" t="s">
        <v>302</v>
      </c>
      <c r="E1108" t="s">
        <v>1183</v>
      </c>
      <c r="F1108" t="s">
        <v>299</v>
      </c>
      <c r="G1108" t="s">
        <v>299</v>
      </c>
      <c r="H1108" t="s">
        <v>4353</v>
      </c>
      <c r="I1108" s="14"/>
      <c r="J1108" t="s">
        <v>4353</v>
      </c>
      <c r="K1108" s="14"/>
      <c r="L1108" t="s">
        <v>197</v>
      </c>
      <c r="M1108" t="s">
        <v>202</v>
      </c>
      <c r="N1108" s="14"/>
      <c r="O1108" s="14"/>
      <c r="P1108" s="14"/>
      <c r="Q1108" s="14"/>
      <c r="R1108" s="14"/>
      <c r="S1108" s="14">
        <v>0</v>
      </c>
    </row>
    <row r="1109" spans="1:19" x14ac:dyDescent="0.3">
      <c r="A1109" t="s">
        <v>5738</v>
      </c>
      <c r="B1109" t="s">
        <v>109</v>
      </c>
      <c r="C1109" s="14">
        <v>2014</v>
      </c>
      <c r="D1109" t="s">
        <v>302</v>
      </c>
      <c r="E1109" t="s">
        <v>1185</v>
      </c>
      <c r="F1109" t="s">
        <v>299</v>
      </c>
      <c r="G1109" t="s">
        <v>299</v>
      </c>
      <c r="H1109" t="s">
        <v>4353</v>
      </c>
      <c r="I1109" s="14"/>
      <c r="J1109" t="s">
        <v>4353</v>
      </c>
      <c r="K1109" s="14"/>
      <c r="L1109" t="s">
        <v>197</v>
      </c>
      <c r="M1109" t="s">
        <v>202</v>
      </c>
      <c r="N1109" s="14"/>
      <c r="O1109" s="14"/>
      <c r="P1109" s="14"/>
      <c r="Q1109" s="14"/>
      <c r="R1109" s="14"/>
      <c r="S1109" s="14">
        <v>0</v>
      </c>
    </row>
    <row r="1110" spans="1:19" x14ac:dyDescent="0.3">
      <c r="A1110" t="s">
        <v>5739</v>
      </c>
      <c r="B1110" t="s">
        <v>62</v>
      </c>
      <c r="C1110" s="14">
        <v>1976</v>
      </c>
      <c r="D1110" t="s">
        <v>255</v>
      </c>
      <c r="E1110" t="s">
        <v>812</v>
      </c>
      <c r="F1110" t="s">
        <v>299</v>
      </c>
      <c r="G1110" t="s">
        <v>299</v>
      </c>
      <c r="H1110" t="s">
        <v>4353</v>
      </c>
      <c r="I1110" s="14"/>
      <c r="J1110" t="s">
        <v>4353</v>
      </c>
      <c r="K1110" s="14">
        <v>10300000</v>
      </c>
      <c r="L1110" t="s">
        <v>198</v>
      </c>
      <c r="M1110" t="s">
        <v>4353</v>
      </c>
      <c r="N1110" s="14"/>
      <c r="O1110" s="14"/>
      <c r="P1110" s="14"/>
      <c r="Q1110" s="14"/>
      <c r="R1110" s="14"/>
      <c r="S1110" s="14">
        <v>0</v>
      </c>
    </row>
    <row r="1111" spans="1:19" x14ac:dyDescent="0.3">
      <c r="A1111" t="s">
        <v>5740</v>
      </c>
      <c r="B1111" t="s">
        <v>62</v>
      </c>
      <c r="C1111" s="14">
        <v>1988</v>
      </c>
      <c r="D1111" t="s">
        <v>255</v>
      </c>
      <c r="E1111" t="s">
        <v>4366</v>
      </c>
      <c r="F1111" t="s">
        <v>299</v>
      </c>
      <c r="G1111" t="s">
        <v>299</v>
      </c>
      <c r="H1111" t="s">
        <v>4353</v>
      </c>
      <c r="I1111" s="14"/>
      <c r="J1111" t="s">
        <v>4353</v>
      </c>
      <c r="K1111" s="14"/>
      <c r="L1111" t="s">
        <v>198</v>
      </c>
      <c r="M1111" t="s">
        <v>4353</v>
      </c>
      <c r="N1111" s="14"/>
      <c r="O1111" s="14"/>
      <c r="P1111" s="14"/>
      <c r="Q1111" s="14"/>
      <c r="R1111" s="14"/>
      <c r="S1111" s="14">
        <v>0</v>
      </c>
    </row>
    <row r="1112" spans="1:19" x14ac:dyDescent="0.3">
      <c r="A1112" t="s">
        <v>5741</v>
      </c>
      <c r="B1112" t="s">
        <v>62</v>
      </c>
      <c r="C1112" s="14">
        <v>1990</v>
      </c>
      <c r="D1112" t="s">
        <v>362</v>
      </c>
      <c r="E1112" t="s">
        <v>1186</v>
      </c>
      <c r="F1112" t="s">
        <v>299</v>
      </c>
      <c r="G1112" t="s">
        <v>299</v>
      </c>
      <c r="H1112" t="s">
        <v>4353</v>
      </c>
      <c r="I1112" s="14"/>
      <c r="J1112" t="s">
        <v>4353</v>
      </c>
      <c r="K1112" s="14"/>
      <c r="L1112" t="s">
        <v>197</v>
      </c>
      <c r="M1112" t="s">
        <v>4353</v>
      </c>
      <c r="N1112" s="14"/>
      <c r="O1112" s="14"/>
      <c r="P1112" s="14"/>
      <c r="Q1112" s="14"/>
      <c r="R1112" s="14"/>
      <c r="S1112" s="14">
        <v>0</v>
      </c>
    </row>
    <row r="1113" spans="1:19" x14ac:dyDescent="0.3">
      <c r="A1113" t="s">
        <v>5742</v>
      </c>
      <c r="B1113" t="s">
        <v>62</v>
      </c>
      <c r="C1113" s="14">
        <v>1992</v>
      </c>
      <c r="D1113" t="s">
        <v>362</v>
      </c>
      <c r="E1113" t="s">
        <v>1187</v>
      </c>
      <c r="F1113" t="s">
        <v>299</v>
      </c>
      <c r="G1113" t="s">
        <v>299</v>
      </c>
      <c r="H1113" t="s">
        <v>4353</v>
      </c>
      <c r="I1113" s="14"/>
      <c r="J1113" t="s">
        <v>4353</v>
      </c>
      <c r="K1113" s="14"/>
      <c r="L1113" t="s">
        <v>197</v>
      </c>
      <c r="M1113" t="s">
        <v>4353</v>
      </c>
      <c r="N1113" s="14"/>
      <c r="O1113" s="14"/>
      <c r="P1113" s="14"/>
      <c r="Q1113" s="14"/>
      <c r="R1113" s="14"/>
      <c r="S1113" s="14">
        <v>0</v>
      </c>
    </row>
    <row r="1114" spans="1:19" x14ac:dyDescent="0.3">
      <c r="A1114" t="s">
        <v>5743</v>
      </c>
      <c r="B1114" t="s">
        <v>62</v>
      </c>
      <c r="C1114" s="14">
        <v>1992</v>
      </c>
      <c r="D1114" t="s">
        <v>362</v>
      </c>
      <c r="E1114" t="s">
        <v>1188</v>
      </c>
      <c r="F1114" t="s">
        <v>299</v>
      </c>
      <c r="G1114" t="s">
        <v>299</v>
      </c>
      <c r="H1114" t="s">
        <v>4353</v>
      </c>
      <c r="I1114" s="14"/>
      <c r="J1114" t="s">
        <v>4353</v>
      </c>
      <c r="K1114" s="14"/>
      <c r="L1114" t="s">
        <v>197</v>
      </c>
      <c r="M1114" t="s">
        <v>4353</v>
      </c>
      <c r="N1114" s="14"/>
      <c r="O1114" s="14"/>
      <c r="P1114" s="14"/>
      <c r="Q1114" s="14"/>
      <c r="R1114" s="14"/>
      <c r="S1114" s="14">
        <v>0</v>
      </c>
    </row>
    <row r="1115" spans="1:19" x14ac:dyDescent="0.3">
      <c r="A1115" t="s">
        <v>5744</v>
      </c>
      <c r="B1115" t="s">
        <v>62</v>
      </c>
      <c r="C1115" s="14">
        <v>1996</v>
      </c>
      <c r="D1115" t="s">
        <v>362</v>
      </c>
      <c r="E1115" t="s">
        <v>1189</v>
      </c>
      <c r="F1115" t="s">
        <v>299</v>
      </c>
      <c r="G1115" t="s">
        <v>299</v>
      </c>
      <c r="H1115" t="s">
        <v>4353</v>
      </c>
      <c r="I1115" s="14"/>
      <c r="J1115" t="s">
        <v>4353</v>
      </c>
      <c r="K1115" s="14"/>
      <c r="L1115" t="s">
        <v>197</v>
      </c>
      <c r="M1115" t="s">
        <v>4353</v>
      </c>
      <c r="N1115" s="14"/>
      <c r="O1115" s="14"/>
      <c r="P1115" s="14"/>
      <c r="Q1115" s="14"/>
      <c r="R1115" s="14"/>
      <c r="S1115" s="14">
        <v>0</v>
      </c>
    </row>
    <row r="1116" spans="1:19" x14ac:dyDescent="0.3">
      <c r="A1116" t="s">
        <v>5745</v>
      </c>
      <c r="B1116" t="s">
        <v>62</v>
      </c>
      <c r="C1116" s="14">
        <v>2001</v>
      </c>
      <c r="D1116" t="s">
        <v>302</v>
      </c>
      <c r="E1116" t="s">
        <v>1190</v>
      </c>
      <c r="F1116" t="s">
        <v>299</v>
      </c>
      <c r="G1116" t="s">
        <v>299</v>
      </c>
      <c r="H1116" t="s">
        <v>4353</v>
      </c>
      <c r="I1116" s="14">
        <v>20000000</v>
      </c>
      <c r="J1116" t="s">
        <v>147</v>
      </c>
      <c r="K1116" s="14">
        <v>2416314.5</v>
      </c>
      <c r="L1116" t="s">
        <v>197</v>
      </c>
      <c r="M1116" t="s">
        <v>202</v>
      </c>
      <c r="N1116" s="14"/>
      <c r="O1116" s="14"/>
      <c r="P1116" s="14"/>
      <c r="Q1116" s="14"/>
      <c r="R1116" s="14"/>
      <c r="S1116" s="14">
        <v>0</v>
      </c>
    </row>
    <row r="1117" spans="1:19" x14ac:dyDescent="0.3">
      <c r="A1117" t="s">
        <v>5746</v>
      </c>
      <c r="B1117" t="s">
        <v>62</v>
      </c>
      <c r="C1117" s="14">
        <v>2002</v>
      </c>
      <c r="D1117" t="s">
        <v>302</v>
      </c>
      <c r="E1117" t="s">
        <v>1191</v>
      </c>
      <c r="F1117" t="s">
        <v>299</v>
      </c>
      <c r="G1117" t="s">
        <v>299</v>
      </c>
      <c r="H1117" t="s">
        <v>4353</v>
      </c>
      <c r="I1117" s="14">
        <v>21000000</v>
      </c>
      <c r="J1117" t="s">
        <v>168</v>
      </c>
      <c r="K1117" s="14">
        <v>40362.5</v>
      </c>
      <c r="L1117" t="s">
        <v>197</v>
      </c>
      <c r="M1117" t="s">
        <v>202</v>
      </c>
      <c r="N1117" s="14"/>
      <c r="O1117" s="14"/>
      <c r="P1117" s="14"/>
      <c r="Q1117" s="14"/>
      <c r="R1117" s="14"/>
      <c r="S1117" s="14">
        <v>0</v>
      </c>
    </row>
    <row r="1118" spans="1:19" x14ac:dyDescent="0.3">
      <c r="A1118" t="s">
        <v>5747</v>
      </c>
      <c r="B1118" t="s">
        <v>62</v>
      </c>
      <c r="C1118" s="14">
        <v>2004</v>
      </c>
      <c r="D1118" t="s">
        <v>4542</v>
      </c>
      <c r="E1118" t="s">
        <v>1192</v>
      </c>
      <c r="F1118" t="s">
        <v>336</v>
      </c>
      <c r="G1118" t="s">
        <v>337</v>
      </c>
      <c r="H1118" t="s">
        <v>207</v>
      </c>
      <c r="I1118" s="14">
        <v>7600000</v>
      </c>
      <c r="J1118" t="s">
        <v>146</v>
      </c>
      <c r="K1118" s="14">
        <v>7600000</v>
      </c>
      <c r="L1118" t="s">
        <v>198</v>
      </c>
      <c r="M1118" t="s">
        <v>4353</v>
      </c>
      <c r="N1118" s="14"/>
      <c r="O1118" s="14"/>
      <c r="P1118" s="14"/>
      <c r="Q1118" s="14">
        <v>0</v>
      </c>
      <c r="R1118" s="14">
        <v>1</v>
      </c>
      <c r="S1118" s="14">
        <v>1</v>
      </c>
    </row>
    <row r="1119" spans="1:19" x14ac:dyDescent="0.3">
      <c r="A1119" t="s">
        <v>5748</v>
      </c>
      <c r="B1119" t="s">
        <v>62</v>
      </c>
      <c r="C1119" s="14">
        <v>2004</v>
      </c>
      <c r="D1119" t="s">
        <v>302</v>
      </c>
      <c r="E1119" t="s">
        <v>1193</v>
      </c>
      <c r="F1119" t="s">
        <v>299</v>
      </c>
      <c r="G1119" t="s">
        <v>299</v>
      </c>
      <c r="H1119" t="s">
        <v>4353</v>
      </c>
      <c r="I1119" s="14">
        <v>642000000</v>
      </c>
      <c r="J1119" t="s">
        <v>168</v>
      </c>
      <c r="K1119" s="14">
        <v>1623247.25</v>
      </c>
      <c r="L1119" t="s">
        <v>197</v>
      </c>
      <c r="M1119" t="s">
        <v>202</v>
      </c>
      <c r="N1119" s="14"/>
      <c r="O1119" s="14"/>
      <c r="P1119" s="14"/>
      <c r="Q1119" s="14"/>
      <c r="R1119" s="14"/>
      <c r="S1119" s="14">
        <v>0</v>
      </c>
    </row>
    <row r="1120" spans="1:19" x14ac:dyDescent="0.3">
      <c r="A1120" t="s">
        <v>5749</v>
      </c>
      <c r="B1120" t="s">
        <v>62</v>
      </c>
      <c r="C1120" s="14">
        <v>2005</v>
      </c>
      <c r="D1120" t="s">
        <v>302</v>
      </c>
      <c r="E1120" t="s">
        <v>1194</v>
      </c>
      <c r="F1120" t="s">
        <v>299</v>
      </c>
      <c r="G1120" t="s">
        <v>299</v>
      </c>
      <c r="H1120" t="s">
        <v>4353</v>
      </c>
      <c r="I1120" s="14"/>
      <c r="J1120" t="s">
        <v>4353</v>
      </c>
      <c r="K1120" s="14"/>
      <c r="L1120" t="s">
        <v>197</v>
      </c>
      <c r="M1120" t="s">
        <v>202</v>
      </c>
      <c r="N1120" s="14"/>
      <c r="O1120" s="14"/>
      <c r="P1120" s="14"/>
      <c r="Q1120" s="14"/>
      <c r="R1120" s="14"/>
      <c r="S1120" s="14">
        <v>0</v>
      </c>
    </row>
    <row r="1121" spans="1:19" x14ac:dyDescent="0.3">
      <c r="A1121" t="s">
        <v>5750</v>
      </c>
      <c r="B1121" t="s">
        <v>62</v>
      </c>
      <c r="C1121" s="14">
        <v>2006</v>
      </c>
      <c r="D1121" t="s">
        <v>302</v>
      </c>
      <c r="E1121" t="s">
        <v>1196</v>
      </c>
      <c r="F1121" t="s">
        <v>299</v>
      </c>
      <c r="G1121" t="s">
        <v>299</v>
      </c>
      <c r="H1121" t="s">
        <v>4353</v>
      </c>
      <c r="I1121" s="14"/>
      <c r="J1121" t="s">
        <v>4353</v>
      </c>
      <c r="K1121" s="14"/>
      <c r="L1121" t="s">
        <v>197</v>
      </c>
      <c r="M1121" t="s">
        <v>202</v>
      </c>
      <c r="N1121" s="14"/>
      <c r="O1121" s="14"/>
      <c r="P1121" s="14"/>
      <c r="Q1121" s="14"/>
      <c r="R1121" s="14"/>
      <c r="S1121" s="14">
        <v>0</v>
      </c>
    </row>
    <row r="1122" spans="1:19" x14ac:dyDescent="0.3">
      <c r="A1122" t="s">
        <v>5751</v>
      </c>
      <c r="B1122" t="s">
        <v>62</v>
      </c>
      <c r="C1122" s="14">
        <v>2006</v>
      </c>
      <c r="D1122" t="s">
        <v>302</v>
      </c>
      <c r="E1122" t="s">
        <v>1195</v>
      </c>
      <c r="F1122" t="s">
        <v>299</v>
      </c>
      <c r="G1122" t="s">
        <v>299</v>
      </c>
      <c r="H1122" t="s">
        <v>4353</v>
      </c>
      <c r="I1122" s="14">
        <v>30000000</v>
      </c>
      <c r="J1122" t="s">
        <v>146</v>
      </c>
      <c r="K1122" s="14">
        <v>30000000</v>
      </c>
      <c r="L1122" t="s">
        <v>197</v>
      </c>
      <c r="M1122" t="s">
        <v>202</v>
      </c>
      <c r="N1122" s="14"/>
      <c r="O1122" s="14"/>
      <c r="P1122" s="14"/>
      <c r="Q1122" s="14"/>
      <c r="R1122" s="14"/>
      <c r="S1122" s="14">
        <v>0</v>
      </c>
    </row>
    <row r="1123" spans="1:19" x14ac:dyDescent="0.3">
      <c r="A1123" t="s">
        <v>5752</v>
      </c>
      <c r="B1123" t="s">
        <v>62</v>
      </c>
      <c r="C1123" s="14">
        <v>2007</v>
      </c>
      <c r="D1123" t="s">
        <v>302</v>
      </c>
      <c r="E1123" t="s">
        <v>1197</v>
      </c>
      <c r="F1123" t="s">
        <v>299</v>
      </c>
      <c r="G1123" t="s">
        <v>299</v>
      </c>
      <c r="H1123" t="s">
        <v>4353</v>
      </c>
      <c r="I1123" s="14">
        <v>25000000</v>
      </c>
      <c r="J1123" t="s">
        <v>147</v>
      </c>
      <c r="K1123" s="14">
        <v>3286216.75</v>
      </c>
      <c r="L1123" t="s">
        <v>197</v>
      </c>
      <c r="M1123" t="s">
        <v>202</v>
      </c>
      <c r="N1123" s="14"/>
      <c r="O1123" s="14"/>
      <c r="P1123" s="14"/>
      <c r="Q1123" s="14"/>
      <c r="R1123" s="14"/>
      <c r="S1123" s="14">
        <v>0</v>
      </c>
    </row>
    <row r="1124" spans="1:19" x14ac:dyDescent="0.3">
      <c r="A1124" t="s">
        <v>5753</v>
      </c>
      <c r="B1124" t="s">
        <v>62</v>
      </c>
      <c r="C1124" s="14">
        <v>2008</v>
      </c>
      <c r="D1124" t="s">
        <v>302</v>
      </c>
      <c r="E1124" t="s">
        <v>1198</v>
      </c>
      <c r="F1124" t="s">
        <v>299</v>
      </c>
      <c r="G1124" t="s">
        <v>299</v>
      </c>
      <c r="H1124" t="s">
        <v>4353</v>
      </c>
      <c r="I1124" s="14"/>
      <c r="J1124" t="s">
        <v>4353</v>
      </c>
      <c r="K1124" s="14"/>
      <c r="L1124" t="s">
        <v>197</v>
      </c>
      <c r="M1124" t="s">
        <v>202</v>
      </c>
      <c r="N1124" s="14"/>
      <c r="O1124" s="14"/>
      <c r="P1124" s="14"/>
      <c r="Q1124" s="14"/>
      <c r="R1124" s="14"/>
      <c r="S1124" s="14">
        <v>0</v>
      </c>
    </row>
    <row r="1125" spans="1:19" x14ac:dyDescent="0.3">
      <c r="A1125" t="s">
        <v>5754</v>
      </c>
      <c r="B1125" t="s">
        <v>62</v>
      </c>
      <c r="C1125" s="14">
        <v>2009</v>
      </c>
      <c r="D1125" t="s">
        <v>302</v>
      </c>
      <c r="E1125" t="s">
        <v>1199</v>
      </c>
      <c r="F1125" t="s">
        <v>299</v>
      </c>
      <c r="G1125" t="s">
        <v>299</v>
      </c>
      <c r="H1125" t="s">
        <v>4353</v>
      </c>
      <c r="I1125" s="14"/>
      <c r="J1125" t="s">
        <v>4353</v>
      </c>
      <c r="K1125" s="14"/>
      <c r="L1125" t="s">
        <v>197</v>
      </c>
      <c r="M1125" t="s">
        <v>202</v>
      </c>
      <c r="N1125" s="14"/>
      <c r="O1125" s="14"/>
      <c r="P1125" s="14"/>
      <c r="Q1125" s="14"/>
      <c r="R1125" s="14"/>
      <c r="S1125" s="14">
        <v>0</v>
      </c>
    </row>
    <row r="1126" spans="1:19" x14ac:dyDescent="0.3">
      <c r="A1126" t="s">
        <v>5755</v>
      </c>
      <c r="B1126" t="s">
        <v>62</v>
      </c>
      <c r="C1126" s="14">
        <v>2010</v>
      </c>
      <c r="D1126" t="s">
        <v>302</v>
      </c>
      <c r="E1126" t="s">
        <v>1201</v>
      </c>
      <c r="F1126" t="s">
        <v>299</v>
      </c>
      <c r="G1126" t="s">
        <v>299</v>
      </c>
      <c r="H1126" t="s">
        <v>4353</v>
      </c>
      <c r="I1126" s="14">
        <v>30000000</v>
      </c>
      <c r="J1126" t="s">
        <v>147</v>
      </c>
      <c r="K1126" s="14">
        <v>4431138.5</v>
      </c>
      <c r="L1126" t="s">
        <v>197</v>
      </c>
      <c r="M1126" t="s">
        <v>202</v>
      </c>
      <c r="N1126" s="14"/>
      <c r="O1126" s="14"/>
      <c r="P1126" s="14"/>
      <c r="Q1126" s="14"/>
      <c r="R1126" s="14"/>
      <c r="S1126" s="14">
        <v>0</v>
      </c>
    </row>
    <row r="1127" spans="1:19" x14ac:dyDescent="0.3">
      <c r="A1127" t="s">
        <v>5756</v>
      </c>
      <c r="B1127" t="s">
        <v>62</v>
      </c>
      <c r="C1127" s="14">
        <v>2010</v>
      </c>
      <c r="D1127" t="s">
        <v>302</v>
      </c>
      <c r="E1127" t="s">
        <v>1200</v>
      </c>
      <c r="F1127" t="s">
        <v>299</v>
      </c>
      <c r="G1127" t="s">
        <v>299</v>
      </c>
      <c r="H1127" t="s">
        <v>4353</v>
      </c>
      <c r="I1127" s="14">
        <v>2000000000</v>
      </c>
      <c r="J1127" t="s">
        <v>168</v>
      </c>
      <c r="K1127" s="14">
        <v>5389445.5</v>
      </c>
      <c r="L1127" t="s">
        <v>197</v>
      </c>
      <c r="M1127" t="s">
        <v>202</v>
      </c>
      <c r="N1127" s="14"/>
      <c r="O1127" s="14"/>
      <c r="P1127" s="14"/>
      <c r="Q1127" s="14"/>
      <c r="R1127" s="14"/>
      <c r="S1127" s="14">
        <v>0</v>
      </c>
    </row>
    <row r="1128" spans="1:19" x14ac:dyDescent="0.3">
      <c r="A1128" t="s">
        <v>5757</v>
      </c>
      <c r="B1128" t="s">
        <v>62</v>
      </c>
      <c r="C1128" s="14">
        <v>2010</v>
      </c>
      <c r="D1128" t="s">
        <v>302</v>
      </c>
      <c r="E1128" t="s">
        <v>1203</v>
      </c>
      <c r="F1128" t="s">
        <v>299</v>
      </c>
      <c r="G1128" t="s">
        <v>299</v>
      </c>
      <c r="H1128" t="s">
        <v>4353</v>
      </c>
      <c r="I1128" s="14"/>
      <c r="J1128" t="s">
        <v>4353</v>
      </c>
      <c r="K1128" s="14"/>
      <c r="L1128" t="s">
        <v>197</v>
      </c>
      <c r="M1128" t="s">
        <v>202</v>
      </c>
      <c r="N1128" s="14"/>
      <c r="O1128" s="14"/>
      <c r="P1128" s="14"/>
      <c r="Q1128" s="14"/>
      <c r="R1128" s="14"/>
      <c r="S1128" s="14">
        <v>0</v>
      </c>
    </row>
    <row r="1129" spans="1:19" x14ac:dyDescent="0.3">
      <c r="A1129" t="s">
        <v>5758</v>
      </c>
      <c r="B1129" t="s">
        <v>62</v>
      </c>
      <c r="C1129" s="14">
        <v>2010</v>
      </c>
      <c r="D1129" t="s">
        <v>372</v>
      </c>
      <c r="E1129" t="s">
        <v>1202</v>
      </c>
      <c r="F1129" t="s">
        <v>336</v>
      </c>
      <c r="G1129" t="s">
        <v>337</v>
      </c>
      <c r="H1129" t="s">
        <v>207</v>
      </c>
      <c r="I1129" s="14"/>
      <c r="J1129" t="s">
        <v>4353</v>
      </c>
      <c r="K1129" s="14">
        <v>32000000</v>
      </c>
      <c r="L1129" t="s">
        <v>198</v>
      </c>
      <c r="M1129" t="s">
        <v>202</v>
      </c>
      <c r="N1129" s="14">
        <v>1</v>
      </c>
      <c r="O1129" s="14">
        <v>5</v>
      </c>
      <c r="P1129" s="14">
        <v>30</v>
      </c>
      <c r="Q1129" s="14">
        <v>0</v>
      </c>
      <c r="R1129" s="14">
        <v>1</v>
      </c>
      <c r="S1129" s="14">
        <v>1</v>
      </c>
    </row>
    <row r="1130" spans="1:19" x14ac:dyDescent="0.3">
      <c r="A1130" t="s">
        <v>5759</v>
      </c>
      <c r="B1130" t="s">
        <v>62</v>
      </c>
      <c r="C1130" s="14">
        <v>2012</v>
      </c>
      <c r="D1130" t="s">
        <v>302</v>
      </c>
      <c r="E1130" t="s">
        <v>5762</v>
      </c>
      <c r="F1130" t="s">
        <v>299</v>
      </c>
      <c r="G1130" t="s">
        <v>299</v>
      </c>
      <c r="H1130" t="s">
        <v>4353</v>
      </c>
      <c r="I1130" s="14"/>
      <c r="J1130" t="s">
        <v>4353</v>
      </c>
      <c r="K1130" s="14"/>
      <c r="L1130" t="s">
        <v>197</v>
      </c>
      <c r="M1130" t="s">
        <v>202</v>
      </c>
      <c r="N1130" s="14"/>
      <c r="O1130" s="14"/>
      <c r="P1130" s="14"/>
      <c r="Q1130" s="14"/>
      <c r="R1130" s="14"/>
      <c r="S1130" s="14">
        <v>0</v>
      </c>
    </row>
    <row r="1131" spans="1:19" x14ac:dyDescent="0.3">
      <c r="A1131" t="s">
        <v>5760</v>
      </c>
      <c r="B1131" t="s">
        <v>62</v>
      </c>
      <c r="C1131" s="14">
        <v>2012</v>
      </c>
      <c r="D1131" t="s">
        <v>302</v>
      </c>
      <c r="E1131" t="s">
        <v>1205</v>
      </c>
      <c r="F1131" t="s">
        <v>299</v>
      </c>
      <c r="G1131" t="s">
        <v>299</v>
      </c>
      <c r="H1131" t="s">
        <v>4353</v>
      </c>
      <c r="I1131" s="14">
        <v>230000</v>
      </c>
      <c r="J1131" t="s">
        <v>146</v>
      </c>
      <c r="K1131" s="14">
        <v>230000</v>
      </c>
      <c r="L1131" t="s">
        <v>197</v>
      </c>
      <c r="M1131" t="s">
        <v>202</v>
      </c>
      <c r="N1131" s="14"/>
      <c r="O1131" s="14"/>
      <c r="P1131" s="14"/>
      <c r="Q1131" s="14"/>
      <c r="R1131" s="14"/>
      <c r="S1131" s="14">
        <v>0</v>
      </c>
    </row>
    <row r="1132" spans="1:19" x14ac:dyDescent="0.3">
      <c r="A1132" t="s">
        <v>5761</v>
      </c>
      <c r="B1132" t="s">
        <v>62</v>
      </c>
      <c r="C1132" s="14">
        <v>2012</v>
      </c>
      <c r="D1132" t="s">
        <v>302</v>
      </c>
      <c r="E1132" t="s">
        <v>1204</v>
      </c>
      <c r="F1132" t="s">
        <v>299</v>
      </c>
      <c r="G1132" t="s">
        <v>299</v>
      </c>
      <c r="H1132" t="s">
        <v>4353</v>
      </c>
      <c r="I1132" s="14"/>
      <c r="J1132" t="s">
        <v>4353</v>
      </c>
      <c r="K1132" s="14"/>
      <c r="L1132" t="s">
        <v>197</v>
      </c>
      <c r="M1132" t="s">
        <v>202</v>
      </c>
      <c r="N1132" s="14"/>
      <c r="O1132" s="14"/>
      <c r="P1132" s="14"/>
      <c r="Q1132" s="14"/>
      <c r="R1132" s="14"/>
      <c r="S1132" s="14">
        <v>0</v>
      </c>
    </row>
    <row r="1133" spans="1:19" x14ac:dyDescent="0.3">
      <c r="A1133" t="s">
        <v>5763</v>
      </c>
      <c r="B1133" t="s">
        <v>62</v>
      </c>
      <c r="C1133" s="14">
        <v>2013</v>
      </c>
      <c r="D1133" t="s">
        <v>302</v>
      </c>
      <c r="E1133" t="s">
        <v>1206</v>
      </c>
      <c r="F1133" t="s">
        <v>299</v>
      </c>
      <c r="G1133" t="s">
        <v>299</v>
      </c>
      <c r="H1133" t="s">
        <v>4353</v>
      </c>
      <c r="I1133" s="14">
        <v>5000000</v>
      </c>
      <c r="J1133" t="s">
        <v>147</v>
      </c>
      <c r="K1133" s="14">
        <v>807003.6875</v>
      </c>
      <c r="L1133" t="s">
        <v>197</v>
      </c>
      <c r="M1133" t="s">
        <v>202</v>
      </c>
      <c r="N1133" s="14"/>
      <c r="O1133" s="14"/>
      <c r="P1133" s="14"/>
      <c r="Q1133" s="14"/>
      <c r="R1133" s="14"/>
      <c r="S1133" s="14">
        <v>0</v>
      </c>
    </row>
    <row r="1134" spans="1:19" x14ac:dyDescent="0.3">
      <c r="A1134" t="s">
        <v>5764</v>
      </c>
      <c r="B1134" t="s">
        <v>45</v>
      </c>
      <c r="C1134" s="14">
        <v>1973</v>
      </c>
      <c r="D1134" t="s">
        <v>252</v>
      </c>
      <c r="E1134" t="s">
        <v>1208</v>
      </c>
      <c r="F1134" t="s">
        <v>299</v>
      </c>
      <c r="G1134" t="s">
        <v>299</v>
      </c>
      <c r="H1134" t="s">
        <v>4353</v>
      </c>
      <c r="I1134" s="14"/>
      <c r="J1134" t="s">
        <v>4353</v>
      </c>
      <c r="K1134" s="14">
        <v>5900000</v>
      </c>
      <c r="L1134" t="s">
        <v>198</v>
      </c>
      <c r="M1134" t="s">
        <v>4353</v>
      </c>
      <c r="N1134" s="14">
        <v>0</v>
      </c>
      <c r="O1134" s="14">
        <v>10</v>
      </c>
      <c r="P1134" s="14">
        <v>30</v>
      </c>
      <c r="Q1134" s="14"/>
      <c r="R1134" s="14"/>
      <c r="S1134" s="14">
        <v>0</v>
      </c>
    </row>
    <row r="1135" spans="1:19" x14ac:dyDescent="0.3">
      <c r="A1135" t="s">
        <v>5765</v>
      </c>
      <c r="B1135" t="s">
        <v>45</v>
      </c>
      <c r="C1135" s="14">
        <v>1973</v>
      </c>
      <c r="D1135" t="s">
        <v>252</v>
      </c>
      <c r="E1135" t="s">
        <v>254</v>
      </c>
      <c r="F1135" t="s">
        <v>299</v>
      </c>
      <c r="G1135" t="s">
        <v>299</v>
      </c>
      <c r="H1135" t="s">
        <v>4353</v>
      </c>
      <c r="I1135" s="14"/>
      <c r="J1135" t="s">
        <v>4353</v>
      </c>
      <c r="K1135" s="14">
        <v>25000000</v>
      </c>
      <c r="L1135" t="s">
        <v>198</v>
      </c>
      <c r="M1135" t="s">
        <v>4353</v>
      </c>
      <c r="N1135" s="14">
        <v>0</v>
      </c>
      <c r="O1135" s="14">
        <v>10</v>
      </c>
      <c r="P1135" s="14">
        <v>30</v>
      </c>
      <c r="Q1135" s="14"/>
      <c r="R1135" s="14"/>
      <c r="S1135" s="14">
        <v>0</v>
      </c>
    </row>
    <row r="1136" spans="1:19" x14ac:dyDescent="0.3">
      <c r="A1136" t="s">
        <v>5766</v>
      </c>
      <c r="B1136" t="s">
        <v>45</v>
      </c>
      <c r="C1136" s="14">
        <v>1973</v>
      </c>
      <c r="D1136" t="s">
        <v>252</v>
      </c>
      <c r="E1136" t="s">
        <v>1207</v>
      </c>
      <c r="F1136" t="s">
        <v>299</v>
      </c>
      <c r="G1136" t="s">
        <v>299</v>
      </c>
      <c r="H1136" t="s">
        <v>4353</v>
      </c>
      <c r="I1136" s="14"/>
      <c r="J1136" t="s">
        <v>4353</v>
      </c>
      <c r="K1136" s="14">
        <v>20500000</v>
      </c>
      <c r="L1136" t="s">
        <v>198</v>
      </c>
      <c r="M1136" t="s">
        <v>4353</v>
      </c>
      <c r="N1136" s="14">
        <v>0</v>
      </c>
      <c r="O1136" s="14">
        <v>10</v>
      </c>
      <c r="P1136" s="14">
        <v>30</v>
      </c>
      <c r="Q1136" s="14"/>
      <c r="R1136" s="14"/>
      <c r="S1136" s="14">
        <v>0</v>
      </c>
    </row>
    <row r="1137" spans="1:19" x14ac:dyDescent="0.3">
      <c r="A1137" t="s">
        <v>5767</v>
      </c>
      <c r="B1137" t="s">
        <v>45</v>
      </c>
      <c r="C1137" s="14">
        <v>1973</v>
      </c>
      <c r="D1137" t="s">
        <v>252</v>
      </c>
      <c r="E1137" t="s">
        <v>1210</v>
      </c>
      <c r="F1137" t="s">
        <v>299</v>
      </c>
      <c r="G1137" t="s">
        <v>299</v>
      </c>
      <c r="H1137" t="s">
        <v>4353</v>
      </c>
      <c r="I1137" s="14"/>
      <c r="J1137" t="s">
        <v>4353</v>
      </c>
      <c r="K1137" s="14">
        <v>38600000</v>
      </c>
      <c r="L1137" t="s">
        <v>198</v>
      </c>
      <c r="M1137" t="s">
        <v>4353</v>
      </c>
      <c r="N1137" s="14">
        <v>0</v>
      </c>
      <c r="O1137" s="14">
        <v>10</v>
      </c>
      <c r="P1137" s="14">
        <v>30</v>
      </c>
      <c r="Q1137" s="14"/>
      <c r="R1137" s="14"/>
      <c r="S1137" s="14">
        <v>0</v>
      </c>
    </row>
    <row r="1138" spans="1:19" x14ac:dyDescent="0.3">
      <c r="A1138" t="s">
        <v>5768</v>
      </c>
      <c r="B1138" t="s">
        <v>45</v>
      </c>
      <c r="C1138" s="14">
        <v>1973</v>
      </c>
      <c r="D1138" t="s">
        <v>252</v>
      </c>
      <c r="E1138" t="s">
        <v>1209</v>
      </c>
      <c r="F1138" t="s">
        <v>299</v>
      </c>
      <c r="G1138" t="s">
        <v>299</v>
      </c>
      <c r="H1138" t="s">
        <v>4353</v>
      </c>
      <c r="I1138" s="14"/>
      <c r="J1138" t="s">
        <v>4353</v>
      </c>
      <c r="K1138" s="14">
        <v>10000000</v>
      </c>
      <c r="L1138" t="s">
        <v>198</v>
      </c>
      <c r="M1138" t="s">
        <v>4353</v>
      </c>
      <c r="N1138" s="14">
        <v>0</v>
      </c>
      <c r="O1138" s="14">
        <v>10</v>
      </c>
      <c r="P1138" s="14">
        <v>30</v>
      </c>
      <c r="Q1138" s="14"/>
      <c r="R1138" s="14"/>
      <c r="S1138" s="14">
        <v>0</v>
      </c>
    </row>
    <row r="1139" spans="1:19" x14ac:dyDescent="0.3">
      <c r="A1139" t="s">
        <v>5769</v>
      </c>
      <c r="B1139" t="s">
        <v>45</v>
      </c>
      <c r="C1139" s="14">
        <v>1975</v>
      </c>
      <c r="D1139" t="s">
        <v>252</v>
      </c>
      <c r="E1139" t="s">
        <v>1211</v>
      </c>
      <c r="F1139" t="s">
        <v>299</v>
      </c>
      <c r="G1139" t="s">
        <v>299</v>
      </c>
      <c r="H1139" t="s">
        <v>4353</v>
      </c>
      <c r="I1139" s="14"/>
      <c r="J1139" t="s">
        <v>4353</v>
      </c>
      <c r="K1139" s="14">
        <v>37000000</v>
      </c>
      <c r="L1139" t="s">
        <v>197</v>
      </c>
      <c r="M1139" t="s">
        <v>4353</v>
      </c>
      <c r="N1139" s="14"/>
      <c r="O1139" s="14"/>
      <c r="P1139" s="14"/>
      <c r="Q1139" s="14"/>
      <c r="R1139" s="14"/>
      <c r="S1139" s="14">
        <v>0</v>
      </c>
    </row>
    <row r="1140" spans="1:19" x14ac:dyDescent="0.3">
      <c r="A1140" t="s">
        <v>5770</v>
      </c>
      <c r="B1140" t="s">
        <v>45</v>
      </c>
      <c r="C1140" s="14">
        <v>1978</v>
      </c>
      <c r="D1140" t="s">
        <v>252</v>
      </c>
      <c r="E1140" t="s">
        <v>929</v>
      </c>
      <c r="F1140" t="s">
        <v>299</v>
      </c>
      <c r="G1140" t="s">
        <v>299</v>
      </c>
      <c r="H1140" t="s">
        <v>4353</v>
      </c>
      <c r="I1140" s="14"/>
      <c r="J1140" t="s">
        <v>4353</v>
      </c>
      <c r="K1140" s="14">
        <v>300000</v>
      </c>
      <c r="L1140" t="s">
        <v>197</v>
      </c>
      <c r="M1140" t="s">
        <v>4353</v>
      </c>
      <c r="N1140" s="14"/>
      <c r="O1140" s="14"/>
      <c r="P1140" s="14"/>
      <c r="Q1140" s="14"/>
      <c r="R1140" s="14"/>
      <c r="S1140" s="14">
        <v>0</v>
      </c>
    </row>
    <row r="1141" spans="1:19" x14ac:dyDescent="0.3">
      <c r="A1141" t="s">
        <v>5771</v>
      </c>
      <c r="B1141" t="s">
        <v>45</v>
      </c>
      <c r="C1141" s="14">
        <v>1979</v>
      </c>
      <c r="D1141" t="s">
        <v>252</v>
      </c>
      <c r="E1141" t="s">
        <v>929</v>
      </c>
      <c r="F1141" t="s">
        <v>299</v>
      </c>
      <c r="G1141" t="s">
        <v>299</v>
      </c>
      <c r="H1141" t="s">
        <v>4353</v>
      </c>
      <c r="I1141" s="14"/>
      <c r="J1141" t="s">
        <v>4353</v>
      </c>
      <c r="K1141" s="14">
        <v>300000</v>
      </c>
      <c r="L1141" t="s">
        <v>197</v>
      </c>
      <c r="M1141" t="s">
        <v>4353</v>
      </c>
      <c r="N1141" s="14"/>
      <c r="O1141" s="14"/>
      <c r="P1141" s="14"/>
      <c r="Q1141" s="14"/>
      <c r="R1141" s="14"/>
      <c r="S1141" s="14">
        <v>0</v>
      </c>
    </row>
    <row r="1142" spans="1:19" x14ac:dyDescent="0.3">
      <c r="A1142" t="s">
        <v>5772</v>
      </c>
      <c r="B1142" t="s">
        <v>45</v>
      </c>
      <c r="C1142" s="14">
        <v>1986</v>
      </c>
      <c r="D1142" t="s">
        <v>255</v>
      </c>
      <c r="E1142" t="s">
        <v>5773</v>
      </c>
      <c r="F1142" t="s">
        <v>299</v>
      </c>
      <c r="G1142" t="s">
        <v>299</v>
      </c>
      <c r="H1142" t="s">
        <v>4353</v>
      </c>
      <c r="I1142" s="14"/>
      <c r="J1142" t="s">
        <v>4353</v>
      </c>
      <c r="K1142" s="14">
        <v>29000000</v>
      </c>
      <c r="L1142" t="s">
        <v>198</v>
      </c>
      <c r="M1142" t="s">
        <v>4353</v>
      </c>
      <c r="N1142" s="14"/>
      <c r="O1142" s="14"/>
      <c r="P1142" s="14"/>
      <c r="Q1142" s="14"/>
      <c r="R1142" s="14"/>
      <c r="S1142" s="14">
        <v>0</v>
      </c>
    </row>
    <row r="1143" spans="1:19" x14ac:dyDescent="0.3">
      <c r="A1143" t="s">
        <v>5774</v>
      </c>
      <c r="B1143" t="s">
        <v>45</v>
      </c>
      <c r="C1143" s="14">
        <v>1989</v>
      </c>
      <c r="D1143" t="s">
        <v>255</v>
      </c>
      <c r="E1143" t="s">
        <v>334</v>
      </c>
      <c r="F1143" t="s">
        <v>299</v>
      </c>
      <c r="G1143" t="s">
        <v>299</v>
      </c>
      <c r="H1143" t="s">
        <v>4353</v>
      </c>
      <c r="I1143" s="14"/>
      <c r="J1143" t="s">
        <v>4353</v>
      </c>
      <c r="K1143" s="14">
        <v>13000000</v>
      </c>
      <c r="L1143" t="s">
        <v>198</v>
      </c>
      <c r="M1143" t="s">
        <v>4353</v>
      </c>
      <c r="N1143" s="14">
        <v>0</v>
      </c>
      <c r="O1143" s="14"/>
      <c r="P1143" s="14"/>
      <c r="Q1143" s="14"/>
      <c r="R1143" s="14"/>
      <c r="S1143" s="14">
        <v>0</v>
      </c>
    </row>
    <row r="1144" spans="1:19" x14ac:dyDescent="0.3">
      <c r="A1144" t="s">
        <v>5775</v>
      </c>
      <c r="B1144" t="s">
        <v>45</v>
      </c>
      <c r="C1144" s="14">
        <v>1991</v>
      </c>
      <c r="D1144" t="s">
        <v>362</v>
      </c>
      <c r="E1144" t="s">
        <v>1212</v>
      </c>
      <c r="F1144" t="s">
        <v>299</v>
      </c>
      <c r="G1144" t="s">
        <v>299</v>
      </c>
      <c r="H1144" t="s">
        <v>4353</v>
      </c>
      <c r="I1144" s="14"/>
      <c r="J1144" t="s">
        <v>4353</v>
      </c>
      <c r="K1144" s="14"/>
      <c r="L1144" t="s">
        <v>197</v>
      </c>
      <c r="M1144" t="s">
        <v>4353</v>
      </c>
      <c r="N1144" s="14"/>
      <c r="O1144" s="14"/>
      <c r="P1144" s="14"/>
      <c r="Q1144" s="14"/>
      <c r="R1144" s="14"/>
      <c r="S1144" s="14">
        <v>0</v>
      </c>
    </row>
    <row r="1145" spans="1:19" x14ac:dyDescent="0.3">
      <c r="A1145" t="s">
        <v>5776</v>
      </c>
      <c r="B1145" t="s">
        <v>45</v>
      </c>
      <c r="C1145" s="14">
        <v>1993</v>
      </c>
      <c r="D1145" t="s">
        <v>362</v>
      </c>
      <c r="E1145" t="s">
        <v>4539</v>
      </c>
      <c r="F1145" t="s">
        <v>299</v>
      </c>
      <c r="G1145" t="s">
        <v>299</v>
      </c>
      <c r="H1145" t="s">
        <v>4353</v>
      </c>
      <c r="I1145" s="14"/>
      <c r="J1145" t="s">
        <v>4353</v>
      </c>
      <c r="K1145" s="14"/>
      <c r="L1145" t="s">
        <v>197</v>
      </c>
      <c r="M1145" t="s">
        <v>4353</v>
      </c>
      <c r="N1145" s="14"/>
      <c r="O1145" s="14"/>
      <c r="P1145" s="14"/>
      <c r="Q1145" s="14"/>
      <c r="R1145" s="14"/>
      <c r="S1145" s="14">
        <v>0</v>
      </c>
    </row>
    <row r="1146" spans="1:19" x14ac:dyDescent="0.3">
      <c r="A1146" t="s">
        <v>5777</v>
      </c>
      <c r="B1146" t="s">
        <v>45</v>
      </c>
      <c r="C1146" s="14">
        <v>1998</v>
      </c>
      <c r="D1146" t="s">
        <v>362</v>
      </c>
      <c r="E1146" t="s">
        <v>1213</v>
      </c>
      <c r="F1146" t="s">
        <v>299</v>
      </c>
      <c r="G1146" t="s">
        <v>299</v>
      </c>
      <c r="H1146" t="s">
        <v>4353</v>
      </c>
      <c r="I1146" s="14"/>
      <c r="J1146" t="s">
        <v>4353</v>
      </c>
      <c r="K1146" s="14"/>
      <c r="L1146" t="s">
        <v>197</v>
      </c>
      <c r="M1146" t="s">
        <v>4353</v>
      </c>
      <c r="N1146" s="14"/>
      <c r="O1146" s="14"/>
      <c r="P1146" s="14"/>
      <c r="Q1146" s="14"/>
      <c r="R1146" s="14"/>
      <c r="S1146" s="14">
        <v>0</v>
      </c>
    </row>
    <row r="1147" spans="1:19" x14ac:dyDescent="0.3">
      <c r="A1147" t="s">
        <v>5778</v>
      </c>
      <c r="B1147" t="s">
        <v>45</v>
      </c>
      <c r="C1147" s="14">
        <v>1999</v>
      </c>
      <c r="D1147" t="s">
        <v>362</v>
      </c>
      <c r="E1147" t="s">
        <v>1214</v>
      </c>
      <c r="F1147" t="s">
        <v>299</v>
      </c>
      <c r="G1147" t="s">
        <v>299</v>
      </c>
      <c r="H1147" t="s">
        <v>4353</v>
      </c>
      <c r="I1147" s="14"/>
      <c r="J1147" t="s">
        <v>4353</v>
      </c>
      <c r="K1147" s="14"/>
      <c r="L1147" t="s">
        <v>197</v>
      </c>
      <c r="M1147" t="s">
        <v>4353</v>
      </c>
      <c r="N1147" s="14"/>
      <c r="O1147" s="14"/>
      <c r="P1147" s="14"/>
      <c r="Q1147" s="14"/>
      <c r="R1147" s="14"/>
      <c r="S1147" s="14">
        <v>0</v>
      </c>
    </row>
    <row r="1148" spans="1:19" x14ac:dyDescent="0.3">
      <c r="A1148" t="s">
        <v>5779</v>
      </c>
      <c r="B1148" t="s">
        <v>45</v>
      </c>
      <c r="C1148" s="14">
        <v>2000</v>
      </c>
      <c r="D1148" t="s">
        <v>302</v>
      </c>
      <c r="E1148" t="s">
        <v>1216</v>
      </c>
      <c r="F1148" t="s">
        <v>299</v>
      </c>
      <c r="G1148" t="s">
        <v>299</v>
      </c>
      <c r="H1148" t="s">
        <v>4353</v>
      </c>
      <c r="I1148" s="14">
        <v>603922</v>
      </c>
      <c r="J1148" t="s">
        <v>146</v>
      </c>
      <c r="K1148" s="14">
        <v>603922</v>
      </c>
      <c r="L1148" t="s">
        <v>197</v>
      </c>
      <c r="M1148" t="s">
        <v>202</v>
      </c>
      <c r="N1148" s="14"/>
      <c r="O1148" s="14"/>
      <c r="P1148" s="14"/>
      <c r="Q1148" s="14"/>
      <c r="R1148" s="14"/>
      <c r="S1148" s="14">
        <v>0</v>
      </c>
    </row>
    <row r="1149" spans="1:19" x14ac:dyDescent="0.3">
      <c r="A1149" t="s">
        <v>5780</v>
      </c>
      <c r="B1149" t="s">
        <v>45</v>
      </c>
      <c r="C1149" s="14">
        <v>2000</v>
      </c>
      <c r="D1149" t="s">
        <v>372</v>
      </c>
      <c r="E1149" t="s">
        <v>1215</v>
      </c>
      <c r="F1149" t="s">
        <v>336</v>
      </c>
      <c r="G1149" t="s">
        <v>337</v>
      </c>
      <c r="H1149" t="s">
        <v>699</v>
      </c>
      <c r="I1149" s="14"/>
      <c r="J1149" t="s">
        <v>4353</v>
      </c>
      <c r="K1149" s="14">
        <v>10000000</v>
      </c>
      <c r="L1149" t="s">
        <v>198</v>
      </c>
      <c r="M1149" t="s">
        <v>202</v>
      </c>
      <c r="N1149" s="14"/>
      <c r="O1149" s="14"/>
      <c r="P1149" s="14"/>
      <c r="Q1149" s="14">
        <v>0</v>
      </c>
      <c r="R1149" s="14">
        <v>1</v>
      </c>
      <c r="S1149" s="14">
        <v>1</v>
      </c>
    </row>
    <row r="1150" spans="1:19" x14ac:dyDescent="0.3">
      <c r="A1150" t="s">
        <v>5781</v>
      </c>
      <c r="B1150" t="s">
        <v>45</v>
      </c>
      <c r="C1150" s="14">
        <v>2001</v>
      </c>
      <c r="D1150" t="s">
        <v>302</v>
      </c>
      <c r="E1150" t="s">
        <v>1217</v>
      </c>
      <c r="F1150" t="s">
        <v>299</v>
      </c>
      <c r="G1150" t="s">
        <v>299</v>
      </c>
      <c r="H1150" t="s">
        <v>4353</v>
      </c>
      <c r="I1150" s="14">
        <v>13289485</v>
      </c>
      <c r="J1150" t="s">
        <v>146</v>
      </c>
      <c r="K1150" s="14">
        <v>13289485</v>
      </c>
      <c r="L1150" t="s">
        <v>197</v>
      </c>
      <c r="M1150" t="s">
        <v>202</v>
      </c>
      <c r="N1150" s="14"/>
      <c r="O1150" s="14"/>
      <c r="P1150" s="14"/>
      <c r="Q1150" s="14"/>
      <c r="R1150" s="14"/>
      <c r="S1150" s="14">
        <v>0</v>
      </c>
    </row>
    <row r="1151" spans="1:19" x14ac:dyDescent="0.3">
      <c r="A1151" t="s">
        <v>5782</v>
      </c>
      <c r="B1151" t="s">
        <v>45</v>
      </c>
      <c r="C1151" s="14">
        <v>2003</v>
      </c>
      <c r="D1151" t="s">
        <v>302</v>
      </c>
      <c r="E1151" t="s">
        <v>1218</v>
      </c>
      <c r="F1151" t="s">
        <v>299</v>
      </c>
      <c r="G1151" t="s">
        <v>299</v>
      </c>
      <c r="H1151" t="s">
        <v>4353</v>
      </c>
      <c r="I1151" s="14">
        <v>724923.04</v>
      </c>
      <c r="J1151" t="s">
        <v>146</v>
      </c>
      <c r="K1151" s="14">
        <v>724923.04</v>
      </c>
      <c r="L1151" t="s">
        <v>197</v>
      </c>
      <c r="M1151" t="s">
        <v>202</v>
      </c>
      <c r="N1151" s="14"/>
      <c r="O1151" s="14"/>
      <c r="P1151" s="14"/>
      <c r="Q1151" s="14"/>
      <c r="R1151" s="14"/>
      <c r="S1151" s="14">
        <v>0</v>
      </c>
    </row>
    <row r="1152" spans="1:19" x14ac:dyDescent="0.3">
      <c r="A1152" t="s">
        <v>5783</v>
      </c>
      <c r="B1152" t="s">
        <v>45</v>
      </c>
      <c r="C1152" s="14">
        <v>2004</v>
      </c>
      <c r="D1152" t="s">
        <v>302</v>
      </c>
      <c r="E1152" t="s">
        <v>1219</v>
      </c>
      <c r="F1152" t="s">
        <v>299</v>
      </c>
      <c r="G1152" t="s">
        <v>299</v>
      </c>
      <c r="H1152" t="s">
        <v>4353</v>
      </c>
      <c r="I1152" s="14">
        <v>7249122.5</v>
      </c>
      <c r="J1152" t="s">
        <v>146</v>
      </c>
      <c r="K1152" s="14">
        <v>7249122.5</v>
      </c>
      <c r="L1152" t="s">
        <v>197</v>
      </c>
      <c r="M1152" t="s">
        <v>202</v>
      </c>
      <c r="N1152" s="14"/>
      <c r="O1152" s="14"/>
      <c r="P1152" s="14"/>
      <c r="Q1152" s="14"/>
      <c r="R1152" s="14"/>
      <c r="S1152" s="14">
        <v>0</v>
      </c>
    </row>
    <row r="1153" spans="1:19" x14ac:dyDescent="0.3">
      <c r="A1153" t="s">
        <v>5784</v>
      </c>
      <c r="B1153" t="s">
        <v>45</v>
      </c>
      <c r="C1153" s="14">
        <v>2005</v>
      </c>
      <c r="D1153" t="s">
        <v>302</v>
      </c>
      <c r="E1153" t="s">
        <v>1220</v>
      </c>
      <c r="F1153" t="s">
        <v>299</v>
      </c>
      <c r="G1153" t="s">
        <v>299</v>
      </c>
      <c r="H1153" t="s">
        <v>4353</v>
      </c>
      <c r="I1153" s="14">
        <v>1650000</v>
      </c>
      <c r="J1153" t="s">
        <v>146</v>
      </c>
      <c r="K1153" s="14">
        <v>1650000</v>
      </c>
      <c r="L1153" t="s">
        <v>197</v>
      </c>
      <c r="M1153" t="s">
        <v>202</v>
      </c>
      <c r="N1153" s="14"/>
      <c r="O1153" s="14"/>
      <c r="P1153" s="14"/>
      <c r="Q1153" s="14"/>
      <c r="R1153" s="14"/>
      <c r="S1153" s="14">
        <v>0</v>
      </c>
    </row>
    <row r="1154" spans="1:19" x14ac:dyDescent="0.3">
      <c r="A1154" t="s">
        <v>5785</v>
      </c>
      <c r="B1154" t="s">
        <v>45</v>
      </c>
      <c r="C1154" s="14">
        <v>2005</v>
      </c>
      <c r="D1154" t="s">
        <v>372</v>
      </c>
      <c r="E1154" t="s">
        <v>204</v>
      </c>
      <c r="F1154" t="s">
        <v>364</v>
      </c>
      <c r="G1154" t="s">
        <v>365</v>
      </c>
      <c r="H1154" t="s">
        <v>207</v>
      </c>
      <c r="I1154" s="14"/>
      <c r="J1154" t="s">
        <v>4353</v>
      </c>
      <c r="K1154" s="14">
        <v>1000000</v>
      </c>
      <c r="L1154" t="s">
        <v>198</v>
      </c>
      <c r="M1154" t="s">
        <v>366</v>
      </c>
      <c r="N1154" s="14">
        <v>0</v>
      </c>
      <c r="O1154" s="14"/>
      <c r="P1154" s="14"/>
      <c r="Q1154" s="14">
        <v>0</v>
      </c>
      <c r="R1154" s="14">
        <v>1</v>
      </c>
      <c r="S1154" s="14">
        <v>0</v>
      </c>
    </row>
    <row r="1155" spans="1:19" x14ac:dyDescent="0.3">
      <c r="A1155" t="s">
        <v>5786</v>
      </c>
      <c r="B1155" t="s">
        <v>45</v>
      </c>
      <c r="C1155" s="14">
        <v>2006</v>
      </c>
      <c r="D1155" t="s">
        <v>302</v>
      </c>
      <c r="E1155" t="s">
        <v>1224</v>
      </c>
      <c r="F1155" t="s">
        <v>299</v>
      </c>
      <c r="G1155" t="s">
        <v>299</v>
      </c>
      <c r="H1155" t="s">
        <v>4353</v>
      </c>
      <c r="I1155" s="14">
        <v>3000000</v>
      </c>
      <c r="J1155" t="s">
        <v>146</v>
      </c>
      <c r="K1155" s="14">
        <v>3000000</v>
      </c>
      <c r="L1155" t="s">
        <v>197</v>
      </c>
      <c r="M1155" t="s">
        <v>202</v>
      </c>
      <c r="N1155" s="14"/>
      <c r="O1155" s="14"/>
      <c r="P1155" s="14"/>
      <c r="Q1155" s="14"/>
      <c r="R1155" s="14"/>
      <c r="S1155" s="14">
        <v>0</v>
      </c>
    </row>
    <row r="1156" spans="1:19" x14ac:dyDescent="0.3">
      <c r="A1156" t="s">
        <v>5787</v>
      </c>
      <c r="B1156" t="s">
        <v>45</v>
      </c>
      <c r="C1156" s="14">
        <v>2006</v>
      </c>
      <c r="D1156" t="s">
        <v>302</v>
      </c>
      <c r="E1156" t="s">
        <v>1222</v>
      </c>
      <c r="F1156" t="s">
        <v>299</v>
      </c>
      <c r="G1156" t="s">
        <v>299</v>
      </c>
      <c r="H1156" t="s">
        <v>4353</v>
      </c>
      <c r="I1156" s="14"/>
      <c r="J1156" t="s">
        <v>4353</v>
      </c>
      <c r="K1156" s="14"/>
      <c r="L1156" t="s">
        <v>197</v>
      </c>
      <c r="M1156" t="s">
        <v>202</v>
      </c>
      <c r="N1156" s="14"/>
      <c r="O1156" s="14"/>
      <c r="P1156" s="14"/>
      <c r="Q1156" s="14"/>
      <c r="R1156" s="14"/>
      <c r="S1156" s="14">
        <v>0</v>
      </c>
    </row>
    <row r="1157" spans="1:19" x14ac:dyDescent="0.3">
      <c r="A1157" t="s">
        <v>5788</v>
      </c>
      <c r="B1157" t="s">
        <v>45</v>
      </c>
      <c r="C1157" s="14">
        <v>2006</v>
      </c>
      <c r="D1157" t="s">
        <v>302</v>
      </c>
      <c r="E1157" t="s">
        <v>1223</v>
      </c>
      <c r="F1157" t="s">
        <v>299</v>
      </c>
      <c r="G1157" t="s">
        <v>299</v>
      </c>
      <c r="H1157" t="s">
        <v>4353</v>
      </c>
      <c r="I1157" s="14">
        <v>4500000</v>
      </c>
      <c r="J1157" t="s">
        <v>146</v>
      </c>
      <c r="K1157" s="14">
        <v>4500000</v>
      </c>
      <c r="L1157" t="s">
        <v>197</v>
      </c>
      <c r="M1157" t="s">
        <v>202</v>
      </c>
      <c r="N1157" s="14"/>
      <c r="O1157" s="14"/>
      <c r="P1157" s="14"/>
      <c r="Q1157" s="14"/>
      <c r="R1157" s="14"/>
      <c r="S1157" s="14">
        <v>0</v>
      </c>
    </row>
    <row r="1158" spans="1:19" x14ac:dyDescent="0.3">
      <c r="A1158" t="s">
        <v>5789</v>
      </c>
      <c r="B1158" t="s">
        <v>45</v>
      </c>
      <c r="C1158" s="14">
        <v>2006</v>
      </c>
      <c r="D1158" t="s">
        <v>302</v>
      </c>
      <c r="E1158" t="s">
        <v>1225</v>
      </c>
      <c r="F1158" t="s">
        <v>299</v>
      </c>
      <c r="G1158" t="s">
        <v>299</v>
      </c>
      <c r="H1158" t="s">
        <v>4353</v>
      </c>
      <c r="I1158" s="14"/>
      <c r="J1158" t="s">
        <v>4353</v>
      </c>
      <c r="K1158" s="14"/>
      <c r="L1158" t="s">
        <v>197</v>
      </c>
      <c r="M1158" t="s">
        <v>202</v>
      </c>
      <c r="N1158" s="14"/>
      <c r="O1158" s="14"/>
      <c r="P1158" s="14"/>
      <c r="Q1158" s="14"/>
      <c r="R1158" s="14"/>
      <c r="S1158" s="14">
        <v>0</v>
      </c>
    </row>
    <row r="1159" spans="1:19" x14ac:dyDescent="0.3">
      <c r="A1159" t="s">
        <v>5790</v>
      </c>
      <c r="B1159" t="s">
        <v>45</v>
      </c>
      <c r="C1159" s="14">
        <v>2006</v>
      </c>
      <c r="D1159" t="s">
        <v>302</v>
      </c>
      <c r="E1159" t="s">
        <v>1221</v>
      </c>
      <c r="F1159" t="s">
        <v>299</v>
      </c>
      <c r="G1159" t="s">
        <v>299</v>
      </c>
      <c r="H1159" t="s">
        <v>4353</v>
      </c>
      <c r="I1159" s="14">
        <v>2196997.5</v>
      </c>
      <c r="J1159" t="s">
        <v>146</v>
      </c>
      <c r="K1159" s="14">
        <v>2196997.5</v>
      </c>
      <c r="L1159" t="s">
        <v>197</v>
      </c>
      <c r="M1159" t="s">
        <v>202</v>
      </c>
      <c r="N1159" s="14"/>
      <c r="O1159" s="14"/>
      <c r="P1159" s="14"/>
      <c r="Q1159" s="14"/>
      <c r="R1159" s="14"/>
      <c r="S1159" s="14">
        <v>0</v>
      </c>
    </row>
    <row r="1160" spans="1:19" x14ac:dyDescent="0.3">
      <c r="A1160" t="s">
        <v>5791</v>
      </c>
      <c r="B1160" t="s">
        <v>45</v>
      </c>
      <c r="C1160" s="14">
        <v>2006</v>
      </c>
      <c r="D1160" t="s">
        <v>372</v>
      </c>
      <c r="E1160" t="s">
        <v>204</v>
      </c>
      <c r="F1160" t="s">
        <v>364</v>
      </c>
      <c r="G1160" t="s">
        <v>365</v>
      </c>
      <c r="H1160" t="s">
        <v>207</v>
      </c>
      <c r="I1160" s="14"/>
      <c r="J1160" t="s">
        <v>4353</v>
      </c>
      <c r="K1160" s="14">
        <v>1000000</v>
      </c>
      <c r="L1160" t="s">
        <v>198</v>
      </c>
      <c r="M1160" t="s">
        <v>366</v>
      </c>
      <c r="N1160" s="14">
        <v>0</v>
      </c>
      <c r="O1160" s="14"/>
      <c r="P1160" s="14"/>
      <c r="Q1160" s="14">
        <v>0</v>
      </c>
      <c r="R1160" s="14">
        <v>1</v>
      </c>
      <c r="S1160" s="14">
        <v>0</v>
      </c>
    </row>
    <row r="1161" spans="1:19" x14ac:dyDescent="0.3">
      <c r="A1161" t="s">
        <v>5792</v>
      </c>
      <c r="B1161" t="s">
        <v>45</v>
      </c>
      <c r="C1161" s="14">
        <v>2007</v>
      </c>
      <c r="D1161" t="s">
        <v>372</v>
      </c>
      <c r="E1161" t="s">
        <v>204</v>
      </c>
      <c r="F1161" t="s">
        <v>364</v>
      </c>
      <c r="G1161" t="s">
        <v>365</v>
      </c>
      <c r="H1161" t="s">
        <v>207</v>
      </c>
      <c r="I1161" s="14"/>
      <c r="J1161" t="s">
        <v>4353</v>
      </c>
      <c r="K1161" s="14">
        <v>1000000</v>
      </c>
      <c r="L1161" t="s">
        <v>198</v>
      </c>
      <c r="M1161" t="s">
        <v>366</v>
      </c>
      <c r="N1161" s="14">
        <v>0</v>
      </c>
      <c r="O1161" s="14"/>
      <c r="P1161" s="14"/>
      <c r="Q1161" s="14">
        <v>0</v>
      </c>
      <c r="R1161" s="14">
        <v>1</v>
      </c>
      <c r="S1161" s="14">
        <v>0</v>
      </c>
    </row>
    <row r="1162" spans="1:19" x14ac:dyDescent="0.3">
      <c r="A1162" t="s">
        <v>5793</v>
      </c>
      <c r="B1162" t="s">
        <v>45</v>
      </c>
      <c r="C1162" s="14">
        <v>2008</v>
      </c>
      <c r="D1162" t="s">
        <v>4542</v>
      </c>
      <c r="E1162" t="s">
        <v>1239</v>
      </c>
      <c r="F1162" t="s">
        <v>336</v>
      </c>
      <c r="G1162" t="s">
        <v>337</v>
      </c>
      <c r="H1162" t="s">
        <v>207</v>
      </c>
      <c r="I1162" s="14"/>
      <c r="J1162" t="s">
        <v>4353</v>
      </c>
      <c r="K1162" s="14">
        <v>19000000</v>
      </c>
      <c r="L1162" t="s">
        <v>198</v>
      </c>
      <c r="M1162" t="s">
        <v>199</v>
      </c>
      <c r="N1162" s="14">
        <v>4</v>
      </c>
      <c r="O1162" s="14"/>
      <c r="P1162" s="14"/>
      <c r="Q1162" s="14">
        <v>0</v>
      </c>
      <c r="R1162" s="14">
        <v>1</v>
      </c>
      <c r="S1162" s="14">
        <v>1</v>
      </c>
    </row>
    <row r="1163" spans="1:19" x14ac:dyDescent="0.3">
      <c r="A1163" t="s">
        <v>5794</v>
      </c>
      <c r="B1163" t="s">
        <v>45</v>
      </c>
      <c r="C1163" s="14">
        <v>2008</v>
      </c>
      <c r="D1163" t="s">
        <v>4542</v>
      </c>
      <c r="E1163" t="s">
        <v>1234</v>
      </c>
      <c r="F1163" t="s">
        <v>336</v>
      </c>
      <c r="G1163" t="s">
        <v>337</v>
      </c>
      <c r="H1163" t="s">
        <v>207</v>
      </c>
      <c r="I1163" s="14"/>
      <c r="J1163" t="s">
        <v>4353</v>
      </c>
      <c r="K1163" s="14">
        <v>20000000</v>
      </c>
      <c r="L1163" t="s">
        <v>198</v>
      </c>
      <c r="M1163" t="s">
        <v>199</v>
      </c>
      <c r="N1163" s="14">
        <v>4</v>
      </c>
      <c r="O1163" s="14"/>
      <c r="P1163" s="14"/>
      <c r="Q1163" s="14">
        <v>0</v>
      </c>
      <c r="R1163" s="14">
        <v>1</v>
      </c>
      <c r="S1163" s="14">
        <v>1</v>
      </c>
    </row>
    <row r="1164" spans="1:19" x14ac:dyDescent="0.3">
      <c r="A1164" t="s">
        <v>5795</v>
      </c>
      <c r="B1164" t="s">
        <v>45</v>
      </c>
      <c r="C1164" s="14">
        <v>2008</v>
      </c>
      <c r="D1164" t="s">
        <v>4542</v>
      </c>
      <c r="E1164" t="s">
        <v>1226</v>
      </c>
      <c r="F1164" t="s">
        <v>336</v>
      </c>
      <c r="G1164" t="s">
        <v>337</v>
      </c>
      <c r="H1164" t="s">
        <v>207</v>
      </c>
      <c r="I1164" s="14"/>
      <c r="J1164" t="s">
        <v>4353</v>
      </c>
      <c r="K1164" s="14">
        <v>36000000</v>
      </c>
      <c r="L1164" t="s">
        <v>198</v>
      </c>
      <c r="M1164" t="s">
        <v>202</v>
      </c>
      <c r="N1164" s="14"/>
      <c r="O1164" s="14"/>
      <c r="P1164" s="14"/>
      <c r="Q1164" s="14">
        <v>0</v>
      </c>
      <c r="R1164" s="14">
        <v>1</v>
      </c>
      <c r="S1164" s="14">
        <v>1</v>
      </c>
    </row>
    <row r="1165" spans="1:19" x14ac:dyDescent="0.3">
      <c r="A1165" t="s">
        <v>5796</v>
      </c>
      <c r="B1165" t="s">
        <v>45</v>
      </c>
      <c r="C1165" s="14">
        <v>2008</v>
      </c>
      <c r="D1165" t="s">
        <v>4542</v>
      </c>
      <c r="E1165" t="s">
        <v>1238</v>
      </c>
      <c r="F1165" t="s">
        <v>336</v>
      </c>
      <c r="G1165" t="s">
        <v>337</v>
      </c>
      <c r="H1165" t="s">
        <v>207</v>
      </c>
      <c r="I1165" s="14"/>
      <c r="J1165" t="s">
        <v>4353</v>
      </c>
      <c r="K1165" s="14">
        <v>51000000</v>
      </c>
      <c r="L1165" t="s">
        <v>198</v>
      </c>
      <c r="M1165" t="s">
        <v>199</v>
      </c>
      <c r="N1165" s="14">
        <v>4</v>
      </c>
      <c r="O1165" s="14"/>
      <c r="P1165" s="14"/>
      <c r="Q1165" s="14">
        <v>0</v>
      </c>
      <c r="R1165" s="14">
        <v>1</v>
      </c>
      <c r="S1165" s="14">
        <v>1</v>
      </c>
    </row>
    <row r="1166" spans="1:19" x14ac:dyDescent="0.3">
      <c r="A1166" t="s">
        <v>5797</v>
      </c>
      <c r="B1166" t="s">
        <v>45</v>
      </c>
      <c r="C1166" s="14">
        <v>2008</v>
      </c>
      <c r="D1166" t="s">
        <v>4542</v>
      </c>
      <c r="E1166" t="s">
        <v>1236</v>
      </c>
      <c r="F1166" t="s">
        <v>336</v>
      </c>
      <c r="G1166" t="s">
        <v>337</v>
      </c>
      <c r="H1166" t="s">
        <v>207</v>
      </c>
      <c r="I1166" s="14"/>
      <c r="J1166" t="s">
        <v>4353</v>
      </c>
      <c r="K1166" s="14">
        <v>24000000</v>
      </c>
      <c r="L1166" t="s">
        <v>198</v>
      </c>
      <c r="M1166" t="s">
        <v>199</v>
      </c>
      <c r="N1166" s="14">
        <v>4</v>
      </c>
      <c r="O1166" s="14"/>
      <c r="P1166" s="14"/>
      <c r="Q1166" s="14">
        <v>0</v>
      </c>
      <c r="R1166" s="14">
        <v>1</v>
      </c>
      <c r="S1166" s="14">
        <v>1</v>
      </c>
    </row>
    <row r="1167" spans="1:19" x14ac:dyDescent="0.3">
      <c r="A1167" t="s">
        <v>5798</v>
      </c>
      <c r="B1167" t="s">
        <v>45</v>
      </c>
      <c r="C1167" s="14">
        <v>2008</v>
      </c>
      <c r="D1167" t="s">
        <v>4542</v>
      </c>
      <c r="E1167" t="s">
        <v>1228</v>
      </c>
      <c r="F1167" t="s">
        <v>336</v>
      </c>
      <c r="G1167" t="s">
        <v>337</v>
      </c>
      <c r="H1167" t="s">
        <v>207</v>
      </c>
      <c r="I1167" s="14"/>
      <c r="J1167" t="s">
        <v>4353</v>
      </c>
      <c r="K1167" s="14">
        <v>100000000</v>
      </c>
      <c r="L1167" t="s">
        <v>198</v>
      </c>
      <c r="M1167" t="s">
        <v>199</v>
      </c>
      <c r="N1167" s="14">
        <v>4</v>
      </c>
      <c r="O1167" s="14"/>
      <c r="P1167" s="14"/>
      <c r="Q1167" s="14">
        <v>0</v>
      </c>
      <c r="R1167" s="14">
        <v>1</v>
      </c>
      <c r="S1167" s="14">
        <v>1</v>
      </c>
    </row>
    <row r="1168" spans="1:19" x14ac:dyDescent="0.3">
      <c r="A1168" t="s">
        <v>5799</v>
      </c>
      <c r="B1168" t="s">
        <v>45</v>
      </c>
      <c r="C1168" s="14">
        <v>2008</v>
      </c>
      <c r="D1168" t="s">
        <v>4542</v>
      </c>
      <c r="E1168" t="s">
        <v>1233</v>
      </c>
      <c r="F1168" t="s">
        <v>336</v>
      </c>
      <c r="G1168" t="s">
        <v>337</v>
      </c>
      <c r="H1168" t="s">
        <v>207</v>
      </c>
      <c r="I1168" s="14"/>
      <c r="J1168" t="s">
        <v>4353</v>
      </c>
      <c r="K1168" s="14">
        <v>24000000</v>
      </c>
      <c r="L1168" t="s">
        <v>198</v>
      </c>
      <c r="M1168" t="s">
        <v>199</v>
      </c>
      <c r="N1168" s="14">
        <v>4</v>
      </c>
      <c r="O1168" s="14"/>
      <c r="P1168" s="14"/>
      <c r="Q1168" s="14">
        <v>0</v>
      </c>
      <c r="R1168" s="14">
        <v>1</v>
      </c>
      <c r="S1168" s="14">
        <v>1</v>
      </c>
    </row>
    <row r="1169" spans="1:19" x14ac:dyDescent="0.3">
      <c r="A1169" t="s">
        <v>5800</v>
      </c>
      <c r="B1169" t="s">
        <v>45</v>
      </c>
      <c r="C1169" s="14">
        <v>2008</v>
      </c>
      <c r="D1169" t="s">
        <v>4542</v>
      </c>
      <c r="E1169" t="s">
        <v>1227</v>
      </c>
      <c r="F1169" t="s">
        <v>336</v>
      </c>
      <c r="G1169" t="s">
        <v>337</v>
      </c>
      <c r="H1169" t="s">
        <v>207</v>
      </c>
      <c r="I1169" s="14"/>
      <c r="J1169" t="s">
        <v>4353</v>
      </c>
      <c r="K1169" s="14">
        <v>29000000</v>
      </c>
      <c r="L1169" t="s">
        <v>198</v>
      </c>
      <c r="M1169" t="s">
        <v>199</v>
      </c>
      <c r="N1169" s="14">
        <v>4</v>
      </c>
      <c r="O1169" s="14"/>
      <c r="P1169" s="14"/>
      <c r="Q1169" s="14">
        <v>0</v>
      </c>
      <c r="R1169" s="14">
        <v>1</v>
      </c>
      <c r="S1169" s="14">
        <v>1</v>
      </c>
    </row>
    <row r="1170" spans="1:19" x14ac:dyDescent="0.3">
      <c r="A1170" t="s">
        <v>5801</v>
      </c>
      <c r="B1170" t="s">
        <v>45</v>
      </c>
      <c r="C1170" s="14">
        <v>2008</v>
      </c>
      <c r="D1170" t="s">
        <v>4542</v>
      </c>
      <c r="E1170" t="s">
        <v>1235</v>
      </c>
      <c r="F1170" t="s">
        <v>336</v>
      </c>
      <c r="G1170" t="s">
        <v>337</v>
      </c>
      <c r="H1170" t="s">
        <v>207</v>
      </c>
      <c r="I1170" s="14"/>
      <c r="J1170" t="s">
        <v>4353</v>
      </c>
      <c r="K1170" s="14">
        <v>21000000</v>
      </c>
      <c r="L1170" t="s">
        <v>198</v>
      </c>
      <c r="M1170" t="s">
        <v>199</v>
      </c>
      <c r="N1170" s="14">
        <v>4</v>
      </c>
      <c r="O1170" s="14"/>
      <c r="P1170" s="14"/>
      <c r="Q1170" s="14">
        <v>0</v>
      </c>
      <c r="R1170" s="14">
        <v>1</v>
      </c>
      <c r="S1170" s="14">
        <v>1</v>
      </c>
    </row>
    <row r="1171" spans="1:19" x14ac:dyDescent="0.3">
      <c r="A1171" t="s">
        <v>5802</v>
      </c>
      <c r="B1171" t="s">
        <v>45</v>
      </c>
      <c r="C1171" s="14">
        <v>2008</v>
      </c>
      <c r="D1171" t="s">
        <v>4542</v>
      </c>
      <c r="E1171" t="s">
        <v>1230</v>
      </c>
      <c r="F1171" t="s">
        <v>336</v>
      </c>
      <c r="G1171" t="s">
        <v>337</v>
      </c>
      <c r="H1171" t="s">
        <v>207</v>
      </c>
      <c r="I1171" s="14"/>
      <c r="J1171" t="s">
        <v>4353</v>
      </c>
      <c r="K1171" s="14">
        <v>8000000</v>
      </c>
      <c r="L1171" t="s">
        <v>198</v>
      </c>
      <c r="M1171" t="s">
        <v>199</v>
      </c>
      <c r="N1171" s="14">
        <v>4</v>
      </c>
      <c r="O1171" s="14"/>
      <c r="P1171" s="14"/>
      <c r="Q1171" s="14">
        <v>0</v>
      </c>
      <c r="R1171" s="14">
        <v>1</v>
      </c>
      <c r="S1171" s="14">
        <v>1</v>
      </c>
    </row>
    <row r="1172" spans="1:19" x14ac:dyDescent="0.3">
      <c r="A1172" t="s">
        <v>5803</v>
      </c>
      <c r="B1172" t="s">
        <v>45</v>
      </c>
      <c r="C1172" s="14">
        <v>2008</v>
      </c>
      <c r="D1172" t="s">
        <v>4542</v>
      </c>
      <c r="E1172" t="s">
        <v>1237</v>
      </c>
      <c r="F1172" t="s">
        <v>336</v>
      </c>
      <c r="G1172" t="s">
        <v>337</v>
      </c>
      <c r="H1172" t="s">
        <v>207</v>
      </c>
      <c r="I1172" s="14"/>
      <c r="J1172" t="s">
        <v>4353</v>
      </c>
      <c r="K1172" s="14">
        <v>88000000</v>
      </c>
      <c r="L1172" t="s">
        <v>198</v>
      </c>
      <c r="M1172" t="s">
        <v>199</v>
      </c>
      <c r="N1172" s="14">
        <v>4</v>
      </c>
      <c r="O1172" s="14"/>
      <c r="P1172" s="14"/>
      <c r="Q1172" s="14">
        <v>0</v>
      </c>
      <c r="R1172" s="14">
        <v>1</v>
      </c>
      <c r="S1172" s="14">
        <v>1</v>
      </c>
    </row>
    <row r="1173" spans="1:19" x14ac:dyDescent="0.3">
      <c r="A1173" t="s">
        <v>5804</v>
      </c>
      <c r="B1173" t="s">
        <v>45</v>
      </c>
      <c r="C1173" s="14">
        <v>2008</v>
      </c>
      <c r="D1173" t="s">
        <v>302</v>
      </c>
      <c r="E1173" t="s">
        <v>1229</v>
      </c>
      <c r="F1173" t="s">
        <v>299</v>
      </c>
      <c r="G1173" t="s">
        <v>299</v>
      </c>
      <c r="H1173" t="s">
        <v>4353</v>
      </c>
      <c r="I1173" s="14">
        <v>595588</v>
      </c>
      <c r="J1173" t="s">
        <v>146</v>
      </c>
      <c r="K1173" s="14">
        <v>595588</v>
      </c>
      <c r="L1173" t="s">
        <v>197</v>
      </c>
      <c r="M1173" t="s">
        <v>202</v>
      </c>
      <c r="N1173" s="14"/>
      <c r="O1173" s="14"/>
      <c r="P1173" s="14"/>
      <c r="Q1173" s="14"/>
      <c r="R1173" s="14"/>
      <c r="S1173" s="14">
        <v>0</v>
      </c>
    </row>
    <row r="1174" spans="1:19" x14ac:dyDescent="0.3">
      <c r="A1174" t="s">
        <v>5805</v>
      </c>
      <c r="B1174" t="s">
        <v>45</v>
      </c>
      <c r="C1174" s="14">
        <v>2008</v>
      </c>
      <c r="D1174" t="s">
        <v>4542</v>
      </c>
      <c r="E1174" t="s">
        <v>1231</v>
      </c>
      <c r="F1174" t="s">
        <v>336</v>
      </c>
      <c r="G1174" t="s">
        <v>337</v>
      </c>
      <c r="H1174" t="s">
        <v>207</v>
      </c>
      <c r="I1174" s="14"/>
      <c r="J1174" t="s">
        <v>4353</v>
      </c>
      <c r="K1174" s="14">
        <v>58000000</v>
      </c>
      <c r="L1174" t="s">
        <v>198</v>
      </c>
      <c r="M1174" t="s">
        <v>199</v>
      </c>
      <c r="N1174" s="14">
        <v>4</v>
      </c>
      <c r="O1174" s="14"/>
      <c r="P1174" s="14"/>
      <c r="Q1174" s="14">
        <v>0</v>
      </c>
      <c r="R1174" s="14">
        <v>1</v>
      </c>
      <c r="S1174" s="14">
        <v>1</v>
      </c>
    </row>
    <row r="1175" spans="1:19" x14ac:dyDescent="0.3">
      <c r="A1175" t="s">
        <v>5806</v>
      </c>
      <c r="B1175" t="s">
        <v>45</v>
      </c>
      <c r="C1175" s="14">
        <v>2008</v>
      </c>
      <c r="D1175" t="s">
        <v>4542</v>
      </c>
      <c r="E1175" t="s">
        <v>1232</v>
      </c>
      <c r="F1175" t="s">
        <v>336</v>
      </c>
      <c r="G1175" t="s">
        <v>337</v>
      </c>
      <c r="H1175" t="s">
        <v>699</v>
      </c>
      <c r="I1175" s="14"/>
      <c r="J1175" t="s">
        <v>4353</v>
      </c>
      <c r="K1175" s="14">
        <v>429000000</v>
      </c>
      <c r="L1175" t="s">
        <v>198</v>
      </c>
      <c r="M1175" t="s">
        <v>366</v>
      </c>
      <c r="N1175" s="14">
        <v>0</v>
      </c>
      <c r="O1175" s="14"/>
      <c r="P1175" s="14"/>
      <c r="Q1175" s="14">
        <v>0</v>
      </c>
      <c r="R1175" s="14">
        <v>1</v>
      </c>
      <c r="S1175" s="14">
        <v>1</v>
      </c>
    </row>
    <row r="1176" spans="1:19" x14ac:dyDescent="0.3">
      <c r="A1176" t="s">
        <v>5807</v>
      </c>
      <c r="B1176" t="s">
        <v>45</v>
      </c>
      <c r="C1176" s="14">
        <v>2008</v>
      </c>
      <c r="D1176" t="s">
        <v>372</v>
      </c>
      <c r="E1176" t="s">
        <v>204</v>
      </c>
      <c r="F1176" t="s">
        <v>364</v>
      </c>
      <c r="G1176" t="s">
        <v>365</v>
      </c>
      <c r="H1176" t="s">
        <v>207</v>
      </c>
      <c r="I1176" s="14"/>
      <c r="J1176" t="s">
        <v>4353</v>
      </c>
      <c r="K1176" s="14">
        <v>12000000</v>
      </c>
      <c r="L1176" t="s">
        <v>198</v>
      </c>
      <c r="M1176" t="s">
        <v>366</v>
      </c>
      <c r="N1176" s="14">
        <v>0</v>
      </c>
      <c r="O1176" s="14"/>
      <c r="P1176" s="14"/>
      <c r="Q1176" s="14">
        <v>0</v>
      </c>
      <c r="R1176" s="14">
        <v>1</v>
      </c>
      <c r="S1176" s="14">
        <v>0</v>
      </c>
    </row>
    <row r="1177" spans="1:19" x14ac:dyDescent="0.3">
      <c r="A1177" t="s">
        <v>5808</v>
      </c>
      <c r="B1177" t="s">
        <v>45</v>
      </c>
      <c r="C1177" s="14">
        <v>2009</v>
      </c>
      <c r="D1177" t="s">
        <v>302</v>
      </c>
      <c r="E1177" t="s">
        <v>1240</v>
      </c>
      <c r="F1177" t="s">
        <v>299</v>
      </c>
      <c r="G1177" t="s">
        <v>299</v>
      </c>
      <c r="H1177" t="s">
        <v>4353</v>
      </c>
      <c r="I1177" s="14">
        <v>4000000</v>
      </c>
      <c r="J1177" t="s">
        <v>147</v>
      </c>
      <c r="K1177" s="14">
        <v>585530.125</v>
      </c>
      <c r="L1177" t="s">
        <v>197</v>
      </c>
      <c r="M1177" t="s">
        <v>202</v>
      </c>
      <c r="N1177" s="14"/>
      <c r="O1177" s="14"/>
      <c r="P1177" s="14"/>
      <c r="Q1177" s="14"/>
      <c r="R1177" s="14"/>
      <c r="S1177" s="14">
        <v>0</v>
      </c>
    </row>
    <row r="1178" spans="1:19" x14ac:dyDescent="0.3">
      <c r="A1178" t="s">
        <v>5809</v>
      </c>
      <c r="B1178" t="s">
        <v>45</v>
      </c>
      <c r="C1178" s="14">
        <v>2009</v>
      </c>
      <c r="D1178" t="s">
        <v>372</v>
      </c>
      <c r="E1178" t="s">
        <v>204</v>
      </c>
      <c r="F1178" t="s">
        <v>364</v>
      </c>
      <c r="G1178" t="s">
        <v>365</v>
      </c>
      <c r="H1178" t="s">
        <v>207</v>
      </c>
      <c r="I1178" s="14"/>
      <c r="J1178" t="s">
        <v>4353</v>
      </c>
      <c r="K1178" s="14">
        <v>4000000</v>
      </c>
      <c r="L1178" t="s">
        <v>198</v>
      </c>
      <c r="M1178" t="s">
        <v>366</v>
      </c>
      <c r="N1178" s="14">
        <v>0</v>
      </c>
      <c r="O1178" s="14"/>
      <c r="P1178" s="14"/>
      <c r="Q1178" s="14">
        <v>0</v>
      </c>
      <c r="R1178" s="14">
        <v>1</v>
      </c>
      <c r="S1178" s="14">
        <v>0</v>
      </c>
    </row>
    <row r="1179" spans="1:19" x14ac:dyDescent="0.3">
      <c r="A1179" t="s">
        <v>5810</v>
      </c>
      <c r="B1179" t="s">
        <v>45</v>
      </c>
      <c r="C1179" s="14">
        <v>2010</v>
      </c>
      <c r="D1179" t="s">
        <v>302</v>
      </c>
      <c r="E1179" t="s">
        <v>1242</v>
      </c>
      <c r="F1179" t="s">
        <v>299</v>
      </c>
      <c r="G1179" t="s">
        <v>299</v>
      </c>
      <c r="H1179" t="s">
        <v>4353</v>
      </c>
      <c r="I1179" s="14">
        <v>10000</v>
      </c>
      <c r="J1179" t="s">
        <v>146</v>
      </c>
      <c r="K1179" s="14">
        <v>10000</v>
      </c>
      <c r="L1179" t="s">
        <v>197</v>
      </c>
      <c r="M1179" t="s">
        <v>202</v>
      </c>
      <c r="N1179" s="14"/>
      <c r="O1179" s="14"/>
      <c r="P1179" s="14"/>
      <c r="Q1179" s="14"/>
      <c r="R1179" s="14"/>
      <c r="S1179" s="14">
        <v>0</v>
      </c>
    </row>
    <row r="1180" spans="1:19" x14ac:dyDescent="0.3">
      <c r="A1180" t="s">
        <v>5811</v>
      </c>
      <c r="B1180" t="s">
        <v>45</v>
      </c>
      <c r="C1180" s="14">
        <v>2010</v>
      </c>
      <c r="D1180" t="s">
        <v>372</v>
      </c>
      <c r="E1180" t="s">
        <v>1241</v>
      </c>
      <c r="F1180" t="s">
        <v>336</v>
      </c>
      <c r="G1180" t="s">
        <v>337</v>
      </c>
      <c r="H1180" t="s">
        <v>207</v>
      </c>
      <c r="I1180" s="14"/>
      <c r="J1180" t="s">
        <v>4353</v>
      </c>
      <c r="K1180" s="14">
        <v>26000000</v>
      </c>
      <c r="L1180" t="s">
        <v>198</v>
      </c>
      <c r="M1180" t="s">
        <v>202</v>
      </c>
      <c r="N1180" s="14">
        <v>1.5</v>
      </c>
      <c r="O1180" s="14"/>
      <c r="P1180" s="14"/>
      <c r="Q1180" s="14">
        <v>0</v>
      </c>
      <c r="R1180" s="14">
        <v>1</v>
      </c>
      <c r="S1180" s="14">
        <v>1</v>
      </c>
    </row>
    <row r="1181" spans="1:19" x14ac:dyDescent="0.3">
      <c r="A1181" t="s">
        <v>5812</v>
      </c>
      <c r="B1181" t="s">
        <v>45</v>
      </c>
      <c r="C1181" s="14">
        <v>2010</v>
      </c>
      <c r="D1181" t="s">
        <v>372</v>
      </c>
      <c r="E1181" t="s">
        <v>1243</v>
      </c>
      <c r="F1181" t="s">
        <v>336</v>
      </c>
      <c r="G1181" t="s">
        <v>337</v>
      </c>
      <c r="H1181" t="s">
        <v>207</v>
      </c>
      <c r="I1181" s="14"/>
      <c r="J1181" t="s">
        <v>4353</v>
      </c>
      <c r="K1181" s="14">
        <v>20000000</v>
      </c>
      <c r="L1181" t="s">
        <v>198</v>
      </c>
      <c r="M1181" t="s">
        <v>202</v>
      </c>
      <c r="N1181" s="14">
        <v>1.5</v>
      </c>
      <c r="O1181" s="14"/>
      <c r="P1181" s="14"/>
      <c r="Q1181" s="14">
        <v>0</v>
      </c>
      <c r="R1181" s="14">
        <v>1</v>
      </c>
      <c r="S1181" s="14">
        <v>0</v>
      </c>
    </row>
    <row r="1182" spans="1:19" x14ac:dyDescent="0.3">
      <c r="A1182" t="s">
        <v>5813</v>
      </c>
      <c r="B1182" t="s">
        <v>45</v>
      </c>
      <c r="C1182" s="14">
        <v>2011</v>
      </c>
      <c r="D1182" t="s">
        <v>372</v>
      </c>
      <c r="E1182" t="s">
        <v>1246</v>
      </c>
      <c r="F1182" t="s">
        <v>336</v>
      </c>
      <c r="G1182" t="s">
        <v>337</v>
      </c>
      <c r="H1182" t="s">
        <v>207</v>
      </c>
      <c r="I1182" s="14"/>
      <c r="J1182" t="s">
        <v>4353</v>
      </c>
      <c r="K1182" s="14">
        <v>40000000</v>
      </c>
      <c r="L1182" t="s">
        <v>198</v>
      </c>
      <c r="M1182" t="s">
        <v>4353</v>
      </c>
      <c r="N1182" s="14"/>
      <c r="O1182" s="14"/>
      <c r="P1182" s="14"/>
      <c r="Q1182" s="14">
        <v>0</v>
      </c>
      <c r="R1182" s="14">
        <v>1</v>
      </c>
      <c r="S1182" s="14">
        <v>1</v>
      </c>
    </row>
    <row r="1183" spans="1:19" x14ac:dyDescent="0.3">
      <c r="A1183" t="s">
        <v>5814</v>
      </c>
      <c r="B1183" t="s">
        <v>45</v>
      </c>
      <c r="C1183" s="14">
        <v>2011</v>
      </c>
      <c r="D1183" t="s">
        <v>302</v>
      </c>
      <c r="E1183" t="s">
        <v>1244</v>
      </c>
      <c r="F1183" t="s">
        <v>299</v>
      </c>
      <c r="G1183" t="s">
        <v>299</v>
      </c>
      <c r="H1183" t="s">
        <v>4353</v>
      </c>
      <c r="I1183" s="14">
        <v>50000000</v>
      </c>
      <c r="J1183" t="s">
        <v>147</v>
      </c>
      <c r="K1183" s="14">
        <v>7738187.5</v>
      </c>
      <c r="L1183" t="s">
        <v>197</v>
      </c>
      <c r="M1183" t="s">
        <v>202</v>
      </c>
      <c r="N1183" s="14"/>
      <c r="O1183" s="14"/>
      <c r="P1183" s="14"/>
      <c r="Q1183" s="14"/>
      <c r="R1183" s="14"/>
      <c r="S1183" s="14">
        <v>0</v>
      </c>
    </row>
    <row r="1184" spans="1:19" x14ac:dyDescent="0.3">
      <c r="A1184" t="s">
        <v>5815</v>
      </c>
      <c r="B1184" t="s">
        <v>45</v>
      </c>
      <c r="C1184" s="14">
        <v>2011</v>
      </c>
      <c r="D1184" t="s">
        <v>4715</v>
      </c>
      <c r="E1184" t="s">
        <v>1245</v>
      </c>
      <c r="F1184" t="s">
        <v>336</v>
      </c>
      <c r="G1184" t="s">
        <v>337</v>
      </c>
      <c r="H1184" t="s">
        <v>207</v>
      </c>
      <c r="I1184" s="14"/>
      <c r="J1184" t="s">
        <v>4353</v>
      </c>
      <c r="K1184" s="14">
        <v>367000000</v>
      </c>
      <c r="L1184" t="s">
        <v>198</v>
      </c>
      <c r="M1184" t="s">
        <v>202</v>
      </c>
      <c r="N1184" s="14">
        <v>2</v>
      </c>
      <c r="O1184" s="14"/>
      <c r="P1184" s="14">
        <v>20</v>
      </c>
      <c r="Q1184" s="14">
        <v>0</v>
      </c>
      <c r="R1184" s="14">
        <v>1</v>
      </c>
      <c r="S1184" s="14">
        <v>1</v>
      </c>
    </row>
    <row r="1185" spans="1:19" x14ac:dyDescent="0.3">
      <c r="A1185" t="s">
        <v>5816</v>
      </c>
      <c r="B1185" t="s">
        <v>45</v>
      </c>
      <c r="C1185" s="14">
        <v>2012</v>
      </c>
      <c r="D1185" t="s">
        <v>302</v>
      </c>
      <c r="E1185" t="s">
        <v>1248</v>
      </c>
      <c r="F1185" t="s">
        <v>299</v>
      </c>
      <c r="G1185" t="s">
        <v>299</v>
      </c>
      <c r="H1185" t="s">
        <v>4353</v>
      </c>
      <c r="I1185" s="14"/>
      <c r="J1185" t="s">
        <v>4353</v>
      </c>
      <c r="K1185" s="14"/>
      <c r="L1185" t="s">
        <v>197</v>
      </c>
      <c r="M1185" t="s">
        <v>202</v>
      </c>
      <c r="N1185" s="14"/>
      <c r="O1185" s="14"/>
      <c r="P1185" s="14"/>
      <c r="Q1185" s="14"/>
      <c r="R1185" s="14"/>
      <c r="S1185" s="14">
        <v>0</v>
      </c>
    </row>
    <row r="1186" spans="1:19" x14ac:dyDescent="0.3">
      <c r="A1186" t="s">
        <v>5817</v>
      </c>
      <c r="B1186" t="s">
        <v>45</v>
      </c>
      <c r="C1186" s="14">
        <v>2012</v>
      </c>
      <c r="D1186" t="s">
        <v>4542</v>
      </c>
      <c r="E1186" t="s">
        <v>1249</v>
      </c>
      <c r="F1186" t="s">
        <v>336</v>
      </c>
      <c r="G1186" t="s">
        <v>337</v>
      </c>
      <c r="H1186" t="s">
        <v>207</v>
      </c>
      <c r="I1186" s="14"/>
      <c r="J1186" t="s">
        <v>4353</v>
      </c>
      <c r="K1186" s="14">
        <v>91000000</v>
      </c>
      <c r="L1186" t="s">
        <v>198</v>
      </c>
      <c r="M1186" t="s">
        <v>202</v>
      </c>
      <c r="N1186" s="14"/>
      <c r="O1186" s="14"/>
      <c r="P1186" s="14"/>
      <c r="Q1186" s="14">
        <v>0</v>
      </c>
      <c r="R1186" s="14">
        <v>1</v>
      </c>
      <c r="S1186" s="14">
        <v>1</v>
      </c>
    </row>
    <row r="1187" spans="1:19" x14ac:dyDescent="0.3">
      <c r="A1187" t="s">
        <v>5818</v>
      </c>
      <c r="B1187" t="s">
        <v>45</v>
      </c>
      <c r="C1187" s="14">
        <v>2012</v>
      </c>
      <c r="D1187" t="s">
        <v>372</v>
      </c>
      <c r="E1187" t="s">
        <v>1247</v>
      </c>
      <c r="F1187" t="s">
        <v>336</v>
      </c>
      <c r="G1187" t="s">
        <v>337</v>
      </c>
      <c r="H1187" t="s">
        <v>207</v>
      </c>
      <c r="I1187" s="14"/>
      <c r="J1187" t="s">
        <v>4353</v>
      </c>
      <c r="K1187" s="14">
        <v>60000000</v>
      </c>
      <c r="L1187" t="s">
        <v>198</v>
      </c>
      <c r="M1187" t="s">
        <v>202</v>
      </c>
      <c r="N1187" s="14"/>
      <c r="O1187" s="14"/>
      <c r="P1187" s="14"/>
      <c r="Q1187" s="14">
        <v>0</v>
      </c>
      <c r="R1187" s="14">
        <v>1</v>
      </c>
      <c r="S1187" s="14">
        <v>1</v>
      </c>
    </row>
    <row r="1188" spans="1:19" x14ac:dyDescent="0.3">
      <c r="A1188" t="s">
        <v>5819</v>
      </c>
      <c r="B1188" t="s">
        <v>45</v>
      </c>
      <c r="C1188" s="14">
        <v>2013</v>
      </c>
      <c r="D1188" t="s">
        <v>372</v>
      </c>
      <c r="E1188" t="s">
        <v>1251</v>
      </c>
      <c r="F1188" t="s">
        <v>364</v>
      </c>
      <c r="G1188" t="s">
        <v>365</v>
      </c>
      <c r="H1188" t="s">
        <v>207</v>
      </c>
      <c r="I1188" s="14"/>
      <c r="J1188" t="s">
        <v>4353</v>
      </c>
      <c r="K1188" s="14">
        <v>8000000</v>
      </c>
      <c r="L1188" t="s">
        <v>198</v>
      </c>
      <c r="M1188" t="s">
        <v>366</v>
      </c>
      <c r="N1188" s="14">
        <v>0</v>
      </c>
      <c r="O1188" s="14"/>
      <c r="P1188" s="14"/>
      <c r="Q1188" s="14">
        <v>0</v>
      </c>
      <c r="R1188" s="14">
        <v>1</v>
      </c>
      <c r="S1188" s="14">
        <v>1</v>
      </c>
    </row>
    <row r="1189" spans="1:19" x14ac:dyDescent="0.3">
      <c r="A1189" t="s">
        <v>5820</v>
      </c>
      <c r="B1189" t="s">
        <v>45</v>
      </c>
      <c r="C1189" s="14">
        <v>2013</v>
      </c>
      <c r="D1189" t="s">
        <v>372</v>
      </c>
      <c r="E1189" t="s">
        <v>1250</v>
      </c>
      <c r="F1189" t="s">
        <v>336</v>
      </c>
      <c r="G1189" t="s">
        <v>337</v>
      </c>
      <c r="H1189" t="s">
        <v>207</v>
      </c>
      <c r="I1189" s="14"/>
      <c r="J1189" t="s">
        <v>4353</v>
      </c>
      <c r="K1189" s="14">
        <v>35000000</v>
      </c>
      <c r="L1189" t="s">
        <v>198</v>
      </c>
      <c r="M1189" t="s">
        <v>4353</v>
      </c>
      <c r="N1189" s="14"/>
      <c r="O1189" s="14"/>
      <c r="P1189" s="14"/>
      <c r="Q1189" s="14">
        <v>0</v>
      </c>
      <c r="R1189" s="14">
        <v>1</v>
      </c>
      <c r="S1189" s="14">
        <v>1</v>
      </c>
    </row>
    <row r="1190" spans="1:19" x14ac:dyDescent="0.3">
      <c r="A1190" t="s">
        <v>5821</v>
      </c>
      <c r="B1190" t="s">
        <v>45</v>
      </c>
      <c r="C1190" s="14">
        <v>2014</v>
      </c>
      <c r="D1190" t="s">
        <v>302</v>
      </c>
      <c r="E1190" t="s">
        <v>1252</v>
      </c>
      <c r="F1190" t="s">
        <v>299</v>
      </c>
      <c r="G1190" t="s">
        <v>299</v>
      </c>
      <c r="H1190" t="s">
        <v>4353</v>
      </c>
      <c r="I1190" s="14"/>
      <c r="J1190" t="s">
        <v>4353</v>
      </c>
      <c r="K1190" s="14"/>
      <c r="L1190" t="s">
        <v>197</v>
      </c>
      <c r="M1190" t="s">
        <v>202</v>
      </c>
      <c r="N1190" s="14"/>
      <c r="O1190" s="14"/>
      <c r="P1190" s="14"/>
      <c r="Q1190" s="14"/>
      <c r="R1190" s="14"/>
      <c r="S1190" s="14">
        <v>0</v>
      </c>
    </row>
    <row r="1191" spans="1:19" x14ac:dyDescent="0.3">
      <c r="A1191" t="s">
        <v>5822</v>
      </c>
      <c r="B1191" t="s">
        <v>45</v>
      </c>
      <c r="C1191" s="14">
        <v>2014</v>
      </c>
      <c r="D1191" t="s">
        <v>302</v>
      </c>
      <c r="E1191" t="s">
        <v>1254</v>
      </c>
      <c r="F1191" t="s">
        <v>299</v>
      </c>
      <c r="G1191" t="s">
        <v>299</v>
      </c>
      <c r="H1191" t="s">
        <v>4353</v>
      </c>
      <c r="I1191" s="14"/>
      <c r="J1191" t="s">
        <v>4353</v>
      </c>
      <c r="K1191" s="14"/>
      <c r="L1191" t="s">
        <v>197</v>
      </c>
      <c r="M1191" t="s">
        <v>202</v>
      </c>
      <c r="N1191" s="14"/>
      <c r="O1191" s="14"/>
      <c r="P1191" s="14"/>
      <c r="Q1191" s="14"/>
      <c r="R1191" s="14"/>
      <c r="S1191" s="14">
        <v>0</v>
      </c>
    </row>
    <row r="1192" spans="1:19" x14ac:dyDescent="0.3">
      <c r="A1192" t="s">
        <v>5823</v>
      </c>
      <c r="B1192" t="s">
        <v>45</v>
      </c>
      <c r="C1192" s="14">
        <v>2014</v>
      </c>
      <c r="D1192" t="s">
        <v>302</v>
      </c>
      <c r="E1192" t="s">
        <v>1253</v>
      </c>
      <c r="F1192" t="s">
        <v>299</v>
      </c>
      <c r="G1192" t="s">
        <v>299</v>
      </c>
      <c r="H1192" t="s">
        <v>4353</v>
      </c>
      <c r="I1192" s="14">
        <v>5000000</v>
      </c>
      <c r="J1192" t="s">
        <v>146</v>
      </c>
      <c r="K1192" s="14">
        <v>5000000</v>
      </c>
      <c r="L1192" t="s">
        <v>197</v>
      </c>
      <c r="M1192" t="s">
        <v>202</v>
      </c>
      <c r="N1192" s="14"/>
      <c r="O1192" s="14"/>
      <c r="P1192" s="14"/>
      <c r="Q1192" s="14"/>
      <c r="R1192" s="14"/>
      <c r="S1192" s="14">
        <v>0</v>
      </c>
    </row>
    <row r="1193" spans="1:19" x14ac:dyDescent="0.3">
      <c r="A1193" t="s">
        <v>5824</v>
      </c>
      <c r="B1193" t="s">
        <v>45</v>
      </c>
      <c r="C1193" s="14">
        <v>2015</v>
      </c>
      <c r="D1193" t="s">
        <v>5090</v>
      </c>
      <c r="E1193" t="s">
        <v>1261</v>
      </c>
      <c r="F1193" t="s">
        <v>336</v>
      </c>
      <c r="G1193" t="s">
        <v>337</v>
      </c>
      <c r="H1193" t="s">
        <v>699</v>
      </c>
      <c r="I1193" s="14"/>
      <c r="J1193" t="s">
        <v>4353</v>
      </c>
      <c r="K1193" s="14">
        <v>165000000</v>
      </c>
      <c r="L1193" t="s">
        <v>198</v>
      </c>
      <c r="M1193" t="s">
        <v>199</v>
      </c>
      <c r="N1193" s="14"/>
      <c r="O1193" s="14"/>
      <c r="P1193" s="14"/>
      <c r="Q1193" s="14">
        <v>0</v>
      </c>
      <c r="R1193" s="14">
        <v>1</v>
      </c>
      <c r="S1193" s="14">
        <v>1</v>
      </c>
    </row>
    <row r="1194" spans="1:19" x14ac:dyDescent="0.3">
      <c r="A1194" t="s">
        <v>5825</v>
      </c>
      <c r="B1194" t="s">
        <v>45</v>
      </c>
      <c r="C1194" s="14">
        <v>2015</v>
      </c>
      <c r="D1194" t="s">
        <v>372</v>
      </c>
      <c r="E1194" t="s">
        <v>1255</v>
      </c>
      <c r="F1194" t="s">
        <v>336</v>
      </c>
      <c r="G1194" t="s">
        <v>337</v>
      </c>
      <c r="H1194" t="s">
        <v>207</v>
      </c>
      <c r="I1194" s="14"/>
      <c r="J1194" t="s">
        <v>4353</v>
      </c>
      <c r="K1194" s="14">
        <v>10000000</v>
      </c>
      <c r="L1194" t="s">
        <v>198</v>
      </c>
      <c r="M1194" t="s">
        <v>4353</v>
      </c>
      <c r="N1194" s="14"/>
      <c r="O1194" s="14"/>
      <c r="P1194" s="14"/>
      <c r="Q1194" s="14">
        <v>0</v>
      </c>
      <c r="R1194" s="14">
        <v>1</v>
      </c>
      <c r="S1194" s="14">
        <v>1</v>
      </c>
    </row>
    <row r="1195" spans="1:19" x14ac:dyDescent="0.3">
      <c r="A1195" t="s">
        <v>5826</v>
      </c>
      <c r="B1195" t="s">
        <v>45</v>
      </c>
      <c r="C1195" s="14">
        <v>2015</v>
      </c>
      <c r="D1195" t="s">
        <v>372</v>
      </c>
      <c r="E1195" t="s">
        <v>1259</v>
      </c>
      <c r="F1195" t="s">
        <v>336</v>
      </c>
      <c r="G1195" t="s">
        <v>337</v>
      </c>
      <c r="H1195" t="s">
        <v>207</v>
      </c>
      <c r="I1195" s="14"/>
      <c r="J1195" t="s">
        <v>4353</v>
      </c>
      <c r="K1195" s="14">
        <v>6000000</v>
      </c>
      <c r="L1195" t="s">
        <v>198</v>
      </c>
      <c r="M1195" t="s">
        <v>4353</v>
      </c>
      <c r="N1195" s="14"/>
      <c r="O1195" s="14"/>
      <c r="P1195" s="14"/>
      <c r="Q1195" s="14">
        <v>0</v>
      </c>
      <c r="R1195" s="14">
        <v>1</v>
      </c>
      <c r="S1195" s="14">
        <v>0</v>
      </c>
    </row>
    <row r="1196" spans="1:19" x14ac:dyDescent="0.3">
      <c r="A1196" t="s">
        <v>5827</v>
      </c>
      <c r="B1196" t="s">
        <v>45</v>
      </c>
      <c r="C1196" s="14">
        <v>2015</v>
      </c>
      <c r="D1196" t="s">
        <v>372</v>
      </c>
      <c r="E1196" t="s">
        <v>1265</v>
      </c>
      <c r="F1196" t="s">
        <v>336</v>
      </c>
      <c r="G1196" t="s">
        <v>337</v>
      </c>
      <c r="H1196" t="s">
        <v>207</v>
      </c>
      <c r="I1196" s="14"/>
      <c r="J1196" t="s">
        <v>4353</v>
      </c>
      <c r="K1196" s="14">
        <v>10000000</v>
      </c>
      <c r="L1196" t="s">
        <v>198</v>
      </c>
      <c r="M1196" t="s">
        <v>4353</v>
      </c>
      <c r="N1196" s="14"/>
      <c r="O1196" s="14"/>
      <c r="P1196" s="14"/>
      <c r="Q1196" s="14">
        <v>0</v>
      </c>
      <c r="R1196" s="14">
        <v>1</v>
      </c>
      <c r="S1196" s="14">
        <v>1</v>
      </c>
    </row>
    <row r="1197" spans="1:19" x14ac:dyDescent="0.3">
      <c r="A1197" t="s">
        <v>5828</v>
      </c>
      <c r="B1197" t="s">
        <v>45</v>
      </c>
      <c r="C1197" s="14">
        <v>2015</v>
      </c>
      <c r="D1197" t="s">
        <v>372</v>
      </c>
      <c r="E1197" t="s">
        <v>1264</v>
      </c>
      <c r="F1197" t="s">
        <v>336</v>
      </c>
      <c r="G1197" t="s">
        <v>337</v>
      </c>
      <c r="H1197" t="s">
        <v>207</v>
      </c>
      <c r="I1197" s="14"/>
      <c r="J1197" t="s">
        <v>4353</v>
      </c>
      <c r="K1197" s="14">
        <v>36000000</v>
      </c>
      <c r="L1197" t="s">
        <v>198</v>
      </c>
      <c r="M1197" t="s">
        <v>4353</v>
      </c>
      <c r="N1197" s="14"/>
      <c r="O1197" s="14"/>
      <c r="P1197" s="14"/>
      <c r="Q1197" s="14">
        <v>0</v>
      </c>
      <c r="R1197" s="14">
        <v>1</v>
      </c>
      <c r="S1197" s="14">
        <v>1</v>
      </c>
    </row>
    <row r="1198" spans="1:19" x14ac:dyDescent="0.3">
      <c r="A1198" t="s">
        <v>5829</v>
      </c>
      <c r="B1198" t="s">
        <v>45</v>
      </c>
      <c r="C1198" s="14">
        <v>2015</v>
      </c>
      <c r="D1198" t="s">
        <v>372</v>
      </c>
      <c r="E1198" t="s">
        <v>1267</v>
      </c>
      <c r="F1198" t="s">
        <v>336</v>
      </c>
      <c r="G1198" t="s">
        <v>337</v>
      </c>
      <c r="H1198" t="s">
        <v>207</v>
      </c>
      <c r="I1198" s="14"/>
      <c r="J1198" t="s">
        <v>4353</v>
      </c>
      <c r="K1198" s="14">
        <v>10000000</v>
      </c>
      <c r="L1198" t="s">
        <v>198</v>
      </c>
      <c r="M1198" t="s">
        <v>4353</v>
      </c>
      <c r="N1198" s="14"/>
      <c r="O1198" s="14"/>
      <c r="P1198" s="14"/>
      <c r="Q1198" s="14">
        <v>0</v>
      </c>
      <c r="R1198" s="14">
        <v>1</v>
      </c>
      <c r="S1198" s="14">
        <v>0</v>
      </c>
    </row>
    <row r="1199" spans="1:19" x14ac:dyDescent="0.3">
      <c r="A1199" t="s">
        <v>5830</v>
      </c>
      <c r="B1199" t="s">
        <v>45</v>
      </c>
      <c r="C1199" s="14">
        <v>2015</v>
      </c>
      <c r="D1199" t="s">
        <v>372</v>
      </c>
      <c r="E1199" t="s">
        <v>1266</v>
      </c>
      <c r="F1199" t="s">
        <v>336</v>
      </c>
      <c r="G1199" t="s">
        <v>337</v>
      </c>
      <c r="H1199" t="s">
        <v>207</v>
      </c>
      <c r="I1199" s="14"/>
      <c r="J1199" t="s">
        <v>4353</v>
      </c>
      <c r="K1199" s="14">
        <v>6000000</v>
      </c>
      <c r="L1199" t="s">
        <v>198</v>
      </c>
      <c r="M1199" t="s">
        <v>4353</v>
      </c>
      <c r="N1199" s="14"/>
      <c r="O1199" s="14"/>
      <c r="P1199" s="14"/>
      <c r="Q1199" s="14">
        <v>0</v>
      </c>
      <c r="R1199" s="14">
        <v>1</v>
      </c>
      <c r="S1199" s="14">
        <v>1</v>
      </c>
    </row>
    <row r="1200" spans="1:19" x14ac:dyDescent="0.3">
      <c r="A1200" t="s">
        <v>5831</v>
      </c>
      <c r="B1200" t="s">
        <v>45</v>
      </c>
      <c r="C1200" s="14">
        <v>2015</v>
      </c>
      <c r="D1200" t="s">
        <v>372</v>
      </c>
      <c r="E1200" t="s">
        <v>1263</v>
      </c>
      <c r="F1200" t="s">
        <v>336</v>
      </c>
      <c r="G1200" t="s">
        <v>337</v>
      </c>
      <c r="H1200" t="s">
        <v>207</v>
      </c>
      <c r="I1200" s="14"/>
      <c r="J1200" t="s">
        <v>4353</v>
      </c>
      <c r="K1200" s="14">
        <v>15000000</v>
      </c>
      <c r="L1200" t="s">
        <v>198</v>
      </c>
      <c r="M1200" t="s">
        <v>4353</v>
      </c>
      <c r="N1200" s="14"/>
      <c r="O1200" s="14"/>
      <c r="P1200" s="14"/>
      <c r="Q1200" s="14">
        <v>0</v>
      </c>
      <c r="R1200" s="14">
        <v>1</v>
      </c>
      <c r="S1200" s="14">
        <v>1</v>
      </c>
    </row>
    <row r="1201" spans="1:19" x14ac:dyDescent="0.3">
      <c r="A1201" t="s">
        <v>5832</v>
      </c>
      <c r="B1201" t="s">
        <v>45</v>
      </c>
      <c r="C1201" s="14">
        <v>2015</v>
      </c>
      <c r="D1201" t="s">
        <v>372</v>
      </c>
      <c r="E1201" t="s">
        <v>1256</v>
      </c>
      <c r="F1201" t="s">
        <v>336</v>
      </c>
      <c r="G1201" t="s">
        <v>337</v>
      </c>
      <c r="H1201" t="s">
        <v>207</v>
      </c>
      <c r="I1201" s="14"/>
      <c r="J1201" t="s">
        <v>4353</v>
      </c>
      <c r="K1201" s="14">
        <v>33000000</v>
      </c>
      <c r="L1201" t="s">
        <v>198</v>
      </c>
      <c r="M1201" t="s">
        <v>4353</v>
      </c>
      <c r="N1201" s="14"/>
      <c r="O1201" s="14"/>
      <c r="P1201" s="14"/>
      <c r="Q1201" s="14">
        <v>0</v>
      </c>
      <c r="R1201" s="14">
        <v>1</v>
      </c>
      <c r="S1201" s="14">
        <v>1</v>
      </c>
    </row>
    <row r="1202" spans="1:19" x14ac:dyDescent="0.3">
      <c r="A1202" t="s">
        <v>5833</v>
      </c>
      <c r="B1202" t="s">
        <v>45</v>
      </c>
      <c r="C1202" s="14">
        <v>2015</v>
      </c>
      <c r="D1202" t="s">
        <v>372</v>
      </c>
      <c r="E1202" t="s">
        <v>1260</v>
      </c>
      <c r="F1202" t="s">
        <v>336</v>
      </c>
      <c r="G1202" t="s">
        <v>337</v>
      </c>
      <c r="H1202" t="s">
        <v>207</v>
      </c>
      <c r="I1202" s="14"/>
      <c r="J1202" t="s">
        <v>4353</v>
      </c>
      <c r="K1202" s="14">
        <v>80000000</v>
      </c>
      <c r="L1202" t="s">
        <v>198</v>
      </c>
      <c r="M1202" t="s">
        <v>4353</v>
      </c>
      <c r="N1202" s="14"/>
      <c r="O1202" s="14"/>
      <c r="P1202" s="14"/>
      <c r="Q1202" s="14">
        <v>0</v>
      </c>
      <c r="R1202" s="14">
        <v>1</v>
      </c>
      <c r="S1202" s="14">
        <v>1</v>
      </c>
    </row>
    <row r="1203" spans="1:19" x14ac:dyDescent="0.3">
      <c r="A1203" t="s">
        <v>5834</v>
      </c>
      <c r="B1203" t="s">
        <v>45</v>
      </c>
      <c r="C1203" s="14">
        <v>2015</v>
      </c>
      <c r="D1203" t="s">
        <v>372</v>
      </c>
      <c r="E1203" t="s">
        <v>1258</v>
      </c>
      <c r="F1203" t="s">
        <v>336</v>
      </c>
      <c r="G1203" t="s">
        <v>337</v>
      </c>
      <c r="H1203" t="s">
        <v>207</v>
      </c>
      <c r="I1203" s="14"/>
      <c r="J1203" t="s">
        <v>4353</v>
      </c>
      <c r="K1203" s="14">
        <v>10000000</v>
      </c>
      <c r="L1203" t="s">
        <v>198</v>
      </c>
      <c r="M1203" t="s">
        <v>4353</v>
      </c>
      <c r="N1203" s="14"/>
      <c r="O1203" s="14"/>
      <c r="P1203" s="14"/>
      <c r="Q1203" s="14">
        <v>0</v>
      </c>
      <c r="R1203" s="14">
        <v>1</v>
      </c>
      <c r="S1203" s="14">
        <v>1</v>
      </c>
    </row>
    <row r="1204" spans="1:19" x14ac:dyDescent="0.3">
      <c r="A1204" t="s">
        <v>5835</v>
      </c>
      <c r="B1204" t="s">
        <v>45</v>
      </c>
      <c r="C1204" s="14">
        <v>2015</v>
      </c>
      <c r="D1204" t="s">
        <v>372</v>
      </c>
      <c r="E1204" t="s">
        <v>1262</v>
      </c>
      <c r="F1204" t="s">
        <v>336</v>
      </c>
      <c r="G1204" t="s">
        <v>337</v>
      </c>
      <c r="H1204" t="s">
        <v>207</v>
      </c>
      <c r="I1204" s="14"/>
      <c r="J1204" t="s">
        <v>4353</v>
      </c>
      <c r="K1204" s="14">
        <v>10000000</v>
      </c>
      <c r="L1204" t="s">
        <v>198</v>
      </c>
      <c r="M1204" t="s">
        <v>4353</v>
      </c>
      <c r="N1204" s="14"/>
      <c r="O1204" s="14"/>
      <c r="P1204" s="14"/>
      <c r="Q1204" s="14">
        <v>0</v>
      </c>
      <c r="R1204" s="14">
        <v>1</v>
      </c>
      <c r="S1204" s="14">
        <v>1</v>
      </c>
    </row>
    <row r="1205" spans="1:19" x14ac:dyDescent="0.3">
      <c r="A1205" t="s">
        <v>5836</v>
      </c>
      <c r="B1205" t="s">
        <v>45</v>
      </c>
      <c r="C1205" s="14">
        <v>2015</v>
      </c>
      <c r="D1205" t="s">
        <v>372</v>
      </c>
      <c r="E1205" t="s">
        <v>1257</v>
      </c>
      <c r="F1205" t="s">
        <v>336</v>
      </c>
      <c r="G1205" t="s">
        <v>337</v>
      </c>
      <c r="H1205" t="s">
        <v>207</v>
      </c>
      <c r="I1205" s="14"/>
      <c r="J1205" t="s">
        <v>4353</v>
      </c>
      <c r="K1205" s="14">
        <v>10000000</v>
      </c>
      <c r="L1205" t="s">
        <v>198</v>
      </c>
      <c r="M1205" t="s">
        <v>4353</v>
      </c>
      <c r="N1205" s="14"/>
      <c r="O1205" s="14"/>
      <c r="P1205" s="14"/>
      <c r="Q1205" s="14">
        <v>0</v>
      </c>
      <c r="R1205" s="14">
        <v>1</v>
      </c>
      <c r="S1205" s="14">
        <v>1</v>
      </c>
    </row>
    <row r="1206" spans="1:19" x14ac:dyDescent="0.3">
      <c r="A1206" t="s">
        <v>5837</v>
      </c>
      <c r="B1206" t="s">
        <v>45</v>
      </c>
      <c r="C1206" s="14">
        <v>2016</v>
      </c>
      <c r="D1206" t="s">
        <v>372</v>
      </c>
      <c r="E1206" t="s">
        <v>1270</v>
      </c>
      <c r="F1206" t="s">
        <v>336</v>
      </c>
      <c r="G1206" t="s">
        <v>337</v>
      </c>
      <c r="H1206" t="s">
        <v>207</v>
      </c>
      <c r="I1206" s="14"/>
      <c r="J1206" t="s">
        <v>4353</v>
      </c>
      <c r="K1206" s="14">
        <v>8000000</v>
      </c>
      <c r="L1206" t="s">
        <v>198</v>
      </c>
      <c r="M1206" t="s">
        <v>4353</v>
      </c>
      <c r="N1206" s="14"/>
      <c r="O1206" s="14"/>
      <c r="P1206" s="14"/>
      <c r="Q1206" s="14">
        <v>0</v>
      </c>
      <c r="R1206" s="14">
        <v>1</v>
      </c>
      <c r="S1206" s="14">
        <v>0</v>
      </c>
    </row>
    <row r="1207" spans="1:19" x14ac:dyDescent="0.3">
      <c r="A1207" t="s">
        <v>5838</v>
      </c>
      <c r="B1207" t="s">
        <v>45</v>
      </c>
      <c r="C1207" s="14">
        <v>2016</v>
      </c>
      <c r="D1207" t="s">
        <v>372</v>
      </c>
      <c r="E1207" t="s">
        <v>1269</v>
      </c>
      <c r="F1207" t="s">
        <v>336</v>
      </c>
      <c r="G1207" t="s">
        <v>337</v>
      </c>
      <c r="H1207" t="s">
        <v>207</v>
      </c>
      <c r="I1207" s="14"/>
      <c r="J1207" t="s">
        <v>4353</v>
      </c>
      <c r="K1207" s="14">
        <v>39000000</v>
      </c>
      <c r="L1207" t="s">
        <v>198</v>
      </c>
      <c r="M1207" t="s">
        <v>4353</v>
      </c>
      <c r="N1207" s="14"/>
      <c r="O1207" s="14"/>
      <c r="P1207" s="14"/>
      <c r="Q1207" s="14">
        <v>0</v>
      </c>
      <c r="R1207" s="14">
        <v>1</v>
      </c>
      <c r="S1207" s="14">
        <v>1</v>
      </c>
    </row>
    <row r="1208" spans="1:19" x14ac:dyDescent="0.3">
      <c r="A1208" t="s">
        <v>5839</v>
      </c>
      <c r="B1208" t="s">
        <v>45</v>
      </c>
      <c r="C1208" s="14">
        <v>2016</v>
      </c>
      <c r="D1208" t="s">
        <v>372</v>
      </c>
      <c r="E1208" t="s">
        <v>1273</v>
      </c>
      <c r="F1208" t="s">
        <v>336</v>
      </c>
      <c r="G1208" t="s">
        <v>337</v>
      </c>
      <c r="H1208" t="s">
        <v>207</v>
      </c>
      <c r="I1208" s="14"/>
      <c r="J1208" t="s">
        <v>4353</v>
      </c>
      <c r="K1208" s="14">
        <v>14000000</v>
      </c>
      <c r="L1208" t="s">
        <v>198</v>
      </c>
      <c r="M1208" t="s">
        <v>4353</v>
      </c>
      <c r="N1208" s="14"/>
      <c r="O1208" s="14"/>
      <c r="P1208" s="14"/>
      <c r="Q1208" s="14">
        <v>0</v>
      </c>
      <c r="R1208" s="14">
        <v>1</v>
      </c>
      <c r="S1208" s="14">
        <v>0</v>
      </c>
    </row>
    <row r="1209" spans="1:19" x14ac:dyDescent="0.3">
      <c r="A1209" t="s">
        <v>5840</v>
      </c>
      <c r="B1209" t="s">
        <v>45</v>
      </c>
      <c r="C1209" s="14">
        <v>2016</v>
      </c>
      <c r="D1209" t="s">
        <v>372</v>
      </c>
      <c r="E1209" t="s">
        <v>1278</v>
      </c>
      <c r="F1209" t="s">
        <v>336</v>
      </c>
      <c r="G1209" t="s">
        <v>337</v>
      </c>
      <c r="H1209" t="s">
        <v>207</v>
      </c>
      <c r="I1209" s="14"/>
      <c r="J1209" t="s">
        <v>4353</v>
      </c>
      <c r="K1209" s="14">
        <v>10000000</v>
      </c>
      <c r="L1209" t="s">
        <v>198</v>
      </c>
      <c r="M1209" t="s">
        <v>4353</v>
      </c>
      <c r="N1209" s="14"/>
      <c r="O1209" s="14"/>
      <c r="P1209" s="14"/>
      <c r="Q1209" s="14">
        <v>0</v>
      </c>
      <c r="R1209" s="14">
        <v>1</v>
      </c>
      <c r="S1209" s="14">
        <v>0</v>
      </c>
    </row>
    <row r="1210" spans="1:19" x14ac:dyDescent="0.3">
      <c r="A1210" t="s">
        <v>5841</v>
      </c>
      <c r="B1210" t="s">
        <v>45</v>
      </c>
      <c r="C1210" s="14">
        <v>2016</v>
      </c>
      <c r="D1210" t="s">
        <v>372</v>
      </c>
      <c r="E1210" t="s">
        <v>1268</v>
      </c>
      <c r="F1210" t="s">
        <v>336</v>
      </c>
      <c r="G1210" t="s">
        <v>337</v>
      </c>
      <c r="H1210" t="s">
        <v>207</v>
      </c>
      <c r="I1210" s="14"/>
      <c r="J1210" t="s">
        <v>4353</v>
      </c>
      <c r="K1210" s="14">
        <v>6000000</v>
      </c>
      <c r="L1210" t="s">
        <v>198</v>
      </c>
      <c r="M1210" t="s">
        <v>4353</v>
      </c>
      <c r="N1210" s="14"/>
      <c r="O1210" s="14"/>
      <c r="P1210" s="14"/>
      <c r="Q1210" s="14">
        <v>0</v>
      </c>
      <c r="R1210" s="14">
        <v>1</v>
      </c>
      <c r="S1210" s="14">
        <v>0</v>
      </c>
    </row>
    <row r="1211" spans="1:19" x14ac:dyDescent="0.3">
      <c r="A1211" t="s">
        <v>5842</v>
      </c>
      <c r="B1211" t="s">
        <v>45</v>
      </c>
      <c r="C1211" s="14">
        <v>2016</v>
      </c>
      <c r="D1211" t="s">
        <v>372</v>
      </c>
      <c r="E1211" t="s">
        <v>1274</v>
      </c>
      <c r="F1211" t="s">
        <v>336</v>
      </c>
      <c r="G1211" t="s">
        <v>337</v>
      </c>
      <c r="H1211" t="s">
        <v>207</v>
      </c>
      <c r="I1211" s="14"/>
      <c r="J1211" t="s">
        <v>4353</v>
      </c>
      <c r="K1211" s="14">
        <v>6000000</v>
      </c>
      <c r="L1211" t="s">
        <v>198</v>
      </c>
      <c r="M1211" t="s">
        <v>4353</v>
      </c>
      <c r="N1211" s="14"/>
      <c r="O1211" s="14"/>
      <c r="P1211" s="14"/>
      <c r="Q1211" s="14">
        <v>0</v>
      </c>
      <c r="R1211" s="14">
        <v>1</v>
      </c>
      <c r="S1211" s="14">
        <v>0</v>
      </c>
    </row>
    <row r="1212" spans="1:19" x14ac:dyDescent="0.3">
      <c r="A1212" t="s">
        <v>5843</v>
      </c>
      <c r="B1212" t="s">
        <v>45</v>
      </c>
      <c r="C1212" s="14">
        <v>2016</v>
      </c>
      <c r="D1212" t="s">
        <v>372</v>
      </c>
      <c r="E1212" t="s">
        <v>1277</v>
      </c>
      <c r="F1212" t="s">
        <v>336</v>
      </c>
      <c r="G1212" t="s">
        <v>337</v>
      </c>
      <c r="H1212" t="s">
        <v>207</v>
      </c>
      <c r="I1212" s="14"/>
      <c r="J1212" t="s">
        <v>4353</v>
      </c>
      <c r="K1212" s="14">
        <v>10000000</v>
      </c>
      <c r="L1212" t="s">
        <v>198</v>
      </c>
      <c r="M1212" t="s">
        <v>4353</v>
      </c>
      <c r="N1212" s="14"/>
      <c r="O1212" s="14"/>
      <c r="P1212" s="14"/>
      <c r="Q1212" s="14">
        <v>0</v>
      </c>
      <c r="R1212" s="14">
        <v>1</v>
      </c>
      <c r="S1212" s="14">
        <v>0</v>
      </c>
    </row>
    <row r="1213" spans="1:19" x14ac:dyDescent="0.3">
      <c r="A1213" t="s">
        <v>5844</v>
      </c>
      <c r="B1213" t="s">
        <v>45</v>
      </c>
      <c r="C1213" s="14">
        <v>2016</v>
      </c>
      <c r="D1213" t="s">
        <v>372</v>
      </c>
      <c r="E1213" t="s">
        <v>1272</v>
      </c>
      <c r="F1213" t="s">
        <v>336</v>
      </c>
      <c r="G1213" t="s">
        <v>337</v>
      </c>
      <c r="H1213" t="s">
        <v>207</v>
      </c>
      <c r="I1213" s="14"/>
      <c r="J1213" t="s">
        <v>4353</v>
      </c>
      <c r="K1213" s="14">
        <v>15000000</v>
      </c>
      <c r="L1213" t="s">
        <v>198</v>
      </c>
      <c r="M1213" t="s">
        <v>4353</v>
      </c>
      <c r="N1213" s="14"/>
      <c r="O1213" s="14"/>
      <c r="P1213" s="14"/>
      <c r="Q1213" s="14">
        <v>0</v>
      </c>
      <c r="R1213" s="14">
        <v>1</v>
      </c>
      <c r="S1213" s="14">
        <v>0</v>
      </c>
    </row>
    <row r="1214" spans="1:19" x14ac:dyDescent="0.3">
      <c r="A1214" t="s">
        <v>5845</v>
      </c>
      <c r="B1214" t="s">
        <v>45</v>
      </c>
      <c r="C1214" s="14">
        <v>2016</v>
      </c>
      <c r="D1214" t="s">
        <v>372</v>
      </c>
      <c r="E1214" t="s">
        <v>1276</v>
      </c>
      <c r="F1214" t="s">
        <v>336</v>
      </c>
      <c r="G1214" t="s">
        <v>337</v>
      </c>
      <c r="H1214" t="s">
        <v>207</v>
      </c>
      <c r="I1214" s="14"/>
      <c r="J1214" t="s">
        <v>4353</v>
      </c>
      <c r="K1214" s="14">
        <v>5000000</v>
      </c>
      <c r="L1214" t="s">
        <v>198</v>
      </c>
      <c r="M1214" t="s">
        <v>4353</v>
      </c>
      <c r="N1214" s="14"/>
      <c r="O1214" s="14"/>
      <c r="P1214" s="14"/>
      <c r="Q1214" s="14">
        <v>0</v>
      </c>
      <c r="R1214" s="14">
        <v>1</v>
      </c>
      <c r="S1214" s="14">
        <v>0</v>
      </c>
    </row>
    <row r="1215" spans="1:19" x14ac:dyDescent="0.3">
      <c r="A1215" t="s">
        <v>5846</v>
      </c>
      <c r="B1215" t="s">
        <v>45</v>
      </c>
      <c r="C1215" s="14">
        <v>2016</v>
      </c>
      <c r="D1215" t="s">
        <v>372</v>
      </c>
      <c r="E1215" t="s">
        <v>1271</v>
      </c>
      <c r="F1215" t="s">
        <v>336</v>
      </c>
      <c r="G1215" t="s">
        <v>337</v>
      </c>
      <c r="H1215" t="s">
        <v>207</v>
      </c>
      <c r="I1215" s="14"/>
      <c r="J1215" t="s">
        <v>4353</v>
      </c>
      <c r="K1215" s="14">
        <v>10000000</v>
      </c>
      <c r="L1215" t="s">
        <v>198</v>
      </c>
      <c r="M1215" t="s">
        <v>4353</v>
      </c>
      <c r="N1215" s="14"/>
      <c r="O1215" s="14"/>
      <c r="P1215" s="14"/>
      <c r="Q1215" s="14">
        <v>0</v>
      </c>
      <c r="R1215" s="14">
        <v>1</v>
      </c>
      <c r="S1215" s="14">
        <v>0</v>
      </c>
    </row>
    <row r="1216" spans="1:19" x14ac:dyDescent="0.3">
      <c r="A1216" t="s">
        <v>5847</v>
      </c>
      <c r="B1216" t="s">
        <v>45</v>
      </c>
      <c r="C1216" s="14">
        <v>2016</v>
      </c>
      <c r="D1216" t="s">
        <v>372</v>
      </c>
      <c r="E1216" t="s">
        <v>1275</v>
      </c>
      <c r="F1216" t="s">
        <v>336</v>
      </c>
      <c r="G1216" t="s">
        <v>337</v>
      </c>
      <c r="H1216" t="s">
        <v>207</v>
      </c>
      <c r="I1216" s="14"/>
      <c r="J1216" t="s">
        <v>4353</v>
      </c>
      <c r="K1216" s="14">
        <v>5000000</v>
      </c>
      <c r="L1216" t="s">
        <v>198</v>
      </c>
      <c r="M1216" t="s">
        <v>4353</v>
      </c>
      <c r="N1216" s="14"/>
      <c r="O1216" s="14"/>
      <c r="P1216" s="14"/>
      <c r="Q1216" s="14">
        <v>0</v>
      </c>
      <c r="R1216" s="14">
        <v>1</v>
      </c>
      <c r="S1216" s="14">
        <v>0</v>
      </c>
    </row>
    <row r="1217" spans="1:19" x14ac:dyDescent="0.3">
      <c r="A1217" t="s">
        <v>5848</v>
      </c>
      <c r="B1217" t="s">
        <v>65</v>
      </c>
      <c r="C1217" s="14">
        <v>1964</v>
      </c>
      <c r="D1217" t="s">
        <v>255</v>
      </c>
      <c r="E1217" t="s">
        <v>4367</v>
      </c>
      <c r="F1217" t="s">
        <v>299</v>
      </c>
      <c r="G1217" t="s">
        <v>299</v>
      </c>
      <c r="H1217" t="s">
        <v>4353</v>
      </c>
      <c r="I1217" s="14"/>
      <c r="J1217" t="s">
        <v>4353</v>
      </c>
      <c r="K1217" s="14">
        <v>5600000</v>
      </c>
      <c r="L1217" t="s">
        <v>198</v>
      </c>
      <c r="M1217" t="s">
        <v>4353</v>
      </c>
      <c r="N1217" s="14">
        <v>0</v>
      </c>
      <c r="O1217" s="14">
        <v>13</v>
      </c>
      <c r="P1217" s="14">
        <v>26</v>
      </c>
      <c r="Q1217" s="14"/>
      <c r="R1217" s="14"/>
      <c r="S1217" s="14">
        <v>0</v>
      </c>
    </row>
    <row r="1218" spans="1:19" x14ac:dyDescent="0.3">
      <c r="A1218" t="s">
        <v>5849</v>
      </c>
      <c r="B1218" t="s">
        <v>65</v>
      </c>
      <c r="C1218" s="14">
        <v>1964</v>
      </c>
      <c r="D1218" t="s">
        <v>255</v>
      </c>
      <c r="E1218" t="s">
        <v>4368</v>
      </c>
      <c r="F1218" t="s">
        <v>299</v>
      </c>
      <c r="G1218" t="s">
        <v>299</v>
      </c>
      <c r="H1218" t="s">
        <v>4353</v>
      </c>
      <c r="I1218" s="14"/>
      <c r="J1218" t="s">
        <v>4353</v>
      </c>
      <c r="K1218" s="14">
        <v>20400000</v>
      </c>
      <c r="L1218" t="s">
        <v>198</v>
      </c>
      <c r="M1218" t="s">
        <v>4353</v>
      </c>
      <c r="N1218" s="14">
        <v>0</v>
      </c>
      <c r="O1218" s="14">
        <v>15</v>
      </c>
      <c r="P1218" s="14">
        <v>25</v>
      </c>
      <c r="Q1218" s="14"/>
      <c r="R1218" s="14"/>
      <c r="S1218" s="14">
        <v>0</v>
      </c>
    </row>
    <row r="1219" spans="1:19" x14ac:dyDescent="0.3">
      <c r="A1219" t="s">
        <v>5850</v>
      </c>
      <c r="B1219" t="s">
        <v>65</v>
      </c>
      <c r="C1219" s="14">
        <v>1969</v>
      </c>
      <c r="D1219" t="s">
        <v>255</v>
      </c>
      <c r="E1219" t="s">
        <v>1362</v>
      </c>
      <c r="F1219" t="s">
        <v>299</v>
      </c>
      <c r="G1219" t="s">
        <v>299</v>
      </c>
      <c r="H1219" t="s">
        <v>4353</v>
      </c>
      <c r="I1219" s="14"/>
      <c r="J1219" t="s">
        <v>4353</v>
      </c>
      <c r="K1219" s="14"/>
      <c r="L1219" t="s">
        <v>198</v>
      </c>
      <c r="M1219" t="s">
        <v>4353</v>
      </c>
      <c r="N1219" s="14"/>
      <c r="O1219" s="14"/>
      <c r="P1219" s="14"/>
      <c r="Q1219" s="14"/>
      <c r="R1219" s="14"/>
      <c r="S1219" s="14">
        <v>0</v>
      </c>
    </row>
    <row r="1220" spans="1:19" x14ac:dyDescent="0.3">
      <c r="A1220" t="s">
        <v>5851</v>
      </c>
      <c r="B1220" t="s">
        <v>65</v>
      </c>
      <c r="C1220" s="14">
        <v>1972</v>
      </c>
      <c r="D1220" t="s">
        <v>255</v>
      </c>
      <c r="E1220" t="s">
        <v>612</v>
      </c>
      <c r="F1220" t="s">
        <v>299</v>
      </c>
      <c r="G1220" t="s">
        <v>299</v>
      </c>
      <c r="H1220" t="s">
        <v>4353</v>
      </c>
      <c r="I1220" s="14"/>
      <c r="J1220" t="s">
        <v>4353</v>
      </c>
      <c r="K1220" s="14">
        <v>30000000</v>
      </c>
      <c r="L1220" t="s">
        <v>198</v>
      </c>
      <c r="M1220" t="s">
        <v>4353</v>
      </c>
      <c r="N1220" s="14"/>
      <c r="O1220" s="14"/>
      <c r="P1220" s="14"/>
      <c r="Q1220" s="14"/>
      <c r="R1220" s="14"/>
      <c r="S1220" s="14">
        <v>0</v>
      </c>
    </row>
    <row r="1221" spans="1:19" x14ac:dyDescent="0.3">
      <c r="A1221" t="s">
        <v>5852</v>
      </c>
      <c r="B1221" t="s">
        <v>65</v>
      </c>
      <c r="C1221" s="14">
        <v>1973</v>
      </c>
      <c r="D1221" t="s">
        <v>255</v>
      </c>
      <c r="E1221" t="s">
        <v>4369</v>
      </c>
      <c r="F1221" t="s">
        <v>299</v>
      </c>
      <c r="G1221" t="s">
        <v>299</v>
      </c>
      <c r="H1221" t="s">
        <v>4353</v>
      </c>
      <c r="I1221" s="14"/>
      <c r="J1221" t="s">
        <v>4353</v>
      </c>
      <c r="K1221" s="14">
        <v>20000000</v>
      </c>
      <c r="L1221" t="s">
        <v>198</v>
      </c>
      <c r="M1221" t="s">
        <v>4353</v>
      </c>
      <c r="N1221" s="14"/>
      <c r="O1221" s="14"/>
      <c r="P1221" s="14"/>
      <c r="Q1221" s="14"/>
      <c r="R1221" s="14"/>
      <c r="S1221" s="14">
        <v>0</v>
      </c>
    </row>
    <row r="1222" spans="1:19" x14ac:dyDescent="0.3">
      <c r="A1222" t="s">
        <v>5853</v>
      </c>
      <c r="B1222" t="s">
        <v>65</v>
      </c>
      <c r="C1222" s="14">
        <v>1977</v>
      </c>
      <c r="D1222" t="s">
        <v>255</v>
      </c>
      <c r="E1222" t="s">
        <v>2772</v>
      </c>
      <c r="F1222" t="s">
        <v>299</v>
      </c>
      <c r="G1222" t="s">
        <v>299</v>
      </c>
      <c r="H1222" t="s">
        <v>4353</v>
      </c>
      <c r="I1222" s="14"/>
      <c r="J1222" t="s">
        <v>4353</v>
      </c>
      <c r="K1222" s="14"/>
      <c r="L1222" t="s">
        <v>198</v>
      </c>
      <c r="M1222" t="s">
        <v>4353</v>
      </c>
      <c r="N1222" s="14"/>
      <c r="O1222" s="14"/>
      <c r="P1222" s="14"/>
      <c r="Q1222" s="14"/>
      <c r="R1222" s="14"/>
      <c r="S1222" s="14">
        <v>0</v>
      </c>
    </row>
    <row r="1223" spans="1:19" x14ac:dyDescent="0.3">
      <c r="A1223" t="s">
        <v>5854</v>
      </c>
      <c r="B1223" t="s">
        <v>65</v>
      </c>
      <c r="C1223" s="14">
        <v>1980</v>
      </c>
      <c r="D1223" t="s">
        <v>255</v>
      </c>
      <c r="E1223" t="s">
        <v>612</v>
      </c>
      <c r="F1223" t="s">
        <v>299</v>
      </c>
      <c r="G1223" t="s">
        <v>299</v>
      </c>
      <c r="H1223" t="s">
        <v>4353</v>
      </c>
      <c r="I1223" s="14"/>
      <c r="J1223" t="s">
        <v>4353</v>
      </c>
      <c r="K1223" s="14">
        <v>6600000</v>
      </c>
      <c r="L1223" t="s">
        <v>198</v>
      </c>
      <c r="M1223" t="s">
        <v>4353</v>
      </c>
      <c r="N1223" s="14"/>
      <c r="O1223" s="14"/>
      <c r="P1223" s="14"/>
      <c r="Q1223" s="14"/>
      <c r="R1223" s="14"/>
      <c r="S1223" s="14">
        <v>0</v>
      </c>
    </row>
    <row r="1224" spans="1:19" x14ac:dyDescent="0.3">
      <c r="A1224" t="s">
        <v>5855</v>
      </c>
      <c r="B1224" t="s">
        <v>65</v>
      </c>
      <c r="C1224" s="14">
        <v>1983</v>
      </c>
      <c r="D1224" t="s">
        <v>255</v>
      </c>
      <c r="E1224" t="s">
        <v>4370</v>
      </c>
      <c r="F1224" t="s">
        <v>299</v>
      </c>
      <c r="G1224" t="s">
        <v>299</v>
      </c>
      <c r="H1224" t="s">
        <v>4353</v>
      </c>
      <c r="I1224" s="14"/>
      <c r="J1224" t="s">
        <v>4353</v>
      </c>
      <c r="K1224" s="14">
        <v>20000000</v>
      </c>
      <c r="L1224" t="s">
        <v>198</v>
      </c>
      <c r="M1224" t="s">
        <v>4353</v>
      </c>
      <c r="N1224" s="14">
        <v>0</v>
      </c>
      <c r="O1224" s="14">
        <v>5</v>
      </c>
      <c r="P1224" s="14">
        <v>20</v>
      </c>
      <c r="Q1224" s="14"/>
      <c r="R1224" s="14"/>
      <c r="S1224" s="14">
        <v>0</v>
      </c>
    </row>
    <row r="1225" spans="1:19" x14ac:dyDescent="0.3">
      <c r="A1225" t="s">
        <v>5856</v>
      </c>
      <c r="B1225" t="s">
        <v>65</v>
      </c>
      <c r="C1225" s="14">
        <v>1990</v>
      </c>
      <c r="D1225" t="s">
        <v>362</v>
      </c>
      <c r="E1225" t="s">
        <v>1279</v>
      </c>
      <c r="F1225" t="s">
        <v>299</v>
      </c>
      <c r="G1225" t="s">
        <v>299</v>
      </c>
      <c r="H1225" t="s">
        <v>4353</v>
      </c>
      <c r="I1225" s="14"/>
      <c r="J1225" t="s">
        <v>4353</v>
      </c>
      <c r="K1225" s="14"/>
      <c r="L1225" t="s">
        <v>197</v>
      </c>
      <c r="M1225" t="s">
        <v>4353</v>
      </c>
      <c r="N1225" s="14"/>
      <c r="O1225" s="14"/>
      <c r="P1225" s="14"/>
      <c r="Q1225" s="14"/>
      <c r="R1225" s="14"/>
      <c r="S1225" s="14">
        <v>0</v>
      </c>
    </row>
    <row r="1226" spans="1:19" x14ac:dyDescent="0.3">
      <c r="A1226" t="s">
        <v>5857</v>
      </c>
      <c r="B1226" t="s">
        <v>65</v>
      </c>
      <c r="C1226" s="14">
        <v>1990</v>
      </c>
      <c r="D1226" t="s">
        <v>362</v>
      </c>
      <c r="E1226" t="s">
        <v>1280</v>
      </c>
      <c r="F1226" t="s">
        <v>299</v>
      </c>
      <c r="G1226" t="s">
        <v>299</v>
      </c>
      <c r="H1226" t="s">
        <v>4353</v>
      </c>
      <c r="I1226" s="14"/>
      <c r="J1226" t="s">
        <v>4353</v>
      </c>
      <c r="K1226" s="14"/>
      <c r="L1226" t="s">
        <v>197</v>
      </c>
      <c r="M1226" t="s">
        <v>4353</v>
      </c>
      <c r="N1226" s="14"/>
      <c r="O1226" s="14"/>
      <c r="P1226" s="14"/>
      <c r="Q1226" s="14"/>
      <c r="R1226" s="14"/>
      <c r="S1226" s="14">
        <v>0</v>
      </c>
    </row>
    <row r="1227" spans="1:19" x14ac:dyDescent="0.3">
      <c r="A1227" t="s">
        <v>5858</v>
      </c>
      <c r="B1227" t="s">
        <v>65</v>
      </c>
      <c r="C1227" s="14">
        <v>1993</v>
      </c>
      <c r="D1227" t="s">
        <v>362</v>
      </c>
      <c r="E1227" t="s">
        <v>4539</v>
      </c>
      <c r="F1227" t="s">
        <v>299</v>
      </c>
      <c r="G1227" t="s">
        <v>299</v>
      </c>
      <c r="H1227" t="s">
        <v>4353</v>
      </c>
      <c r="I1227" s="14"/>
      <c r="J1227" t="s">
        <v>4353</v>
      </c>
      <c r="K1227" s="14"/>
      <c r="L1227" t="s">
        <v>197</v>
      </c>
      <c r="M1227" t="s">
        <v>4353</v>
      </c>
      <c r="N1227" s="14"/>
      <c r="O1227" s="14"/>
      <c r="P1227" s="14"/>
      <c r="Q1227" s="14"/>
      <c r="R1227" s="14"/>
      <c r="S1227" s="14">
        <v>0</v>
      </c>
    </row>
    <row r="1228" spans="1:19" x14ac:dyDescent="0.3">
      <c r="A1228" t="s">
        <v>5859</v>
      </c>
      <c r="B1228" t="s">
        <v>65</v>
      </c>
      <c r="C1228" s="14">
        <v>1996</v>
      </c>
      <c r="D1228" t="s">
        <v>362</v>
      </c>
      <c r="E1228" t="s">
        <v>1281</v>
      </c>
      <c r="F1228" t="s">
        <v>299</v>
      </c>
      <c r="G1228" t="s">
        <v>299</v>
      </c>
      <c r="H1228" t="s">
        <v>4353</v>
      </c>
      <c r="I1228" s="14"/>
      <c r="J1228" t="s">
        <v>4353</v>
      </c>
      <c r="K1228" s="14"/>
      <c r="L1228" t="s">
        <v>197</v>
      </c>
      <c r="M1228" t="s">
        <v>4353</v>
      </c>
      <c r="N1228" s="14"/>
      <c r="O1228" s="14"/>
      <c r="P1228" s="14"/>
      <c r="Q1228" s="14"/>
      <c r="R1228" s="14"/>
      <c r="S1228" s="14">
        <v>0</v>
      </c>
    </row>
    <row r="1229" spans="1:19" x14ac:dyDescent="0.3">
      <c r="A1229" t="s">
        <v>5860</v>
      </c>
      <c r="B1229" t="s">
        <v>65</v>
      </c>
      <c r="C1229" s="14">
        <v>2000</v>
      </c>
      <c r="D1229" t="s">
        <v>4542</v>
      </c>
      <c r="E1229" t="s">
        <v>1282</v>
      </c>
      <c r="F1229" t="s">
        <v>336</v>
      </c>
      <c r="G1229" t="s">
        <v>337</v>
      </c>
      <c r="H1229" t="s">
        <v>207</v>
      </c>
      <c r="I1229" s="14">
        <v>24150000</v>
      </c>
      <c r="J1229" t="s">
        <v>146</v>
      </c>
      <c r="K1229" s="14">
        <v>24150000</v>
      </c>
      <c r="L1229" t="s">
        <v>198</v>
      </c>
      <c r="M1229" t="s">
        <v>202</v>
      </c>
      <c r="N1229" s="14"/>
      <c r="O1229" s="14"/>
      <c r="P1229" s="14"/>
      <c r="Q1229" s="14">
        <v>0</v>
      </c>
      <c r="R1229" s="14">
        <v>1</v>
      </c>
      <c r="S1229" s="14">
        <v>1</v>
      </c>
    </row>
    <row r="1230" spans="1:19" x14ac:dyDescent="0.3">
      <c r="A1230" t="s">
        <v>5861</v>
      </c>
      <c r="B1230" t="s">
        <v>65</v>
      </c>
      <c r="C1230" s="14">
        <v>2001</v>
      </c>
      <c r="D1230" t="s">
        <v>4542</v>
      </c>
      <c r="E1230" t="s">
        <v>1283</v>
      </c>
      <c r="F1230" t="s">
        <v>364</v>
      </c>
      <c r="G1230" t="s">
        <v>365</v>
      </c>
      <c r="H1230" t="s">
        <v>207</v>
      </c>
      <c r="I1230" s="14">
        <v>3000000000</v>
      </c>
      <c r="J1230" t="s">
        <v>155</v>
      </c>
      <c r="K1230" s="14">
        <v>4092554.5</v>
      </c>
      <c r="L1230" t="s">
        <v>198</v>
      </c>
      <c r="M1230" t="s">
        <v>366</v>
      </c>
      <c r="N1230" s="14">
        <v>0</v>
      </c>
      <c r="O1230" s="14"/>
      <c r="P1230" s="14"/>
      <c r="Q1230" s="14">
        <v>0</v>
      </c>
      <c r="R1230" s="14">
        <v>1</v>
      </c>
      <c r="S1230" s="14">
        <v>1</v>
      </c>
    </row>
    <row r="1231" spans="1:19" x14ac:dyDescent="0.3">
      <c r="A1231" t="s">
        <v>5862</v>
      </c>
      <c r="B1231" t="s">
        <v>65</v>
      </c>
      <c r="C1231" s="14">
        <v>2003</v>
      </c>
      <c r="D1231" t="s">
        <v>302</v>
      </c>
      <c r="E1231" t="s">
        <v>1284</v>
      </c>
      <c r="F1231" t="s">
        <v>299</v>
      </c>
      <c r="G1231" t="s">
        <v>299</v>
      </c>
      <c r="H1231" t="s">
        <v>4353</v>
      </c>
      <c r="I1231" s="14">
        <v>1500000000</v>
      </c>
      <c r="J1231" t="s">
        <v>155</v>
      </c>
      <c r="K1231" s="14">
        <v>2580865.75</v>
      </c>
      <c r="L1231" t="s">
        <v>197</v>
      </c>
      <c r="M1231" t="s">
        <v>202</v>
      </c>
      <c r="N1231" s="14"/>
      <c r="O1231" s="14"/>
      <c r="P1231" s="14"/>
      <c r="Q1231" s="14"/>
      <c r="R1231" s="14"/>
      <c r="S1231" s="14">
        <v>0</v>
      </c>
    </row>
    <row r="1232" spans="1:19" x14ac:dyDescent="0.3">
      <c r="A1232" t="s">
        <v>5863</v>
      </c>
      <c r="B1232" t="s">
        <v>65</v>
      </c>
      <c r="C1232" s="14">
        <v>2003</v>
      </c>
      <c r="D1232" t="s">
        <v>302</v>
      </c>
      <c r="E1232" t="s">
        <v>1285</v>
      </c>
      <c r="F1232" t="s">
        <v>299</v>
      </c>
      <c r="G1232" t="s">
        <v>299</v>
      </c>
      <c r="H1232" t="s">
        <v>4353</v>
      </c>
      <c r="I1232" s="14"/>
      <c r="J1232" t="s">
        <v>4353</v>
      </c>
      <c r="K1232" s="14"/>
      <c r="L1232" t="s">
        <v>197</v>
      </c>
      <c r="M1232" t="s">
        <v>202</v>
      </c>
      <c r="N1232" s="14"/>
      <c r="O1232" s="14"/>
      <c r="P1232" s="14"/>
      <c r="Q1232" s="14"/>
      <c r="R1232" s="14"/>
      <c r="S1232" s="14">
        <v>0</v>
      </c>
    </row>
    <row r="1233" spans="1:19" x14ac:dyDescent="0.3">
      <c r="A1233" t="s">
        <v>5864</v>
      </c>
      <c r="B1233" t="s">
        <v>65</v>
      </c>
      <c r="C1233" s="14">
        <v>2004</v>
      </c>
      <c r="D1233" t="s">
        <v>4715</v>
      </c>
      <c r="E1233" t="s">
        <v>1287</v>
      </c>
      <c r="F1233" t="s">
        <v>3510</v>
      </c>
      <c r="G1233" t="s">
        <v>493</v>
      </c>
      <c r="H1233" t="s">
        <v>207</v>
      </c>
      <c r="I1233" s="14">
        <v>238000000</v>
      </c>
      <c r="J1233" t="s">
        <v>146</v>
      </c>
      <c r="K1233" s="14">
        <v>238000000</v>
      </c>
      <c r="L1233" t="s">
        <v>198</v>
      </c>
      <c r="M1233" t="s">
        <v>199</v>
      </c>
      <c r="N1233" s="14"/>
      <c r="O1233" s="14"/>
      <c r="P1233" s="14"/>
      <c r="Q1233" s="14">
        <v>0</v>
      </c>
      <c r="R1233" s="14">
        <v>1</v>
      </c>
      <c r="S1233" s="14">
        <v>1</v>
      </c>
    </row>
    <row r="1234" spans="1:19" x14ac:dyDescent="0.3">
      <c r="A1234" t="s">
        <v>5865</v>
      </c>
      <c r="B1234" t="s">
        <v>65</v>
      </c>
      <c r="C1234" s="14">
        <v>2004</v>
      </c>
      <c r="D1234" t="s">
        <v>302</v>
      </c>
      <c r="E1234" t="s">
        <v>1286</v>
      </c>
      <c r="F1234" t="s">
        <v>299</v>
      </c>
      <c r="G1234" t="s">
        <v>299</v>
      </c>
      <c r="H1234" t="s">
        <v>4353</v>
      </c>
      <c r="I1234" s="14">
        <v>12000000</v>
      </c>
      <c r="J1234" t="s">
        <v>146</v>
      </c>
      <c r="K1234" s="14">
        <v>12000000</v>
      </c>
      <c r="L1234" t="s">
        <v>197</v>
      </c>
      <c r="M1234" t="s">
        <v>202</v>
      </c>
      <c r="N1234" s="14"/>
      <c r="O1234" s="14"/>
      <c r="P1234" s="14"/>
      <c r="Q1234" s="14"/>
      <c r="R1234" s="14"/>
      <c r="S1234" s="14">
        <v>0</v>
      </c>
    </row>
    <row r="1235" spans="1:19" x14ac:dyDescent="0.3">
      <c r="A1235" t="s">
        <v>5866</v>
      </c>
      <c r="B1235" t="s">
        <v>65</v>
      </c>
      <c r="C1235" s="14">
        <v>2005</v>
      </c>
      <c r="D1235" t="s">
        <v>302</v>
      </c>
      <c r="E1235" t="s">
        <v>1288</v>
      </c>
      <c r="F1235" t="s">
        <v>299</v>
      </c>
      <c r="G1235" t="s">
        <v>299</v>
      </c>
      <c r="H1235" t="s">
        <v>4353</v>
      </c>
      <c r="I1235" s="14">
        <v>5790000</v>
      </c>
      <c r="J1235" t="s">
        <v>146</v>
      </c>
      <c r="K1235" s="14">
        <v>5790000</v>
      </c>
      <c r="L1235" t="s">
        <v>197</v>
      </c>
      <c r="M1235" t="s">
        <v>202</v>
      </c>
      <c r="N1235" s="14"/>
      <c r="O1235" s="14"/>
      <c r="P1235" s="14"/>
      <c r="Q1235" s="14"/>
      <c r="R1235" s="14"/>
      <c r="S1235" s="14">
        <v>0</v>
      </c>
    </row>
    <row r="1236" spans="1:19" x14ac:dyDescent="0.3">
      <c r="A1236" t="s">
        <v>5867</v>
      </c>
      <c r="B1236" t="s">
        <v>65</v>
      </c>
      <c r="C1236" s="14">
        <v>2006</v>
      </c>
      <c r="D1236" t="s">
        <v>302</v>
      </c>
      <c r="E1236" t="s">
        <v>1292</v>
      </c>
      <c r="F1236" t="s">
        <v>299</v>
      </c>
      <c r="G1236" t="s">
        <v>299</v>
      </c>
      <c r="H1236" t="s">
        <v>4353</v>
      </c>
      <c r="I1236" s="14"/>
      <c r="J1236" t="s">
        <v>4353</v>
      </c>
      <c r="K1236" s="14"/>
      <c r="L1236" t="s">
        <v>197</v>
      </c>
      <c r="M1236" t="s">
        <v>202</v>
      </c>
      <c r="N1236" s="14"/>
      <c r="O1236" s="14"/>
      <c r="P1236" s="14"/>
      <c r="Q1236" s="14"/>
      <c r="R1236" s="14"/>
      <c r="S1236" s="14">
        <v>0</v>
      </c>
    </row>
    <row r="1237" spans="1:19" x14ac:dyDescent="0.3">
      <c r="A1237" t="s">
        <v>5868</v>
      </c>
      <c r="B1237" t="s">
        <v>65</v>
      </c>
      <c r="C1237" s="14">
        <v>2006</v>
      </c>
      <c r="D1237" t="s">
        <v>302</v>
      </c>
      <c r="E1237" t="s">
        <v>1296</v>
      </c>
      <c r="F1237" t="s">
        <v>299</v>
      </c>
      <c r="G1237" t="s">
        <v>299</v>
      </c>
      <c r="H1237" t="s">
        <v>4353</v>
      </c>
      <c r="I1237" s="14"/>
      <c r="J1237" t="s">
        <v>4353</v>
      </c>
      <c r="K1237" s="14"/>
      <c r="L1237" t="s">
        <v>197</v>
      </c>
      <c r="M1237" t="s">
        <v>202</v>
      </c>
      <c r="N1237" s="14"/>
      <c r="O1237" s="14"/>
      <c r="P1237" s="14"/>
      <c r="Q1237" s="14"/>
      <c r="R1237" s="14"/>
      <c r="S1237" s="14">
        <v>0</v>
      </c>
    </row>
    <row r="1238" spans="1:19" x14ac:dyDescent="0.3">
      <c r="A1238" t="s">
        <v>5869</v>
      </c>
      <c r="B1238" t="s">
        <v>65</v>
      </c>
      <c r="C1238" s="14">
        <v>2006</v>
      </c>
      <c r="D1238" t="s">
        <v>302</v>
      </c>
      <c r="E1238" t="s">
        <v>1290</v>
      </c>
      <c r="F1238" t="s">
        <v>299</v>
      </c>
      <c r="G1238" t="s">
        <v>299</v>
      </c>
      <c r="H1238" t="s">
        <v>4353</v>
      </c>
      <c r="I1238" s="14">
        <v>6000000</v>
      </c>
      <c r="J1238" t="s">
        <v>146</v>
      </c>
      <c r="K1238" s="14">
        <v>6000000</v>
      </c>
      <c r="L1238" t="s">
        <v>197</v>
      </c>
      <c r="M1238" t="s">
        <v>202</v>
      </c>
      <c r="N1238" s="14"/>
      <c r="O1238" s="14"/>
      <c r="P1238" s="14"/>
      <c r="Q1238" s="14"/>
      <c r="R1238" s="14"/>
      <c r="S1238" s="14">
        <v>0</v>
      </c>
    </row>
    <row r="1239" spans="1:19" x14ac:dyDescent="0.3">
      <c r="A1239" t="s">
        <v>5870</v>
      </c>
      <c r="B1239" t="s">
        <v>65</v>
      </c>
      <c r="C1239" s="14">
        <v>2006</v>
      </c>
      <c r="D1239" t="s">
        <v>302</v>
      </c>
      <c r="E1239" t="s">
        <v>5873</v>
      </c>
      <c r="F1239" t="s">
        <v>299</v>
      </c>
      <c r="G1239" t="s">
        <v>299</v>
      </c>
      <c r="H1239" t="s">
        <v>4353</v>
      </c>
      <c r="I1239" s="14">
        <v>30000000</v>
      </c>
      <c r="J1239" t="s">
        <v>147</v>
      </c>
      <c r="K1239" s="14">
        <v>3762492.25</v>
      </c>
      <c r="L1239" t="s">
        <v>197</v>
      </c>
      <c r="M1239" t="s">
        <v>202</v>
      </c>
      <c r="N1239" s="14"/>
      <c r="O1239" s="14"/>
      <c r="P1239" s="14"/>
      <c r="Q1239" s="14"/>
      <c r="R1239" s="14"/>
      <c r="S1239" s="14">
        <v>0</v>
      </c>
    </row>
    <row r="1240" spans="1:19" x14ac:dyDescent="0.3">
      <c r="A1240" t="s">
        <v>5871</v>
      </c>
      <c r="B1240" t="s">
        <v>65</v>
      </c>
      <c r="C1240" s="14">
        <v>2006</v>
      </c>
      <c r="D1240" t="s">
        <v>4542</v>
      </c>
      <c r="E1240" t="s">
        <v>1291</v>
      </c>
      <c r="F1240" t="s">
        <v>336</v>
      </c>
      <c r="G1240" t="s">
        <v>337</v>
      </c>
      <c r="H1240" t="s">
        <v>207</v>
      </c>
      <c r="I1240" s="14">
        <v>162000000000</v>
      </c>
      <c r="J1240" t="s">
        <v>155</v>
      </c>
      <c r="K1240" s="14">
        <v>309816512</v>
      </c>
      <c r="L1240" t="s">
        <v>198</v>
      </c>
      <c r="M1240" t="s">
        <v>202</v>
      </c>
      <c r="N1240" s="14">
        <v>0.25</v>
      </c>
      <c r="O1240" s="14">
        <v>5</v>
      </c>
      <c r="P1240" s="14">
        <v>20</v>
      </c>
      <c r="Q1240" s="14">
        <v>0</v>
      </c>
      <c r="R1240" s="14">
        <v>1</v>
      </c>
      <c r="S1240" s="14">
        <v>1</v>
      </c>
    </row>
    <row r="1241" spans="1:19" x14ac:dyDescent="0.3">
      <c r="A1241" t="s">
        <v>5872</v>
      </c>
      <c r="B1241" t="s">
        <v>65</v>
      </c>
      <c r="C1241" s="14">
        <v>2006</v>
      </c>
      <c r="D1241" t="s">
        <v>302</v>
      </c>
      <c r="E1241" t="s">
        <v>1289</v>
      </c>
      <c r="F1241" t="s">
        <v>299</v>
      </c>
      <c r="G1241" t="s">
        <v>299</v>
      </c>
      <c r="H1241" t="s">
        <v>4353</v>
      </c>
      <c r="I1241" s="14"/>
      <c r="J1241" t="s">
        <v>4353</v>
      </c>
      <c r="K1241" s="14"/>
      <c r="L1241" t="s">
        <v>197</v>
      </c>
      <c r="M1241" t="s">
        <v>202</v>
      </c>
      <c r="N1241" s="14"/>
      <c r="O1241" s="14"/>
      <c r="P1241" s="14"/>
      <c r="Q1241" s="14"/>
      <c r="R1241" s="14"/>
      <c r="S1241" s="14">
        <v>0</v>
      </c>
    </row>
    <row r="1242" spans="1:19" x14ac:dyDescent="0.3">
      <c r="A1242" t="s">
        <v>5874</v>
      </c>
      <c r="B1242" t="s">
        <v>65</v>
      </c>
      <c r="C1242" s="14">
        <v>2006</v>
      </c>
      <c r="D1242" t="s">
        <v>372</v>
      </c>
      <c r="E1242" t="s">
        <v>1295</v>
      </c>
      <c r="F1242" t="s">
        <v>336</v>
      </c>
      <c r="G1242" t="s">
        <v>337</v>
      </c>
      <c r="H1242" t="s">
        <v>207</v>
      </c>
      <c r="I1242" s="14"/>
      <c r="J1242" t="s">
        <v>4353</v>
      </c>
      <c r="K1242" s="14">
        <v>552000000</v>
      </c>
      <c r="L1242" t="s">
        <v>198</v>
      </c>
      <c r="M1242" t="s">
        <v>4353</v>
      </c>
      <c r="N1242" s="14"/>
      <c r="O1242" s="14">
        <v>5</v>
      </c>
      <c r="P1242" s="14">
        <v>20</v>
      </c>
      <c r="Q1242" s="14">
        <v>0</v>
      </c>
      <c r="R1242" s="14">
        <v>1</v>
      </c>
      <c r="S1242" s="14">
        <v>1</v>
      </c>
    </row>
    <row r="1243" spans="1:19" x14ac:dyDescent="0.3">
      <c r="A1243" t="s">
        <v>5875</v>
      </c>
      <c r="B1243" t="s">
        <v>65</v>
      </c>
      <c r="C1243" s="14">
        <v>2006</v>
      </c>
      <c r="D1243" t="s">
        <v>372</v>
      </c>
      <c r="E1243" t="s">
        <v>1294</v>
      </c>
      <c r="F1243" t="s">
        <v>336</v>
      </c>
      <c r="G1243" t="s">
        <v>337</v>
      </c>
      <c r="H1243" t="s">
        <v>207</v>
      </c>
      <c r="I1243" s="14"/>
      <c r="J1243" t="s">
        <v>4353</v>
      </c>
      <c r="K1243" s="14">
        <v>15000000</v>
      </c>
      <c r="L1243" t="s">
        <v>198</v>
      </c>
      <c r="M1243" t="s">
        <v>4353</v>
      </c>
      <c r="N1243" s="14"/>
      <c r="O1243" s="14">
        <v>5</v>
      </c>
      <c r="P1243" s="14">
        <v>20</v>
      </c>
      <c r="Q1243" s="14">
        <v>0</v>
      </c>
      <c r="R1243" s="14">
        <v>1</v>
      </c>
      <c r="S1243" s="14">
        <v>1</v>
      </c>
    </row>
    <row r="1244" spans="1:19" x14ac:dyDescent="0.3">
      <c r="A1244" t="s">
        <v>5876</v>
      </c>
      <c r="B1244" t="s">
        <v>65</v>
      </c>
      <c r="C1244" s="14">
        <v>2006</v>
      </c>
      <c r="D1244" t="s">
        <v>372</v>
      </c>
      <c r="E1244" t="s">
        <v>1293</v>
      </c>
      <c r="F1244" t="s">
        <v>336</v>
      </c>
      <c r="G1244" t="s">
        <v>337</v>
      </c>
      <c r="H1244" t="s">
        <v>207</v>
      </c>
      <c r="I1244" s="14"/>
      <c r="J1244" t="s">
        <v>4353</v>
      </c>
      <c r="K1244" s="14">
        <v>45000000</v>
      </c>
      <c r="L1244" t="s">
        <v>198</v>
      </c>
      <c r="M1244" t="s">
        <v>4353</v>
      </c>
      <c r="N1244" s="14"/>
      <c r="O1244" s="14">
        <v>5</v>
      </c>
      <c r="P1244" s="14">
        <v>20</v>
      </c>
      <c r="Q1244" s="14">
        <v>0</v>
      </c>
      <c r="R1244" s="14">
        <v>1</v>
      </c>
      <c r="S1244" s="14">
        <v>1</v>
      </c>
    </row>
    <row r="1245" spans="1:19" x14ac:dyDescent="0.3">
      <c r="A1245" t="s">
        <v>5877</v>
      </c>
      <c r="B1245" t="s">
        <v>65</v>
      </c>
      <c r="C1245" s="14">
        <v>2007</v>
      </c>
      <c r="D1245" t="s">
        <v>4542</v>
      </c>
      <c r="E1245" t="s">
        <v>5881</v>
      </c>
      <c r="F1245" t="s">
        <v>336</v>
      </c>
      <c r="G1245" t="s">
        <v>337</v>
      </c>
      <c r="H1245" t="s">
        <v>207</v>
      </c>
      <c r="I1245" s="14">
        <v>136000000</v>
      </c>
      <c r="J1245" t="s">
        <v>146</v>
      </c>
      <c r="K1245" s="14">
        <v>136000000</v>
      </c>
      <c r="L1245" t="s">
        <v>198</v>
      </c>
      <c r="M1245" t="s">
        <v>202</v>
      </c>
      <c r="N1245" s="14">
        <v>0.25</v>
      </c>
      <c r="O1245" s="14">
        <v>5</v>
      </c>
      <c r="P1245" s="14">
        <v>20</v>
      </c>
      <c r="Q1245" s="14">
        <v>0</v>
      </c>
      <c r="R1245" s="14">
        <v>1</v>
      </c>
      <c r="S1245" s="14">
        <v>1</v>
      </c>
    </row>
    <row r="1246" spans="1:19" x14ac:dyDescent="0.3">
      <c r="A1246" t="s">
        <v>5878</v>
      </c>
      <c r="B1246" t="s">
        <v>65</v>
      </c>
      <c r="C1246" s="14">
        <v>2007</v>
      </c>
      <c r="D1246" t="s">
        <v>4542</v>
      </c>
      <c r="E1246" t="s">
        <v>1297</v>
      </c>
      <c r="F1246" t="s">
        <v>336</v>
      </c>
      <c r="G1246" t="s">
        <v>337</v>
      </c>
      <c r="H1246" t="s">
        <v>207</v>
      </c>
      <c r="I1246" s="14">
        <v>56000000</v>
      </c>
      <c r="J1246" t="s">
        <v>146</v>
      </c>
      <c r="K1246" s="14">
        <v>56000000</v>
      </c>
      <c r="L1246" t="s">
        <v>198</v>
      </c>
      <c r="M1246" t="s">
        <v>4353</v>
      </c>
      <c r="N1246" s="14"/>
      <c r="O1246" s="14">
        <v>5</v>
      </c>
      <c r="P1246" s="14">
        <v>20</v>
      </c>
      <c r="Q1246" s="14">
        <v>0</v>
      </c>
      <c r="R1246" s="14">
        <v>1</v>
      </c>
      <c r="S1246" s="14">
        <v>1</v>
      </c>
    </row>
    <row r="1247" spans="1:19" x14ac:dyDescent="0.3">
      <c r="A1247" t="s">
        <v>5879</v>
      </c>
      <c r="B1247" t="s">
        <v>65</v>
      </c>
      <c r="C1247" s="14">
        <v>2007</v>
      </c>
      <c r="D1247" t="s">
        <v>302</v>
      </c>
      <c r="E1247" t="s">
        <v>1299</v>
      </c>
      <c r="F1247" t="s">
        <v>299</v>
      </c>
      <c r="G1247" t="s">
        <v>299</v>
      </c>
      <c r="H1247" t="s">
        <v>4353</v>
      </c>
      <c r="I1247" s="14"/>
      <c r="J1247" t="s">
        <v>4353</v>
      </c>
      <c r="K1247" s="14"/>
      <c r="L1247" t="s">
        <v>197</v>
      </c>
      <c r="M1247" t="s">
        <v>202</v>
      </c>
      <c r="N1247" s="14"/>
      <c r="O1247" s="14"/>
      <c r="P1247" s="14"/>
      <c r="Q1247" s="14"/>
      <c r="R1247" s="14"/>
      <c r="S1247" s="14">
        <v>0</v>
      </c>
    </row>
    <row r="1248" spans="1:19" x14ac:dyDescent="0.3">
      <c r="A1248" t="s">
        <v>5880</v>
      </c>
      <c r="B1248" t="s">
        <v>65</v>
      </c>
      <c r="C1248" s="14">
        <v>2007</v>
      </c>
      <c r="D1248" t="s">
        <v>302</v>
      </c>
      <c r="E1248" t="s">
        <v>1300</v>
      </c>
      <c r="F1248" t="s">
        <v>299</v>
      </c>
      <c r="G1248" t="s">
        <v>299</v>
      </c>
      <c r="H1248" t="s">
        <v>4353</v>
      </c>
      <c r="I1248" s="14">
        <v>4000000</v>
      </c>
      <c r="J1248" t="s">
        <v>146</v>
      </c>
      <c r="K1248" s="14">
        <v>4000000</v>
      </c>
      <c r="L1248" t="s">
        <v>197</v>
      </c>
      <c r="M1248" t="s">
        <v>202</v>
      </c>
      <c r="N1248" s="14"/>
      <c r="O1248" s="14"/>
      <c r="P1248" s="14"/>
      <c r="Q1248" s="14"/>
      <c r="R1248" s="14"/>
      <c r="S1248" s="14">
        <v>0</v>
      </c>
    </row>
    <row r="1249" spans="1:19" x14ac:dyDescent="0.3">
      <c r="A1249" t="s">
        <v>5882</v>
      </c>
      <c r="B1249" t="s">
        <v>65</v>
      </c>
      <c r="C1249" s="14">
        <v>2007</v>
      </c>
      <c r="D1249" t="s">
        <v>4542</v>
      </c>
      <c r="E1249" t="s">
        <v>1298</v>
      </c>
      <c r="F1249" t="s">
        <v>336</v>
      </c>
      <c r="G1249" t="s">
        <v>337</v>
      </c>
      <c r="H1249" t="s">
        <v>207</v>
      </c>
      <c r="I1249" s="14"/>
      <c r="J1249" t="s">
        <v>4353</v>
      </c>
      <c r="K1249" s="14">
        <v>34000000</v>
      </c>
      <c r="L1249" t="s">
        <v>198</v>
      </c>
      <c r="M1249" t="s">
        <v>202</v>
      </c>
      <c r="N1249" s="14">
        <v>2</v>
      </c>
      <c r="O1249" s="14">
        <v>8</v>
      </c>
      <c r="P1249" s="14">
        <v>20</v>
      </c>
      <c r="Q1249" s="14">
        <v>0</v>
      </c>
      <c r="R1249" s="14">
        <v>1</v>
      </c>
      <c r="S1249" s="14">
        <v>1</v>
      </c>
    </row>
    <row r="1250" spans="1:19" x14ac:dyDescent="0.3">
      <c r="A1250" t="s">
        <v>5883</v>
      </c>
      <c r="B1250" t="s">
        <v>65</v>
      </c>
      <c r="C1250" s="14">
        <v>2008</v>
      </c>
      <c r="D1250" t="s">
        <v>302</v>
      </c>
      <c r="E1250" t="s">
        <v>1302</v>
      </c>
      <c r="F1250" t="s">
        <v>299</v>
      </c>
      <c r="G1250" t="s">
        <v>299</v>
      </c>
      <c r="H1250" t="s">
        <v>4353</v>
      </c>
      <c r="I1250" s="14"/>
      <c r="J1250" t="s">
        <v>4353</v>
      </c>
      <c r="K1250" s="14"/>
      <c r="L1250" t="s">
        <v>197</v>
      </c>
      <c r="M1250" t="s">
        <v>202</v>
      </c>
      <c r="N1250" s="14"/>
      <c r="O1250" s="14"/>
      <c r="P1250" s="14"/>
      <c r="Q1250" s="14"/>
      <c r="R1250" s="14"/>
      <c r="S1250" s="14">
        <v>0</v>
      </c>
    </row>
    <row r="1251" spans="1:19" x14ac:dyDescent="0.3">
      <c r="A1251" t="s">
        <v>5884</v>
      </c>
      <c r="B1251" t="s">
        <v>65</v>
      </c>
      <c r="C1251" s="14">
        <v>2008</v>
      </c>
      <c r="D1251" t="s">
        <v>302</v>
      </c>
      <c r="E1251" t="s">
        <v>1301</v>
      </c>
      <c r="F1251" t="s">
        <v>299</v>
      </c>
      <c r="G1251" t="s">
        <v>299</v>
      </c>
      <c r="H1251" t="s">
        <v>4353</v>
      </c>
      <c r="I1251" s="14">
        <v>300000000</v>
      </c>
      <c r="J1251" t="s">
        <v>155</v>
      </c>
      <c r="K1251" s="14">
        <v>669934.0625</v>
      </c>
      <c r="L1251" t="s">
        <v>197</v>
      </c>
      <c r="M1251" t="s">
        <v>202</v>
      </c>
      <c r="N1251" s="14"/>
      <c r="O1251" s="14"/>
      <c r="P1251" s="14"/>
      <c r="Q1251" s="14"/>
      <c r="R1251" s="14"/>
      <c r="S1251" s="14">
        <v>0</v>
      </c>
    </row>
    <row r="1252" spans="1:19" x14ac:dyDescent="0.3">
      <c r="A1252" t="s">
        <v>5885</v>
      </c>
      <c r="B1252" t="s">
        <v>65</v>
      </c>
      <c r="C1252" s="14">
        <v>2008</v>
      </c>
      <c r="D1252" t="s">
        <v>4542</v>
      </c>
      <c r="E1252" t="s">
        <v>1303</v>
      </c>
      <c r="F1252" t="s">
        <v>336</v>
      </c>
      <c r="G1252" t="s">
        <v>337</v>
      </c>
      <c r="H1252" t="s">
        <v>207</v>
      </c>
      <c r="I1252" s="14"/>
      <c r="J1252" t="s">
        <v>4353</v>
      </c>
      <c r="K1252" s="14">
        <v>106000000</v>
      </c>
      <c r="L1252" t="s">
        <v>198</v>
      </c>
      <c r="M1252" t="s">
        <v>4353</v>
      </c>
      <c r="N1252" s="14"/>
      <c r="O1252" s="14">
        <v>5</v>
      </c>
      <c r="P1252" s="14">
        <v>20</v>
      </c>
      <c r="Q1252" s="14">
        <v>0</v>
      </c>
      <c r="R1252" s="14">
        <v>1</v>
      </c>
      <c r="S1252" s="14">
        <v>1</v>
      </c>
    </row>
    <row r="1253" spans="1:19" x14ac:dyDescent="0.3">
      <c r="A1253" t="s">
        <v>5886</v>
      </c>
      <c r="B1253" t="s">
        <v>65</v>
      </c>
      <c r="C1253" s="14">
        <v>2009</v>
      </c>
      <c r="D1253" t="s">
        <v>302</v>
      </c>
      <c r="E1253" t="s">
        <v>1304</v>
      </c>
      <c r="F1253" t="s">
        <v>299</v>
      </c>
      <c r="G1253" t="s">
        <v>299</v>
      </c>
      <c r="H1253" t="s">
        <v>4353</v>
      </c>
      <c r="I1253" s="14">
        <v>3500000000</v>
      </c>
      <c r="J1253" t="s">
        <v>155</v>
      </c>
      <c r="K1253" s="14">
        <v>7412329</v>
      </c>
      <c r="L1253" t="s">
        <v>197</v>
      </c>
      <c r="M1253" t="s">
        <v>202</v>
      </c>
      <c r="N1253" s="14"/>
      <c r="O1253" s="14"/>
      <c r="P1253" s="14"/>
      <c r="Q1253" s="14"/>
      <c r="R1253" s="14"/>
      <c r="S1253" s="14">
        <v>0</v>
      </c>
    </row>
    <row r="1254" spans="1:19" x14ac:dyDescent="0.3">
      <c r="A1254" t="s">
        <v>5887</v>
      </c>
      <c r="B1254" t="s">
        <v>65</v>
      </c>
      <c r="C1254" s="14">
        <v>2009</v>
      </c>
      <c r="D1254" t="s">
        <v>302</v>
      </c>
      <c r="E1254" t="s">
        <v>5889</v>
      </c>
      <c r="F1254" t="s">
        <v>299</v>
      </c>
      <c r="G1254" t="s">
        <v>299</v>
      </c>
      <c r="H1254" t="s">
        <v>4353</v>
      </c>
      <c r="I1254" s="14">
        <v>5000000</v>
      </c>
      <c r="J1254" t="s">
        <v>146</v>
      </c>
      <c r="K1254" s="14">
        <v>5000000</v>
      </c>
      <c r="L1254" t="s">
        <v>197</v>
      </c>
      <c r="M1254" t="s">
        <v>202</v>
      </c>
      <c r="N1254" s="14"/>
      <c r="O1254" s="14"/>
      <c r="P1254" s="14"/>
      <c r="Q1254" s="14"/>
      <c r="R1254" s="14"/>
      <c r="S1254" s="14">
        <v>0</v>
      </c>
    </row>
    <row r="1255" spans="1:19" x14ac:dyDescent="0.3">
      <c r="A1255" t="s">
        <v>5888</v>
      </c>
      <c r="B1255" t="s">
        <v>65</v>
      </c>
      <c r="C1255" s="14">
        <v>2009</v>
      </c>
      <c r="D1255" t="s">
        <v>372</v>
      </c>
      <c r="E1255" t="s">
        <v>1306</v>
      </c>
      <c r="F1255" t="s">
        <v>336</v>
      </c>
      <c r="G1255" t="s">
        <v>337</v>
      </c>
      <c r="H1255" t="s">
        <v>207</v>
      </c>
      <c r="I1255" s="14"/>
      <c r="J1255" t="s">
        <v>4353</v>
      </c>
      <c r="K1255" s="14">
        <v>213000000</v>
      </c>
      <c r="L1255" t="s">
        <v>198</v>
      </c>
      <c r="M1255" t="s">
        <v>4353</v>
      </c>
      <c r="N1255" s="14"/>
      <c r="O1255" s="14">
        <v>5</v>
      </c>
      <c r="P1255" s="14">
        <v>20</v>
      </c>
      <c r="Q1255" s="14">
        <v>0</v>
      </c>
      <c r="R1255" s="14">
        <v>1</v>
      </c>
      <c r="S1255" s="14">
        <v>1</v>
      </c>
    </row>
    <row r="1256" spans="1:19" x14ac:dyDescent="0.3">
      <c r="A1256" t="s">
        <v>5890</v>
      </c>
      <c r="B1256" t="s">
        <v>65</v>
      </c>
      <c r="C1256" s="14">
        <v>2009</v>
      </c>
      <c r="D1256" t="s">
        <v>302</v>
      </c>
      <c r="E1256" t="s">
        <v>1307</v>
      </c>
      <c r="F1256" t="s">
        <v>299</v>
      </c>
      <c r="G1256" t="s">
        <v>299</v>
      </c>
      <c r="H1256" t="s">
        <v>4353</v>
      </c>
      <c r="I1256" s="14">
        <v>2000000</v>
      </c>
      <c r="J1256" t="s">
        <v>147</v>
      </c>
      <c r="K1256" s="14">
        <v>292765.0625</v>
      </c>
      <c r="L1256" t="s">
        <v>197</v>
      </c>
      <c r="M1256" t="s">
        <v>202</v>
      </c>
      <c r="N1256" s="14"/>
      <c r="O1256" s="14"/>
      <c r="P1256" s="14"/>
      <c r="Q1256" s="14"/>
      <c r="R1256" s="14"/>
      <c r="S1256" s="14">
        <v>0</v>
      </c>
    </row>
    <row r="1257" spans="1:19" x14ac:dyDescent="0.3">
      <c r="A1257" t="s">
        <v>5891</v>
      </c>
      <c r="B1257" t="s">
        <v>65</v>
      </c>
      <c r="C1257" s="14">
        <v>2009</v>
      </c>
      <c r="D1257" t="s">
        <v>372</v>
      </c>
      <c r="E1257" t="s">
        <v>1305</v>
      </c>
      <c r="F1257" t="s">
        <v>336</v>
      </c>
      <c r="G1257" t="s">
        <v>337</v>
      </c>
      <c r="H1257" t="s">
        <v>207</v>
      </c>
      <c r="I1257" s="14"/>
      <c r="J1257" t="s">
        <v>4353</v>
      </c>
      <c r="K1257" s="14">
        <v>264000000</v>
      </c>
      <c r="L1257" t="s">
        <v>198</v>
      </c>
      <c r="M1257" t="s">
        <v>4353</v>
      </c>
      <c r="N1257" s="14"/>
      <c r="O1257" s="14">
        <v>5</v>
      </c>
      <c r="P1257" s="14">
        <v>20</v>
      </c>
      <c r="Q1257" s="14">
        <v>0</v>
      </c>
      <c r="R1257" s="14">
        <v>1</v>
      </c>
      <c r="S1257" s="14">
        <v>1</v>
      </c>
    </row>
    <row r="1258" spans="1:19" x14ac:dyDescent="0.3">
      <c r="A1258" t="s">
        <v>5892</v>
      </c>
      <c r="B1258" t="s">
        <v>65</v>
      </c>
      <c r="C1258" s="14">
        <v>2010</v>
      </c>
      <c r="D1258" t="s">
        <v>302</v>
      </c>
      <c r="E1258" t="s">
        <v>1308</v>
      </c>
      <c r="F1258" t="s">
        <v>299</v>
      </c>
      <c r="G1258" t="s">
        <v>299</v>
      </c>
      <c r="H1258" t="s">
        <v>4353</v>
      </c>
      <c r="I1258" s="14"/>
      <c r="J1258" t="s">
        <v>4353</v>
      </c>
      <c r="K1258" s="14"/>
      <c r="L1258" t="s">
        <v>197</v>
      </c>
      <c r="M1258" t="s">
        <v>202</v>
      </c>
      <c r="N1258" s="14"/>
      <c r="O1258" s="14"/>
      <c r="P1258" s="14"/>
      <c r="Q1258" s="14"/>
      <c r="R1258" s="14"/>
      <c r="S1258" s="14">
        <v>0</v>
      </c>
    </row>
    <row r="1259" spans="1:19" x14ac:dyDescent="0.3">
      <c r="A1259" t="s">
        <v>5893</v>
      </c>
      <c r="B1259" t="s">
        <v>65</v>
      </c>
      <c r="C1259" s="14">
        <v>2010</v>
      </c>
      <c r="D1259" t="s">
        <v>302</v>
      </c>
      <c r="E1259" t="s">
        <v>1309</v>
      </c>
      <c r="F1259" t="s">
        <v>299</v>
      </c>
      <c r="G1259" t="s">
        <v>299</v>
      </c>
      <c r="H1259" t="s">
        <v>4353</v>
      </c>
      <c r="I1259" s="14">
        <v>50000000</v>
      </c>
      <c r="J1259" t="s">
        <v>155</v>
      </c>
      <c r="K1259" s="14">
        <v>100953.609375</v>
      </c>
      <c r="L1259" t="s">
        <v>197</v>
      </c>
      <c r="M1259" t="s">
        <v>202</v>
      </c>
      <c r="N1259" s="14"/>
      <c r="O1259" s="14"/>
      <c r="P1259" s="14"/>
      <c r="Q1259" s="14"/>
      <c r="R1259" s="14"/>
      <c r="S1259" s="14">
        <v>0</v>
      </c>
    </row>
    <row r="1260" spans="1:19" x14ac:dyDescent="0.3">
      <c r="A1260" t="s">
        <v>5894</v>
      </c>
      <c r="B1260" t="s">
        <v>65</v>
      </c>
      <c r="C1260" s="14">
        <v>2011</v>
      </c>
      <c r="D1260" t="s">
        <v>302</v>
      </c>
      <c r="E1260" t="s">
        <v>1311</v>
      </c>
      <c r="F1260" t="s">
        <v>299</v>
      </c>
      <c r="G1260" t="s">
        <v>299</v>
      </c>
      <c r="H1260" t="s">
        <v>4353</v>
      </c>
      <c r="I1260" s="14"/>
      <c r="J1260" t="s">
        <v>4353</v>
      </c>
      <c r="K1260" s="14"/>
      <c r="L1260" t="s">
        <v>197</v>
      </c>
      <c r="M1260" t="s">
        <v>202</v>
      </c>
      <c r="N1260" s="14"/>
      <c r="O1260" s="14"/>
      <c r="P1260" s="14"/>
      <c r="Q1260" s="14"/>
      <c r="R1260" s="14"/>
      <c r="S1260" s="14">
        <v>0</v>
      </c>
    </row>
    <row r="1261" spans="1:19" x14ac:dyDescent="0.3">
      <c r="A1261" t="s">
        <v>5895</v>
      </c>
      <c r="B1261" t="s">
        <v>65</v>
      </c>
      <c r="C1261" s="14">
        <v>2011</v>
      </c>
      <c r="D1261" t="s">
        <v>302</v>
      </c>
      <c r="E1261" t="s">
        <v>1312</v>
      </c>
      <c r="F1261" t="s">
        <v>299</v>
      </c>
      <c r="G1261" t="s">
        <v>299</v>
      </c>
      <c r="H1261" t="s">
        <v>4353</v>
      </c>
      <c r="I1261" s="14"/>
      <c r="J1261" t="s">
        <v>4353</v>
      </c>
      <c r="K1261" s="14"/>
      <c r="L1261" t="s">
        <v>197</v>
      </c>
      <c r="M1261" t="s">
        <v>202</v>
      </c>
      <c r="N1261" s="14"/>
      <c r="O1261" s="14"/>
      <c r="P1261" s="14"/>
      <c r="Q1261" s="14"/>
      <c r="R1261" s="14"/>
      <c r="S1261" s="14">
        <v>0</v>
      </c>
    </row>
    <row r="1262" spans="1:19" x14ac:dyDescent="0.3">
      <c r="A1262" t="s">
        <v>5896</v>
      </c>
      <c r="B1262" t="s">
        <v>65</v>
      </c>
      <c r="C1262" s="14">
        <v>2011</v>
      </c>
      <c r="D1262" t="s">
        <v>302</v>
      </c>
      <c r="E1262" t="s">
        <v>10009</v>
      </c>
      <c r="F1262" t="s">
        <v>299</v>
      </c>
      <c r="G1262" t="s">
        <v>299</v>
      </c>
      <c r="H1262" t="s">
        <v>4353</v>
      </c>
      <c r="I1262" s="14">
        <v>3963880000</v>
      </c>
      <c r="J1262" t="s">
        <v>155</v>
      </c>
      <c r="K1262" s="14">
        <v>8400434</v>
      </c>
      <c r="L1262" t="s">
        <v>197</v>
      </c>
      <c r="M1262" t="s">
        <v>202</v>
      </c>
      <c r="N1262" s="14"/>
      <c r="O1262" s="14"/>
      <c r="P1262" s="14"/>
      <c r="Q1262" s="14"/>
      <c r="R1262" s="14"/>
      <c r="S1262" s="14">
        <v>0</v>
      </c>
    </row>
    <row r="1263" spans="1:19" x14ac:dyDescent="0.3">
      <c r="A1263" t="s">
        <v>5897</v>
      </c>
      <c r="B1263" t="s">
        <v>65</v>
      </c>
      <c r="C1263" s="14">
        <v>2011</v>
      </c>
      <c r="D1263" t="s">
        <v>302</v>
      </c>
      <c r="E1263" t="s">
        <v>1310</v>
      </c>
      <c r="F1263" t="s">
        <v>299</v>
      </c>
      <c r="G1263" t="s">
        <v>299</v>
      </c>
      <c r="H1263" t="s">
        <v>4353</v>
      </c>
      <c r="I1263" s="14">
        <v>82000000</v>
      </c>
      <c r="J1263" t="s">
        <v>155</v>
      </c>
      <c r="K1263" s="14">
        <v>173778.109375</v>
      </c>
      <c r="L1263" t="s">
        <v>197</v>
      </c>
      <c r="M1263" t="s">
        <v>202</v>
      </c>
      <c r="N1263" s="14"/>
      <c r="O1263" s="14"/>
      <c r="P1263" s="14"/>
      <c r="Q1263" s="14"/>
      <c r="R1263" s="14"/>
      <c r="S1263" s="14">
        <v>0</v>
      </c>
    </row>
    <row r="1264" spans="1:19" x14ac:dyDescent="0.3">
      <c r="A1264" t="s">
        <v>5898</v>
      </c>
      <c r="B1264" t="s">
        <v>65</v>
      </c>
      <c r="C1264" s="14">
        <v>2012</v>
      </c>
      <c r="D1264" t="s">
        <v>302</v>
      </c>
      <c r="E1264" t="s">
        <v>1315</v>
      </c>
      <c r="F1264" t="s">
        <v>299</v>
      </c>
      <c r="G1264" t="s">
        <v>299</v>
      </c>
      <c r="H1264" t="s">
        <v>4353</v>
      </c>
      <c r="I1264" s="14">
        <v>3000000</v>
      </c>
      <c r="J1264" t="s">
        <v>146</v>
      </c>
      <c r="K1264" s="14">
        <v>3000000</v>
      </c>
      <c r="L1264" t="s">
        <v>197</v>
      </c>
      <c r="M1264" t="s">
        <v>202</v>
      </c>
      <c r="N1264" s="14"/>
      <c r="O1264" s="14"/>
      <c r="P1264" s="14"/>
      <c r="Q1264" s="14"/>
      <c r="R1264" s="14"/>
      <c r="S1264" s="14">
        <v>0</v>
      </c>
    </row>
    <row r="1265" spans="1:19" x14ac:dyDescent="0.3">
      <c r="A1265" t="s">
        <v>5899</v>
      </c>
      <c r="B1265" t="s">
        <v>65</v>
      </c>
      <c r="C1265" s="14">
        <v>2012</v>
      </c>
      <c r="D1265" t="s">
        <v>372</v>
      </c>
      <c r="E1265" t="s">
        <v>1316</v>
      </c>
      <c r="F1265" t="s">
        <v>336</v>
      </c>
      <c r="G1265" t="s">
        <v>337</v>
      </c>
      <c r="H1265" t="s">
        <v>207</v>
      </c>
      <c r="I1265" s="14"/>
      <c r="J1265" t="s">
        <v>4353</v>
      </c>
      <c r="K1265" s="14">
        <v>37000000</v>
      </c>
      <c r="L1265" t="s">
        <v>198</v>
      </c>
      <c r="M1265" t="s">
        <v>4353</v>
      </c>
      <c r="N1265" s="14"/>
      <c r="O1265" s="14">
        <v>5</v>
      </c>
      <c r="P1265" s="14">
        <v>20</v>
      </c>
      <c r="Q1265" s="14">
        <v>0</v>
      </c>
      <c r="R1265" s="14">
        <v>1</v>
      </c>
      <c r="S1265" s="14">
        <v>1</v>
      </c>
    </row>
    <row r="1266" spans="1:19" x14ac:dyDescent="0.3">
      <c r="A1266" t="s">
        <v>5900</v>
      </c>
      <c r="B1266" t="s">
        <v>65</v>
      </c>
      <c r="C1266" s="14">
        <v>2012</v>
      </c>
      <c r="D1266" t="s">
        <v>302</v>
      </c>
      <c r="E1266" t="s">
        <v>1323</v>
      </c>
      <c r="F1266" t="s">
        <v>299</v>
      </c>
      <c r="G1266" t="s">
        <v>299</v>
      </c>
      <c r="H1266" t="s">
        <v>4353</v>
      </c>
      <c r="I1266" s="14">
        <v>69689969</v>
      </c>
      <c r="J1266" t="s">
        <v>146</v>
      </c>
      <c r="K1266" s="14">
        <v>69689969</v>
      </c>
      <c r="L1266" t="s">
        <v>197</v>
      </c>
      <c r="M1266" t="s">
        <v>202</v>
      </c>
      <c r="N1266" s="14"/>
      <c r="O1266" s="14"/>
      <c r="P1266" s="14"/>
      <c r="Q1266" s="14"/>
      <c r="R1266" s="14"/>
      <c r="S1266" s="14">
        <v>0</v>
      </c>
    </row>
    <row r="1267" spans="1:19" x14ac:dyDescent="0.3">
      <c r="A1267" t="s">
        <v>5901</v>
      </c>
      <c r="B1267" t="s">
        <v>65</v>
      </c>
      <c r="C1267" s="14">
        <v>2012</v>
      </c>
      <c r="D1267" t="s">
        <v>302</v>
      </c>
      <c r="E1267" t="s">
        <v>1325</v>
      </c>
      <c r="F1267" t="s">
        <v>299</v>
      </c>
      <c r="G1267" t="s">
        <v>299</v>
      </c>
      <c r="H1267" t="s">
        <v>4353</v>
      </c>
      <c r="I1267" s="14"/>
      <c r="J1267" t="s">
        <v>4353</v>
      </c>
      <c r="K1267" s="14"/>
      <c r="L1267" t="s">
        <v>197</v>
      </c>
      <c r="M1267" t="s">
        <v>202</v>
      </c>
      <c r="N1267" s="14"/>
      <c r="O1267" s="14"/>
      <c r="P1267" s="14"/>
      <c r="Q1267" s="14"/>
      <c r="R1267" s="14"/>
      <c r="S1267" s="14">
        <v>0</v>
      </c>
    </row>
    <row r="1268" spans="1:19" x14ac:dyDescent="0.3">
      <c r="A1268" t="s">
        <v>5902</v>
      </c>
      <c r="B1268" t="s">
        <v>65</v>
      </c>
      <c r="C1268" s="14">
        <v>2012</v>
      </c>
      <c r="D1268" t="s">
        <v>302</v>
      </c>
      <c r="E1268" t="s">
        <v>1314</v>
      </c>
      <c r="F1268" t="s">
        <v>299</v>
      </c>
      <c r="G1268" t="s">
        <v>299</v>
      </c>
      <c r="H1268" t="s">
        <v>4353</v>
      </c>
      <c r="I1268" s="14"/>
      <c r="J1268" t="s">
        <v>4353</v>
      </c>
      <c r="K1268" s="14"/>
      <c r="L1268" t="s">
        <v>197</v>
      </c>
      <c r="M1268" t="s">
        <v>202</v>
      </c>
      <c r="N1268" s="14"/>
      <c r="O1268" s="14"/>
      <c r="P1268" s="14"/>
      <c r="Q1268" s="14"/>
      <c r="R1268" s="14"/>
      <c r="S1268" s="14">
        <v>0</v>
      </c>
    </row>
    <row r="1269" spans="1:19" x14ac:dyDescent="0.3">
      <c r="A1269" t="s">
        <v>5903</v>
      </c>
      <c r="B1269" t="s">
        <v>65</v>
      </c>
      <c r="C1269" s="14">
        <v>2012</v>
      </c>
      <c r="D1269" t="s">
        <v>302</v>
      </c>
      <c r="E1269" t="s">
        <v>1313</v>
      </c>
      <c r="F1269" t="s">
        <v>299</v>
      </c>
      <c r="G1269" t="s">
        <v>299</v>
      </c>
      <c r="H1269" t="s">
        <v>4353</v>
      </c>
      <c r="I1269" s="14"/>
      <c r="J1269" t="s">
        <v>4353</v>
      </c>
      <c r="K1269" s="14"/>
      <c r="L1269" t="s">
        <v>197</v>
      </c>
      <c r="M1269" t="s">
        <v>202</v>
      </c>
      <c r="N1269" s="14"/>
      <c r="O1269" s="14"/>
      <c r="P1269" s="14"/>
      <c r="Q1269" s="14"/>
      <c r="R1269" s="14"/>
      <c r="S1269" s="14">
        <v>0</v>
      </c>
    </row>
    <row r="1270" spans="1:19" x14ac:dyDescent="0.3">
      <c r="A1270" t="s">
        <v>5904</v>
      </c>
      <c r="B1270" t="s">
        <v>65</v>
      </c>
      <c r="C1270" s="14">
        <v>2012</v>
      </c>
      <c r="D1270" t="s">
        <v>302</v>
      </c>
      <c r="E1270" t="s">
        <v>1321</v>
      </c>
      <c r="F1270" t="s">
        <v>299</v>
      </c>
      <c r="G1270" t="s">
        <v>299</v>
      </c>
      <c r="H1270" t="s">
        <v>4353</v>
      </c>
      <c r="I1270" s="14"/>
      <c r="J1270" t="s">
        <v>4353</v>
      </c>
      <c r="K1270" s="14"/>
      <c r="L1270" t="s">
        <v>197</v>
      </c>
      <c r="M1270" t="s">
        <v>202</v>
      </c>
      <c r="N1270" s="14"/>
      <c r="O1270" s="14"/>
      <c r="P1270" s="14"/>
      <c r="Q1270" s="14"/>
      <c r="R1270" s="14"/>
      <c r="S1270" s="14">
        <v>0</v>
      </c>
    </row>
    <row r="1271" spans="1:19" x14ac:dyDescent="0.3">
      <c r="A1271" t="s">
        <v>5905</v>
      </c>
      <c r="B1271" t="s">
        <v>65</v>
      </c>
      <c r="C1271" s="14">
        <v>2012</v>
      </c>
      <c r="D1271" t="s">
        <v>302</v>
      </c>
      <c r="E1271" t="s">
        <v>1322</v>
      </c>
      <c r="F1271" t="s">
        <v>299</v>
      </c>
      <c r="G1271" t="s">
        <v>299</v>
      </c>
      <c r="H1271" t="s">
        <v>4353</v>
      </c>
      <c r="I1271" s="14"/>
      <c r="J1271" t="s">
        <v>4353</v>
      </c>
      <c r="K1271" s="14"/>
      <c r="L1271" t="s">
        <v>197</v>
      </c>
      <c r="M1271" t="s">
        <v>202</v>
      </c>
      <c r="N1271" s="14"/>
      <c r="O1271" s="14"/>
      <c r="P1271" s="14"/>
      <c r="Q1271" s="14"/>
      <c r="R1271" s="14"/>
      <c r="S1271" s="14">
        <v>0</v>
      </c>
    </row>
    <row r="1272" spans="1:19" x14ac:dyDescent="0.3">
      <c r="A1272" t="s">
        <v>5906</v>
      </c>
      <c r="B1272" t="s">
        <v>65</v>
      </c>
      <c r="C1272" s="14">
        <v>2012</v>
      </c>
      <c r="D1272" t="s">
        <v>372</v>
      </c>
      <c r="E1272" t="s">
        <v>5910</v>
      </c>
      <c r="F1272" t="s">
        <v>336</v>
      </c>
      <c r="G1272" t="s">
        <v>337</v>
      </c>
      <c r="H1272" t="s">
        <v>207</v>
      </c>
      <c r="I1272" s="14"/>
      <c r="J1272" t="s">
        <v>4353</v>
      </c>
      <c r="K1272" s="14">
        <v>74000000</v>
      </c>
      <c r="L1272" t="s">
        <v>198</v>
      </c>
      <c r="M1272" t="s">
        <v>4353</v>
      </c>
      <c r="N1272" s="14"/>
      <c r="O1272" s="14">
        <v>5</v>
      </c>
      <c r="P1272" s="14">
        <v>20</v>
      </c>
      <c r="Q1272" s="14">
        <v>0</v>
      </c>
      <c r="R1272" s="14">
        <v>1</v>
      </c>
      <c r="S1272" s="14">
        <v>1</v>
      </c>
    </row>
    <row r="1273" spans="1:19" x14ac:dyDescent="0.3">
      <c r="A1273" t="s">
        <v>5907</v>
      </c>
      <c r="B1273" t="s">
        <v>65</v>
      </c>
      <c r="C1273" s="14">
        <v>2012</v>
      </c>
      <c r="D1273" t="s">
        <v>372</v>
      </c>
      <c r="E1273" t="s">
        <v>1320</v>
      </c>
      <c r="F1273" t="s">
        <v>336</v>
      </c>
      <c r="G1273" t="s">
        <v>337</v>
      </c>
      <c r="H1273" t="s">
        <v>207</v>
      </c>
      <c r="I1273" s="14"/>
      <c r="J1273" t="s">
        <v>4353</v>
      </c>
      <c r="K1273" s="14">
        <v>105000000</v>
      </c>
      <c r="L1273" t="s">
        <v>198</v>
      </c>
      <c r="M1273" t="s">
        <v>4353</v>
      </c>
      <c r="N1273" s="14"/>
      <c r="O1273" s="14">
        <v>5</v>
      </c>
      <c r="P1273" s="14">
        <v>20</v>
      </c>
      <c r="Q1273" s="14">
        <v>0</v>
      </c>
      <c r="R1273" s="14">
        <v>1</v>
      </c>
      <c r="S1273" s="14">
        <v>1</v>
      </c>
    </row>
    <row r="1274" spans="1:19" x14ac:dyDescent="0.3">
      <c r="A1274" t="s">
        <v>5908</v>
      </c>
      <c r="B1274" t="s">
        <v>65</v>
      </c>
      <c r="C1274" s="14">
        <v>2012</v>
      </c>
      <c r="D1274" t="s">
        <v>372</v>
      </c>
      <c r="E1274" t="s">
        <v>1324</v>
      </c>
      <c r="F1274" t="s">
        <v>336</v>
      </c>
      <c r="G1274" t="s">
        <v>337</v>
      </c>
      <c r="H1274" t="s">
        <v>207</v>
      </c>
      <c r="I1274" s="14"/>
      <c r="J1274" t="s">
        <v>4353</v>
      </c>
      <c r="K1274" s="14">
        <v>48000000</v>
      </c>
      <c r="L1274" t="s">
        <v>198</v>
      </c>
      <c r="M1274" t="s">
        <v>4353</v>
      </c>
      <c r="N1274" s="14"/>
      <c r="O1274" s="14">
        <v>5</v>
      </c>
      <c r="P1274" s="14">
        <v>20</v>
      </c>
      <c r="Q1274" s="14">
        <v>0</v>
      </c>
      <c r="R1274" s="14">
        <v>1</v>
      </c>
      <c r="S1274" s="14">
        <v>1</v>
      </c>
    </row>
    <row r="1275" spans="1:19" x14ac:dyDescent="0.3">
      <c r="A1275" t="s">
        <v>5909</v>
      </c>
      <c r="B1275" t="s">
        <v>65</v>
      </c>
      <c r="C1275" s="14">
        <v>2012</v>
      </c>
      <c r="D1275" t="s">
        <v>372</v>
      </c>
      <c r="E1275" t="s">
        <v>1319</v>
      </c>
      <c r="F1275" t="s">
        <v>336</v>
      </c>
      <c r="G1275" t="s">
        <v>337</v>
      </c>
      <c r="H1275" t="s">
        <v>207</v>
      </c>
      <c r="I1275" s="14"/>
      <c r="J1275" t="s">
        <v>4353</v>
      </c>
      <c r="K1275" s="14">
        <v>66000000</v>
      </c>
      <c r="L1275" t="s">
        <v>198</v>
      </c>
      <c r="M1275" t="s">
        <v>4353</v>
      </c>
      <c r="N1275" s="14"/>
      <c r="O1275" s="14">
        <v>5</v>
      </c>
      <c r="P1275" s="14">
        <v>20</v>
      </c>
      <c r="Q1275" s="14">
        <v>0</v>
      </c>
      <c r="R1275" s="14">
        <v>1</v>
      </c>
      <c r="S1275" s="14">
        <v>1</v>
      </c>
    </row>
    <row r="1276" spans="1:19" x14ac:dyDescent="0.3">
      <c r="A1276" t="s">
        <v>5911</v>
      </c>
      <c r="B1276" t="s">
        <v>65</v>
      </c>
      <c r="C1276" s="14">
        <v>2012</v>
      </c>
      <c r="D1276" t="s">
        <v>372</v>
      </c>
      <c r="E1276" t="s">
        <v>1318</v>
      </c>
      <c r="F1276" t="s">
        <v>336</v>
      </c>
      <c r="G1276" t="s">
        <v>337</v>
      </c>
      <c r="H1276" t="s">
        <v>207</v>
      </c>
      <c r="I1276" s="14"/>
      <c r="J1276" t="s">
        <v>4353</v>
      </c>
      <c r="K1276" s="14">
        <v>1208000000</v>
      </c>
      <c r="L1276" t="s">
        <v>198</v>
      </c>
      <c r="M1276" t="s">
        <v>4353</v>
      </c>
      <c r="N1276" s="14"/>
      <c r="O1276" s="14"/>
      <c r="P1276" s="14"/>
      <c r="Q1276" s="14">
        <v>0</v>
      </c>
      <c r="R1276" s="14">
        <v>1</v>
      </c>
      <c r="S1276" s="14">
        <v>1</v>
      </c>
    </row>
    <row r="1277" spans="1:19" x14ac:dyDescent="0.3">
      <c r="A1277" t="s">
        <v>5912</v>
      </c>
      <c r="B1277" t="s">
        <v>65</v>
      </c>
      <c r="C1277" s="14">
        <v>2012</v>
      </c>
      <c r="D1277" t="s">
        <v>372</v>
      </c>
      <c r="E1277" t="s">
        <v>1317</v>
      </c>
      <c r="F1277" t="s">
        <v>336</v>
      </c>
      <c r="G1277" t="s">
        <v>337</v>
      </c>
      <c r="H1277" t="s">
        <v>207</v>
      </c>
      <c r="I1277" s="14"/>
      <c r="J1277" t="s">
        <v>4353</v>
      </c>
      <c r="K1277" s="14">
        <v>234000000</v>
      </c>
      <c r="L1277" t="s">
        <v>198</v>
      </c>
      <c r="M1277" t="s">
        <v>4353</v>
      </c>
      <c r="N1277" s="14"/>
      <c r="O1277" s="14">
        <v>5</v>
      </c>
      <c r="P1277" s="14">
        <v>20</v>
      </c>
      <c r="Q1277" s="14">
        <v>0</v>
      </c>
      <c r="R1277" s="14">
        <v>1</v>
      </c>
      <c r="S1277" s="14">
        <v>1</v>
      </c>
    </row>
    <row r="1278" spans="1:19" x14ac:dyDescent="0.3">
      <c r="A1278" t="s">
        <v>5913</v>
      </c>
      <c r="B1278" t="s">
        <v>65</v>
      </c>
      <c r="C1278" s="14">
        <v>2012</v>
      </c>
      <c r="D1278" t="s">
        <v>4542</v>
      </c>
      <c r="E1278" t="s">
        <v>334</v>
      </c>
      <c r="F1278" t="s">
        <v>364</v>
      </c>
      <c r="G1278" t="s">
        <v>365</v>
      </c>
      <c r="H1278" t="s">
        <v>207</v>
      </c>
      <c r="I1278" s="14"/>
      <c r="J1278" t="s">
        <v>4353</v>
      </c>
      <c r="K1278" s="14">
        <v>16000000</v>
      </c>
      <c r="L1278" t="s">
        <v>198</v>
      </c>
      <c r="M1278" t="s">
        <v>366</v>
      </c>
      <c r="N1278" s="14">
        <v>0</v>
      </c>
      <c r="O1278" s="14"/>
      <c r="P1278" s="14"/>
      <c r="Q1278" s="14">
        <v>0</v>
      </c>
      <c r="R1278" s="14">
        <v>1</v>
      </c>
      <c r="S1278" s="14">
        <v>1</v>
      </c>
    </row>
    <row r="1279" spans="1:19" x14ac:dyDescent="0.3">
      <c r="A1279" t="s">
        <v>5914</v>
      </c>
      <c r="B1279" t="s">
        <v>65</v>
      </c>
      <c r="C1279" s="14">
        <v>2013</v>
      </c>
      <c r="D1279" t="s">
        <v>302</v>
      </c>
      <c r="E1279" t="s">
        <v>1326</v>
      </c>
      <c r="F1279" t="s">
        <v>299</v>
      </c>
      <c r="G1279" t="s">
        <v>299</v>
      </c>
      <c r="H1279" t="s">
        <v>4353</v>
      </c>
      <c r="I1279" s="14">
        <v>10000000</v>
      </c>
      <c r="J1279" t="s">
        <v>147</v>
      </c>
      <c r="K1279" s="14">
        <v>1614007.375</v>
      </c>
      <c r="L1279" t="s">
        <v>197</v>
      </c>
      <c r="M1279" t="s">
        <v>202</v>
      </c>
      <c r="N1279" s="14"/>
      <c r="O1279" s="14"/>
      <c r="P1279" s="14"/>
      <c r="Q1279" s="14"/>
      <c r="R1279" s="14"/>
      <c r="S1279" s="14">
        <v>0</v>
      </c>
    </row>
    <row r="1280" spans="1:19" x14ac:dyDescent="0.3">
      <c r="A1280" t="s">
        <v>5915</v>
      </c>
      <c r="B1280" t="s">
        <v>65</v>
      </c>
      <c r="C1280" s="14">
        <v>2013</v>
      </c>
      <c r="D1280" t="s">
        <v>302</v>
      </c>
      <c r="E1280" t="s">
        <v>1328</v>
      </c>
      <c r="F1280" t="s">
        <v>299</v>
      </c>
      <c r="G1280" t="s">
        <v>299</v>
      </c>
      <c r="H1280" t="s">
        <v>4353</v>
      </c>
      <c r="I1280" s="14"/>
      <c r="J1280" t="s">
        <v>4353</v>
      </c>
      <c r="K1280" s="14"/>
      <c r="L1280" t="s">
        <v>197</v>
      </c>
      <c r="M1280" t="s">
        <v>202</v>
      </c>
      <c r="N1280" s="14"/>
      <c r="O1280" s="14"/>
      <c r="P1280" s="14"/>
      <c r="Q1280" s="14"/>
      <c r="R1280" s="14"/>
      <c r="S1280" s="14">
        <v>0</v>
      </c>
    </row>
    <row r="1281" spans="1:19" x14ac:dyDescent="0.3">
      <c r="A1281" t="s">
        <v>5916</v>
      </c>
      <c r="B1281" t="s">
        <v>65</v>
      </c>
      <c r="C1281" s="14">
        <v>2013</v>
      </c>
      <c r="D1281" t="s">
        <v>302</v>
      </c>
      <c r="E1281" t="s">
        <v>1327</v>
      </c>
      <c r="F1281" t="s">
        <v>299</v>
      </c>
      <c r="G1281" t="s">
        <v>299</v>
      </c>
      <c r="H1281" t="s">
        <v>4353</v>
      </c>
      <c r="I1281" s="14"/>
      <c r="J1281" t="s">
        <v>4353</v>
      </c>
      <c r="K1281" s="14"/>
      <c r="L1281" t="s">
        <v>197</v>
      </c>
      <c r="M1281" t="s">
        <v>202</v>
      </c>
      <c r="N1281" s="14"/>
      <c r="O1281" s="14"/>
      <c r="P1281" s="14"/>
      <c r="Q1281" s="14"/>
      <c r="R1281" s="14"/>
      <c r="S1281" s="14">
        <v>0</v>
      </c>
    </row>
    <row r="1282" spans="1:19" x14ac:dyDescent="0.3">
      <c r="A1282" t="s">
        <v>5917</v>
      </c>
      <c r="B1282" t="s">
        <v>65</v>
      </c>
      <c r="C1282" s="14">
        <v>2013</v>
      </c>
      <c r="D1282" t="s">
        <v>4542</v>
      </c>
      <c r="E1282" t="s">
        <v>10010</v>
      </c>
      <c r="F1282" t="s">
        <v>336</v>
      </c>
      <c r="G1282" t="s">
        <v>337</v>
      </c>
      <c r="H1282" t="s">
        <v>207</v>
      </c>
      <c r="I1282" s="14">
        <v>55000000</v>
      </c>
      <c r="J1282" t="s">
        <v>146</v>
      </c>
      <c r="K1282" s="14">
        <v>55000000</v>
      </c>
      <c r="L1282" t="s">
        <v>198</v>
      </c>
      <c r="M1282" t="s">
        <v>4353</v>
      </c>
      <c r="N1282" s="14"/>
      <c r="O1282" s="14">
        <v>5</v>
      </c>
      <c r="P1282" s="14">
        <v>20</v>
      </c>
      <c r="Q1282" s="14">
        <v>0</v>
      </c>
      <c r="R1282" s="14">
        <v>1</v>
      </c>
      <c r="S1282" s="14">
        <v>1</v>
      </c>
    </row>
    <row r="1283" spans="1:19" x14ac:dyDescent="0.3">
      <c r="A1283" t="s">
        <v>5918</v>
      </c>
      <c r="B1283" t="s">
        <v>65</v>
      </c>
      <c r="C1283" s="14">
        <v>2013</v>
      </c>
      <c r="D1283" t="s">
        <v>302</v>
      </c>
      <c r="E1283" t="s">
        <v>1329</v>
      </c>
      <c r="F1283" t="s">
        <v>299</v>
      </c>
      <c r="G1283" t="s">
        <v>299</v>
      </c>
      <c r="H1283" t="s">
        <v>4353</v>
      </c>
      <c r="I1283" s="14"/>
      <c r="J1283" t="s">
        <v>4353</v>
      </c>
      <c r="K1283" s="14"/>
      <c r="L1283" t="s">
        <v>197</v>
      </c>
      <c r="M1283" t="s">
        <v>202</v>
      </c>
      <c r="N1283" s="14"/>
      <c r="O1283" s="14"/>
      <c r="P1283" s="14"/>
      <c r="Q1283" s="14"/>
      <c r="R1283" s="14"/>
      <c r="S1283" s="14">
        <v>0</v>
      </c>
    </row>
    <row r="1284" spans="1:19" x14ac:dyDescent="0.3">
      <c r="A1284" t="s">
        <v>5919</v>
      </c>
      <c r="B1284" t="s">
        <v>65</v>
      </c>
      <c r="C1284" s="14">
        <v>2014</v>
      </c>
      <c r="D1284" t="s">
        <v>372</v>
      </c>
      <c r="E1284" t="s">
        <v>1331</v>
      </c>
      <c r="F1284" t="s">
        <v>336</v>
      </c>
      <c r="G1284" t="s">
        <v>337</v>
      </c>
      <c r="H1284" t="s">
        <v>207</v>
      </c>
      <c r="I1284" s="14"/>
      <c r="J1284" t="s">
        <v>4353</v>
      </c>
      <c r="K1284" s="14">
        <v>502000000</v>
      </c>
      <c r="L1284" t="s">
        <v>198</v>
      </c>
      <c r="M1284" t="s">
        <v>4353</v>
      </c>
      <c r="N1284" s="14"/>
      <c r="O1284" s="14"/>
      <c r="P1284" s="14"/>
      <c r="Q1284" s="14">
        <v>0</v>
      </c>
      <c r="R1284" s="14">
        <v>1</v>
      </c>
      <c r="S1284" s="14">
        <v>1</v>
      </c>
    </row>
    <row r="1285" spans="1:19" x14ac:dyDescent="0.3">
      <c r="A1285" t="s">
        <v>5920</v>
      </c>
      <c r="B1285" t="s">
        <v>65</v>
      </c>
      <c r="C1285" s="14">
        <v>2014</v>
      </c>
      <c r="D1285" t="s">
        <v>302</v>
      </c>
      <c r="E1285" t="s">
        <v>1330</v>
      </c>
      <c r="F1285" t="s">
        <v>299</v>
      </c>
      <c r="G1285" t="s">
        <v>299</v>
      </c>
      <c r="H1285" t="s">
        <v>4353</v>
      </c>
      <c r="I1285" s="14">
        <v>815000</v>
      </c>
      <c r="J1285" t="s">
        <v>146</v>
      </c>
      <c r="K1285" s="14">
        <v>815000</v>
      </c>
      <c r="L1285" t="s">
        <v>197</v>
      </c>
      <c r="M1285" t="s">
        <v>202</v>
      </c>
      <c r="N1285" s="14"/>
      <c r="O1285" s="14"/>
      <c r="P1285" s="14"/>
      <c r="Q1285" s="14"/>
      <c r="R1285" s="14"/>
      <c r="S1285" s="14">
        <v>0</v>
      </c>
    </row>
    <row r="1286" spans="1:19" x14ac:dyDescent="0.3">
      <c r="A1286" t="s">
        <v>5921</v>
      </c>
      <c r="B1286" t="s">
        <v>65</v>
      </c>
      <c r="C1286" s="14">
        <v>2014</v>
      </c>
      <c r="D1286" t="s">
        <v>302</v>
      </c>
      <c r="E1286" t="s">
        <v>1332</v>
      </c>
      <c r="F1286" t="s">
        <v>299</v>
      </c>
      <c r="G1286" t="s">
        <v>299</v>
      </c>
      <c r="H1286" t="s">
        <v>4353</v>
      </c>
      <c r="I1286" s="14">
        <v>50000000</v>
      </c>
      <c r="J1286" t="s">
        <v>155</v>
      </c>
      <c r="K1286" s="14">
        <v>101129.625</v>
      </c>
      <c r="L1286" t="s">
        <v>197</v>
      </c>
      <c r="M1286" t="s">
        <v>202</v>
      </c>
      <c r="N1286" s="14"/>
      <c r="O1286" s="14"/>
      <c r="P1286" s="14"/>
      <c r="Q1286" s="14"/>
      <c r="R1286" s="14"/>
      <c r="S1286" s="14">
        <v>0</v>
      </c>
    </row>
    <row r="1287" spans="1:19" x14ac:dyDescent="0.3">
      <c r="A1287" t="s">
        <v>5922</v>
      </c>
      <c r="B1287" t="s">
        <v>65</v>
      </c>
      <c r="C1287" s="14">
        <v>2014</v>
      </c>
      <c r="D1287" t="s">
        <v>372</v>
      </c>
      <c r="E1287" t="s">
        <v>1336</v>
      </c>
      <c r="F1287" t="s">
        <v>336</v>
      </c>
      <c r="G1287" t="s">
        <v>337</v>
      </c>
      <c r="H1287" t="s">
        <v>207</v>
      </c>
      <c r="I1287" s="14"/>
      <c r="J1287" t="s">
        <v>4353</v>
      </c>
      <c r="K1287" s="14">
        <v>62000000</v>
      </c>
      <c r="L1287" t="s">
        <v>198</v>
      </c>
      <c r="M1287" t="s">
        <v>202</v>
      </c>
      <c r="N1287" s="14"/>
      <c r="O1287" s="14"/>
      <c r="P1287" s="14"/>
      <c r="Q1287" s="14">
        <v>0</v>
      </c>
      <c r="R1287" s="14">
        <v>1</v>
      </c>
      <c r="S1287" s="14">
        <v>1</v>
      </c>
    </row>
    <row r="1288" spans="1:19" x14ac:dyDescent="0.3">
      <c r="A1288" t="s">
        <v>5923</v>
      </c>
      <c r="B1288" t="s">
        <v>65</v>
      </c>
      <c r="C1288" s="14">
        <v>2014</v>
      </c>
      <c r="D1288" t="s">
        <v>372</v>
      </c>
      <c r="E1288" t="s">
        <v>1335</v>
      </c>
      <c r="F1288" t="s">
        <v>336</v>
      </c>
      <c r="G1288" t="s">
        <v>337</v>
      </c>
      <c r="H1288" t="s">
        <v>207</v>
      </c>
      <c r="I1288" s="14"/>
      <c r="J1288" t="s">
        <v>4353</v>
      </c>
      <c r="K1288" s="14">
        <v>8000000</v>
      </c>
      <c r="L1288" t="s">
        <v>198</v>
      </c>
      <c r="M1288" t="s">
        <v>4353</v>
      </c>
      <c r="N1288" s="14"/>
      <c r="O1288" s="14">
        <v>5</v>
      </c>
      <c r="P1288" s="14">
        <v>20</v>
      </c>
      <c r="Q1288" s="14">
        <v>0</v>
      </c>
      <c r="R1288" s="14">
        <v>1</v>
      </c>
      <c r="S1288" s="14">
        <v>1</v>
      </c>
    </row>
    <row r="1289" spans="1:19" x14ac:dyDescent="0.3">
      <c r="A1289" t="s">
        <v>5924</v>
      </c>
      <c r="B1289" t="s">
        <v>65</v>
      </c>
      <c r="C1289" s="14">
        <v>2014</v>
      </c>
      <c r="D1289" t="s">
        <v>372</v>
      </c>
      <c r="E1289" t="s">
        <v>1333</v>
      </c>
      <c r="F1289" t="s">
        <v>336</v>
      </c>
      <c r="G1289" t="s">
        <v>337</v>
      </c>
      <c r="H1289" t="s">
        <v>207</v>
      </c>
      <c r="I1289" s="14"/>
      <c r="J1289" t="s">
        <v>4353</v>
      </c>
      <c r="K1289" s="14">
        <v>19000000</v>
      </c>
      <c r="L1289" t="s">
        <v>198</v>
      </c>
      <c r="M1289" t="s">
        <v>202</v>
      </c>
      <c r="N1289" s="14"/>
      <c r="O1289" s="14"/>
      <c r="P1289" s="14"/>
      <c r="Q1289" s="14">
        <v>0</v>
      </c>
      <c r="R1289" s="14">
        <v>1</v>
      </c>
      <c r="S1289" s="14">
        <v>1</v>
      </c>
    </row>
    <row r="1290" spans="1:19" x14ac:dyDescent="0.3">
      <c r="A1290" t="s">
        <v>5925</v>
      </c>
      <c r="B1290" t="s">
        <v>65</v>
      </c>
      <c r="C1290" s="14">
        <v>2014</v>
      </c>
      <c r="D1290" t="s">
        <v>372</v>
      </c>
      <c r="E1290" t="s">
        <v>1334</v>
      </c>
      <c r="F1290" t="s">
        <v>336</v>
      </c>
      <c r="G1290" t="s">
        <v>337</v>
      </c>
      <c r="H1290" t="s">
        <v>207</v>
      </c>
      <c r="I1290" s="14"/>
      <c r="J1290" t="s">
        <v>4353</v>
      </c>
      <c r="K1290" s="14">
        <v>328000000</v>
      </c>
      <c r="L1290" t="s">
        <v>198</v>
      </c>
      <c r="M1290" t="s">
        <v>4353</v>
      </c>
      <c r="N1290" s="14"/>
      <c r="O1290" s="14"/>
      <c r="P1290" s="14"/>
      <c r="Q1290" s="14">
        <v>0</v>
      </c>
      <c r="R1290" s="14">
        <v>1</v>
      </c>
      <c r="S1290" s="14">
        <v>1</v>
      </c>
    </row>
    <row r="1291" spans="1:19" x14ac:dyDescent="0.3">
      <c r="A1291" t="s">
        <v>5926</v>
      </c>
      <c r="B1291" t="s">
        <v>65</v>
      </c>
      <c r="C1291" s="14">
        <v>2017</v>
      </c>
      <c r="D1291" t="s">
        <v>372</v>
      </c>
      <c r="E1291" t="s">
        <v>1337</v>
      </c>
      <c r="F1291" t="s">
        <v>336</v>
      </c>
      <c r="G1291" t="s">
        <v>337</v>
      </c>
      <c r="H1291" t="s">
        <v>207</v>
      </c>
      <c r="I1291" s="14"/>
      <c r="J1291" t="s">
        <v>4353</v>
      </c>
      <c r="K1291" s="14">
        <v>162000000</v>
      </c>
      <c r="L1291" t="s">
        <v>198</v>
      </c>
      <c r="M1291" t="s">
        <v>202</v>
      </c>
      <c r="N1291" s="14">
        <v>2</v>
      </c>
      <c r="O1291" s="14">
        <v>5</v>
      </c>
      <c r="P1291" s="14">
        <v>20</v>
      </c>
      <c r="Q1291" s="14">
        <v>0</v>
      </c>
      <c r="R1291" s="14">
        <v>1</v>
      </c>
      <c r="S1291" s="14">
        <v>1</v>
      </c>
    </row>
    <row r="1292" spans="1:19" x14ac:dyDescent="0.3">
      <c r="A1292" t="s">
        <v>5927</v>
      </c>
      <c r="B1292" t="s">
        <v>65</v>
      </c>
      <c r="C1292" s="14">
        <v>2017</v>
      </c>
      <c r="D1292" t="s">
        <v>372</v>
      </c>
      <c r="E1292" t="s">
        <v>1338</v>
      </c>
      <c r="F1292" t="s">
        <v>336</v>
      </c>
      <c r="G1292" t="s">
        <v>337</v>
      </c>
      <c r="H1292" t="s">
        <v>207</v>
      </c>
      <c r="I1292" s="14"/>
      <c r="J1292" t="s">
        <v>4353</v>
      </c>
      <c r="K1292" s="14">
        <v>161000000</v>
      </c>
      <c r="L1292" t="s">
        <v>198</v>
      </c>
      <c r="M1292" t="s">
        <v>202</v>
      </c>
      <c r="N1292" s="14">
        <v>2</v>
      </c>
      <c r="O1292" s="14">
        <v>5</v>
      </c>
      <c r="P1292" s="14">
        <v>20</v>
      </c>
      <c r="Q1292" s="14">
        <v>0</v>
      </c>
      <c r="R1292" s="14">
        <v>1</v>
      </c>
      <c r="S1292" s="14">
        <v>1</v>
      </c>
    </row>
    <row r="1293" spans="1:19" x14ac:dyDescent="0.3">
      <c r="A1293" t="s">
        <v>5928</v>
      </c>
      <c r="B1293" t="s">
        <v>114</v>
      </c>
      <c r="C1293" s="14">
        <v>2004</v>
      </c>
      <c r="D1293" t="s">
        <v>302</v>
      </c>
      <c r="E1293" t="s">
        <v>1340</v>
      </c>
      <c r="F1293" t="s">
        <v>299</v>
      </c>
      <c r="G1293" t="s">
        <v>299</v>
      </c>
      <c r="H1293" t="s">
        <v>4353</v>
      </c>
      <c r="I1293" s="14">
        <v>4800000</v>
      </c>
      <c r="J1293" t="s">
        <v>189</v>
      </c>
      <c r="K1293" s="14">
        <v>3181586.5</v>
      </c>
      <c r="L1293" t="s">
        <v>197</v>
      </c>
      <c r="M1293" t="s">
        <v>202</v>
      </c>
      <c r="N1293" s="14"/>
      <c r="O1293" s="14"/>
      <c r="P1293" s="14"/>
      <c r="Q1293" s="14"/>
      <c r="R1293" s="14"/>
      <c r="S1293" s="14">
        <v>0</v>
      </c>
    </row>
    <row r="1294" spans="1:19" x14ac:dyDescent="0.3">
      <c r="A1294" t="s">
        <v>5929</v>
      </c>
      <c r="B1294" t="s">
        <v>114</v>
      </c>
      <c r="C1294" s="14">
        <v>2004</v>
      </c>
      <c r="D1294" t="s">
        <v>302</v>
      </c>
      <c r="E1294" t="s">
        <v>5931</v>
      </c>
      <c r="F1294" t="s">
        <v>299</v>
      </c>
      <c r="G1294" t="s">
        <v>299</v>
      </c>
      <c r="H1294" t="s">
        <v>4353</v>
      </c>
      <c r="I1294" s="14">
        <v>8500000</v>
      </c>
      <c r="J1294" t="s">
        <v>146</v>
      </c>
      <c r="K1294" s="14">
        <v>8500000</v>
      </c>
      <c r="L1294" t="s">
        <v>197</v>
      </c>
      <c r="M1294" t="s">
        <v>202</v>
      </c>
      <c r="N1294" s="14"/>
      <c r="O1294" s="14"/>
      <c r="P1294" s="14"/>
      <c r="Q1294" s="14"/>
      <c r="R1294" s="14"/>
      <c r="S1294" s="14">
        <v>0</v>
      </c>
    </row>
    <row r="1295" spans="1:19" x14ac:dyDescent="0.3">
      <c r="A1295" t="s">
        <v>5930</v>
      </c>
      <c r="B1295" t="s">
        <v>114</v>
      </c>
      <c r="C1295" s="14">
        <v>2004</v>
      </c>
      <c r="D1295" t="s">
        <v>302</v>
      </c>
      <c r="E1295" t="s">
        <v>1339</v>
      </c>
      <c r="F1295" t="s">
        <v>299</v>
      </c>
      <c r="G1295" t="s">
        <v>299</v>
      </c>
      <c r="H1295" t="s">
        <v>4353</v>
      </c>
      <c r="I1295" s="14">
        <v>4000000</v>
      </c>
      <c r="J1295" t="s">
        <v>189</v>
      </c>
      <c r="K1295" s="14">
        <v>2651322</v>
      </c>
      <c r="L1295" t="s">
        <v>197</v>
      </c>
      <c r="M1295" t="s">
        <v>202</v>
      </c>
      <c r="N1295" s="14"/>
      <c r="O1295" s="14"/>
      <c r="P1295" s="14"/>
      <c r="Q1295" s="14"/>
      <c r="R1295" s="14"/>
      <c r="S1295" s="14">
        <v>0</v>
      </c>
    </row>
    <row r="1296" spans="1:19" x14ac:dyDescent="0.3">
      <c r="A1296" t="s">
        <v>5932</v>
      </c>
      <c r="B1296" t="s">
        <v>114</v>
      </c>
      <c r="C1296" s="14">
        <v>2006</v>
      </c>
      <c r="D1296" t="s">
        <v>302</v>
      </c>
      <c r="E1296" t="s">
        <v>1341</v>
      </c>
      <c r="F1296" t="s">
        <v>299</v>
      </c>
      <c r="G1296" t="s">
        <v>299</v>
      </c>
      <c r="H1296" t="s">
        <v>4353</v>
      </c>
      <c r="I1296" s="14">
        <v>4000000</v>
      </c>
      <c r="J1296" t="s">
        <v>189</v>
      </c>
      <c r="K1296" s="14">
        <v>2593940</v>
      </c>
      <c r="L1296" t="s">
        <v>197</v>
      </c>
      <c r="M1296" t="s">
        <v>202</v>
      </c>
      <c r="N1296" s="14"/>
      <c r="O1296" s="14"/>
      <c r="P1296" s="14"/>
      <c r="Q1296" s="14"/>
      <c r="R1296" s="14"/>
      <c r="S1296" s="14">
        <v>0</v>
      </c>
    </row>
    <row r="1297" spans="1:19" x14ac:dyDescent="0.3">
      <c r="A1297" t="s">
        <v>5933</v>
      </c>
      <c r="B1297" t="s">
        <v>114</v>
      </c>
      <c r="C1297" s="14">
        <v>2007</v>
      </c>
      <c r="D1297" t="s">
        <v>302</v>
      </c>
      <c r="E1297" t="s">
        <v>5934</v>
      </c>
      <c r="F1297" t="s">
        <v>336</v>
      </c>
      <c r="G1297" t="s">
        <v>337</v>
      </c>
      <c r="H1297" t="s">
        <v>207</v>
      </c>
      <c r="I1297" s="14">
        <v>8650000</v>
      </c>
      <c r="J1297" t="s">
        <v>146</v>
      </c>
      <c r="K1297" s="14">
        <v>8650000</v>
      </c>
      <c r="L1297" t="s">
        <v>198</v>
      </c>
      <c r="M1297" t="s">
        <v>202</v>
      </c>
      <c r="N1297" s="14">
        <v>2</v>
      </c>
      <c r="O1297" s="14">
        <v>5</v>
      </c>
      <c r="P1297" s="14">
        <v>20</v>
      </c>
      <c r="Q1297" s="14">
        <v>0</v>
      </c>
      <c r="R1297" s="14">
        <v>1</v>
      </c>
      <c r="S1297" s="14">
        <v>0</v>
      </c>
    </row>
    <row r="1298" spans="1:19" x14ac:dyDescent="0.3">
      <c r="A1298" t="s">
        <v>5935</v>
      </c>
      <c r="B1298" t="s">
        <v>114</v>
      </c>
      <c r="C1298" s="14">
        <v>2007</v>
      </c>
      <c r="D1298" t="s">
        <v>302</v>
      </c>
      <c r="E1298" t="s">
        <v>5936</v>
      </c>
      <c r="F1298" t="s">
        <v>336</v>
      </c>
      <c r="G1298" t="s">
        <v>337</v>
      </c>
      <c r="H1298" t="s">
        <v>207</v>
      </c>
      <c r="I1298" s="14">
        <v>950000</v>
      </c>
      <c r="J1298" t="s">
        <v>146</v>
      </c>
      <c r="K1298" s="14">
        <v>950000</v>
      </c>
      <c r="L1298" t="s">
        <v>198</v>
      </c>
      <c r="M1298" t="s">
        <v>202</v>
      </c>
      <c r="N1298" s="14">
        <v>2</v>
      </c>
      <c r="O1298" s="14">
        <v>5</v>
      </c>
      <c r="P1298" s="14">
        <v>20</v>
      </c>
      <c r="Q1298" s="14">
        <v>0</v>
      </c>
      <c r="R1298" s="14">
        <v>1</v>
      </c>
      <c r="S1298" s="14">
        <v>0</v>
      </c>
    </row>
    <row r="1299" spans="1:19" x14ac:dyDescent="0.3">
      <c r="A1299" t="s">
        <v>5937</v>
      </c>
      <c r="B1299" t="s">
        <v>114</v>
      </c>
      <c r="C1299" s="14">
        <v>2009</v>
      </c>
      <c r="D1299" t="s">
        <v>302</v>
      </c>
      <c r="E1299" t="s">
        <v>1342</v>
      </c>
      <c r="F1299" t="s">
        <v>299</v>
      </c>
      <c r="G1299" t="s">
        <v>299</v>
      </c>
      <c r="H1299" t="s">
        <v>4353</v>
      </c>
      <c r="I1299" s="14"/>
      <c r="J1299" t="s">
        <v>4353</v>
      </c>
      <c r="K1299" s="14">
        <v>720000</v>
      </c>
      <c r="L1299" t="s">
        <v>197</v>
      </c>
      <c r="M1299" t="s">
        <v>202</v>
      </c>
      <c r="N1299" s="14"/>
      <c r="O1299" s="14"/>
      <c r="P1299" s="14"/>
      <c r="Q1299" s="14"/>
      <c r="R1299" s="14"/>
      <c r="S1299" s="14">
        <v>0</v>
      </c>
    </row>
    <row r="1300" spans="1:19" x14ac:dyDescent="0.3">
      <c r="A1300" t="s">
        <v>5938</v>
      </c>
      <c r="B1300" t="s">
        <v>114</v>
      </c>
      <c r="C1300" s="14">
        <v>2012</v>
      </c>
      <c r="D1300" t="s">
        <v>302</v>
      </c>
      <c r="E1300" t="s">
        <v>1343</v>
      </c>
      <c r="F1300" t="s">
        <v>299</v>
      </c>
      <c r="G1300" t="s">
        <v>299</v>
      </c>
      <c r="H1300" t="s">
        <v>207</v>
      </c>
      <c r="I1300" s="14">
        <v>18700000</v>
      </c>
      <c r="J1300" t="s">
        <v>146</v>
      </c>
      <c r="K1300" s="14">
        <v>18700000</v>
      </c>
      <c r="L1300" t="s">
        <v>198</v>
      </c>
      <c r="M1300" t="s">
        <v>202</v>
      </c>
      <c r="N1300" s="14">
        <v>2</v>
      </c>
      <c r="O1300" s="14"/>
      <c r="P1300" s="14">
        <v>20</v>
      </c>
      <c r="Q1300" s="14">
        <v>0</v>
      </c>
      <c r="R1300" s="14">
        <v>1</v>
      </c>
      <c r="S1300" s="14">
        <v>0</v>
      </c>
    </row>
    <row r="1301" spans="1:19" x14ac:dyDescent="0.3">
      <c r="A1301" t="s">
        <v>5939</v>
      </c>
      <c r="B1301" t="s">
        <v>114</v>
      </c>
      <c r="C1301" s="14">
        <v>2015</v>
      </c>
      <c r="D1301" t="s">
        <v>302</v>
      </c>
      <c r="E1301" t="s">
        <v>5940</v>
      </c>
      <c r="F1301" t="s">
        <v>299</v>
      </c>
      <c r="G1301" t="s">
        <v>299</v>
      </c>
      <c r="H1301" t="s">
        <v>4353</v>
      </c>
      <c r="I1301" s="14">
        <v>14900000</v>
      </c>
      <c r="J1301" t="s">
        <v>189</v>
      </c>
      <c r="K1301" s="14">
        <v>10390697</v>
      </c>
      <c r="L1301" t="s">
        <v>197</v>
      </c>
      <c r="M1301" t="s">
        <v>202</v>
      </c>
      <c r="N1301" s="14"/>
      <c r="O1301" s="14"/>
      <c r="P1301" s="14"/>
      <c r="Q1301" s="14"/>
      <c r="R1301" s="14"/>
      <c r="S1301" s="14">
        <v>0</v>
      </c>
    </row>
    <row r="1302" spans="1:19" x14ac:dyDescent="0.3">
      <c r="A1302" t="s">
        <v>5941</v>
      </c>
      <c r="B1302" t="s">
        <v>106</v>
      </c>
      <c r="C1302" s="14">
        <v>2007</v>
      </c>
      <c r="D1302" t="s">
        <v>302</v>
      </c>
      <c r="E1302" t="s">
        <v>5942</v>
      </c>
      <c r="F1302" t="s">
        <v>299</v>
      </c>
      <c r="G1302" t="s">
        <v>299</v>
      </c>
      <c r="H1302" t="s">
        <v>4353</v>
      </c>
      <c r="I1302" s="14">
        <v>28000000</v>
      </c>
      <c r="J1302" t="s">
        <v>146</v>
      </c>
      <c r="K1302" s="14">
        <v>28000000</v>
      </c>
      <c r="L1302" t="s">
        <v>197</v>
      </c>
      <c r="M1302" t="s">
        <v>202</v>
      </c>
      <c r="N1302" s="14"/>
      <c r="O1302" s="14"/>
      <c r="P1302" s="14"/>
      <c r="Q1302" s="14"/>
      <c r="R1302" s="14"/>
      <c r="S1302" s="14">
        <v>0</v>
      </c>
    </row>
    <row r="1303" spans="1:19" x14ac:dyDescent="0.3">
      <c r="A1303" t="s">
        <v>5943</v>
      </c>
      <c r="B1303" t="s">
        <v>106</v>
      </c>
      <c r="C1303" s="14">
        <v>2008</v>
      </c>
      <c r="D1303" t="s">
        <v>302</v>
      </c>
      <c r="E1303" t="s">
        <v>1344</v>
      </c>
      <c r="F1303" t="s">
        <v>299</v>
      </c>
      <c r="G1303" t="s">
        <v>299</v>
      </c>
      <c r="H1303" t="s">
        <v>4353</v>
      </c>
      <c r="I1303" s="14">
        <v>1500000</v>
      </c>
      <c r="J1303" t="s">
        <v>146</v>
      </c>
      <c r="K1303" s="14">
        <v>1500000</v>
      </c>
      <c r="L1303" t="s">
        <v>197</v>
      </c>
      <c r="M1303" t="s">
        <v>202</v>
      </c>
      <c r="N1303" s="14"/>
      <c r="O1303" s="14"/>
      <c r="P1303" s="14"/>
      <c r="Q1303" s="14"/>
      <c r="R1303" s="14"/>
      <c r="S1303" s="14">
        <v>0</v>
      </c>
    </row>
    <row r="1304" spans="1:19" x14ac:dyDescent="0.3">
      <c r="A1304" t="s">
        <v>5944</v>
      </c>
      <c r="B1304" t="s">
        <v>106</v>
      </c>
      <c r="C1304" s="14">
        <v>2008</v>
      </c>
      <c r="D1304" t="s">
        <v>302</v>
      </c>
      <c r="E1304" t="s">
        <v>1345</v>
      </c>
      <c r="F1304" t="s">
        <v>299</v>
      </c>
      <c r="G1304" t="s">
        <v>299</v>
      </c>
      <c r="H1304" t="s">
        <v>4353</v>
      </c>
      <c r="I1304" s="14"/>
      <c r="J1304" t="s">
        <v>4353</v>
      </c>
      <c r="K1304" s="14"/>
      <c r="L1304" t="s">
        <v>197</v>
      </c>
      <c r="M1304" t="s">
        <v>202</v>
      </c>
      <c r="N1304" s="14"/>
      <c r="O1304" s="14"/>
      <c r="P1304" s="14"/>
      <c r="Q1304" s="14"/>
      <c r="R1304" s="14"/>
      <c r="S1304" s="14">
        <v>0</v>
      </c>
    </row>
    <row r="1305" spans="1:19" x14ac:dyDescent="0.3">
      <c r="A1305" t="s">
        <v>5945</v>
      </c>
      <c r="B1305" t="s">
        <v>106</v>
      </c>
      <c r="C1305" s="14">
        <v>2008</v>
      </c>
      <c r="D1305" t="s">
        <v>302</v>
      </c>
      <c r="E1305" t="s">
        <v>1346</v>
      </c>
      <c r="F1305" t="s">
        <v>327</v>
      </c>
      <c r="G1305" t="s">
        <v>328</v>
      </c>
      <c r="H1305" t="s">
        <v>4353</v>
      </c>
      <c r="I1305" s="14"/>
      <c r="J1305" t="s">
        <v>4353</v>
      </c>
      <c r="K1305" s="14"/>
      <c r="L1305" t="s">
        <v>197</v>
      </c>
      <c r="M1305" t="s">
        <v>202</v>
      </c>
      <c r="N1305" s="14"/>
      <c r="O1305" s="14"/>
      <c r="P1305" s="14"/>
      <c r="Q1305" s="14"/>
      <c r="R1305" s="14"/>
      <c r="S1305" s="14">
        <v>0</v>
      </c>
    </row>
    <row r="1306" spans="1:19" x14ac:dyDescent="0.3">
      <c r="A1306" t="s">
        <v>5946</v>
      </c>
      <c r="B1306" t="s">
        <v>106</v>
      </c>
      <c r="C1306" s="14">
        <v>2009</v>
      </c>
      <c r="D1306" t="s">
        <v>302</v>
      </c>
      <c r="E1306" t="s">
        <v>1347</v>
      </c>
      <c r="F1306" t="s">
        <v>299</v>
      </c>
      <c r="G1306" t="s">
        <v>299</v>
      </c>
      <c r="H1306" t="s">
        <v>4353</v>
      </c>
      <c r="I1306" s="14">
        <v>100000</v>
      </c>
      <c r="J1306" t="s">
        <v>146</v>
      </c>
      <c r="K1306" s="14">
        <v>100000</v>
      </c>
      <c r="L1306" t="s">
        <v>197</v>
      </c>
      <c r="M1306" t="s">
        <v>202</v>
      </c>
      <c r="N1306" s="14"/>
      <c r="O1306" s="14"/>
      <c r="P1306" s="14"/>
      <c r="Q1306" s="14"/>
      <c r="R1306" s="14"/>
      <c r="S1306" s="14">
        <v>0</v>
      </c>
    </row>
    <row r="1307" spans="1:19" x14ac:dyDescent="0.3">
      <c r="A1307" t="s">
        <v>5947</v>
      </c>
      <c r="B1307" t="s">
        <v>106</v>
      </c>
      <c r="C1307" s="14">
        <v>2009</v>
      </c>
      <c r="D1307" t="s">
        <v>302</v>
      </c>
      <c r="E1307" t="s">
        <v>1348</v>
      </c>
      <c r="F1307" t="s">
        <v>299</v>
      </c>
      <c r="G1307" t="s">
        <v>299</v>
      </c>
      <c r="H1307" t="s">
        <v>4353</v>
      </c>
      <c r="I1307" s="14"/>
      <c r="J1307" t="s">
        <v>4353</v>
      </c>
      <c r="K1307" s="14"/>
      <c r="L1307" t="s">
        <v>197</v>
      </c>
      <c r="M1307" t="s">
        <v>202</v>
      </c>
      <c r="N1307" s="14"/>
      <c r="O1307" s="14"/>
      <c r="P1307" s="14"/>
      <c r="Q1307" s="14"/>
      <c r="R1307" s="14"/>
      <c r="S1307" s="14">
        <v>0</v>
      </c>
    </row>
    <row r="1308" spans="1:19" x14ac:dyDescent="0.3">
      <c r="A1308" t="s">
        <v>5948</v>
      </c>
      <c r="B1308" t="s">
        <v>106</v>
      </c>
      <c r="C1308" s="14">
        <v>2009</v>
      </c>
      <c r="D1308" t="s">
        <v>302</v>
      </c>
      <c r="E1308" t="s">
        <v>1349</v>
      </c>
      <c r="F1308" t="s">
        <v>299</v>
      </c>
      <c r="G1308" t="s">
        <v>299</v>
      </c>
      <c r="H1308" t="s">
        <v>4353</v>
      </c>
      <c r="I1308" s="14">
        <v>105000000</v>
      </c>
      <c r="J1308" t="s">
        <v>146</v>
      </c>
      <c r="K1308" s="14">
        <v>105000000</v>
      </c>
      <c r="L1308" t="s">
        <v>197</v>
      </c>
      <c r="M1308" t="s">
        <v>202</v>
      </c>
      <c r="N1308" s="14"/>
      <c r="O1308" s="14"/>
      <c r="P1308" s="14"/>
      <c r="Q1308" s="14"/>
      <c r="R1308" s="14"/>
      <c r="S1308" s="14">
        <v>0</v>
      </c>
    </row>
    <row r="1309" spans="1:19" x14ac:dyDescent="0.3">
      <c r="A1309" t="s">
        <v>5949</v>
      </c>
      <c r="B1309" t="s">
        <v>106</v>
      </c>
      <c r="C1309" s="14">
        <v>2010</v>
      </c>
      <c r="D1309" t="s">
        <v>302</v>
      </c>
      <c r="E1309" t="s">
        <v>1350</v>
      </c>
      <c r="F1309" t="s">
        <v>299</v>
      </c>
      <c r="G1309" t="s">
        <v>299</v>
      </c>
      <c r="H1309" t="s">
        <v>4353</v>
      </c>
      <c r="I1309" s="14"/>
      <c r="J1309" t="s">
        <v>4353</v>
      </c>
      <c r="K1309" s="14"/>
      <c r="L1309" t="s">
        <v>197</v>
      </c>
      <c r="M1309" t="s">
        <v>202</v>
      </c>
      <c r="N1309" s="14"/>
      <c r="O1309" s="14"/>
      <c r="P1309" s="14"/>
      <c r="Q1309" s="14"/>
      <c r="R1309" s="14"/>
      <c r="S1309" s="14">
        <v>0</v>
      </c>
    </row>
    <row r="1310" spans="1:19" x14ac:dyDescent="0.3">
      <c r="A1310" t="s">
        <v>5950</v>
      </c>
      <c r="B1310" t="s">
        <v>106</v>
      </c>
      <c r="C1310" s="14">
        <v>2012</v>
      </c>
      <c r="D1310" t="s">
        <v>302</v>
      </c>
      <c r="E1310" t="s">
        <v>1351</v>
      </c>
      <c r="F1310" t="s">
        <v>299</v>
      </c>
      <c r="G1310" t="s">
        <v>299</v>
      </c>
      <c r="H1310" t="s">
        <v>4353</v>
      </c>
      <c r="I1310" s="14"/>
      <c r="J1310" t="s">
        <v>4353</v>
      </c>
      <c r="K1310" s="14"/>
      <c r="L1310" t="s">
        <v>197</v>
      </c>
      <c r="M1310" t="s">
        <v>202</v>
      </c>
      <c r="N1310" s="14"/>
      <c r="O1310" s="14"/>
      <c r="P1310" s="14"/>
      <c r="Q1310" s="14"/>
      <c r="R1310" s="14"/>
      <c r="S1310" s="14">
        <v>0</v>
      </c>
    </row>
    <row r="1311" spans="1:19" x14ac:dyDescent="0.3">
      <c r="A1311" t="s">
        <v>5951</v>
      </c>
      <c r="B1311" t="s">
        <v>106</v>
      </c>
      <c r="C1311" s="14">
        <v>2013</v>
      </c>
      <c r="D1311" t="s">
        <v>302</v>
      </c>
      <c r="E1311" t="s">
        <v>1352</v>
      </c>
      <c r="F1311" t="s">
        <v>299</v>
      </c>
      <c r="G1311" t="s">
        <v>299</v>
      </c>
      <c r="H1311" t="s">
        <v>4353</v>
      </c>
      <c r="I1311" s="14"/>
      <c r="J1311" t="s">
        <v>4353</v>
      </c>
      <c r="K1311" s="14"/>
      <c r="L1311" t="s">
        <v>197</v>
      </c>
      <c r="M1311" t="s">
        <v>202</v>
      </c>
      <c r="N1311" s="14"/>
      <c r="O1311" s="14"/>
      <c r="P1311" s="14"/>
      <c r="Q1311" s="14"/>
      <c r="R1311" s="14"/>
      <c r="S1311" s="14">
        <v>0</v>
      </c>
    </row>
    <row r="1312" spans="1:19" x14ac:dyDescent="0.3">
      <c r="A1312" t="s">
        <v>5952</v>
      </c>
      <c r="B1312" t="s">
        <v>106</v>
      </c>
      <c r="C1312" s="14">
        <v>2015</v>
      </c>
      <c r="D1312" t="s">
        <v>4873</v>
      </c>
      <c r="E1312" t="s">
        <v>1353</v>
      </c>
      <c r="F1312" t="s">
        <v>336</v>
      </c>
      <c r="G1312" t="s">
        <v>337</v>
      </c>
      <c r="H1312" t="s">
        <v>207</v>
      </c>
      <c r="I1312" s="14">
        <v>296000000</v>
      </c>
      <c r="J1312" t="s">
        <v>146</v>
      </c>
      <c r="K1312" s="14">
        <v>296000000</v>
      </c>
      <c r="L1312" t="s">
        <v>198</v>
      </c>
      <c r="M1312" t="s">
        <v>199</v>
      </c>
      <c r="N1312" s="14">
        <v>4</v>
      </c>
      <c r="O1312" s="14">
        <v>4</v>
      </c>
      <c r="P1312" s="14">
        <v>20</v>
      </c>
      <c r="Q1312" s="14">
        <v>0</v>
      </c>
      <c r="R1312" s="14">
        <v>1</v>
      </c>
      <c r="S1312" s="14">
        <v>1</v>
      </c>
    </row>
    <row r="1313" spans="1:19" x14ac:dyDescent="0.3">
      <c r="A1313" t="s">
        <v>5953</v>
      </c>
      <c r="B1313" t="s">
        <v>106</v>
      </c>
      <c r="C1313" s="14">
        <v>2015</v>
      </c>
      <c r="D1313" t="s">
        <v>4873</v>
      </c>
      <c r="E1313" t="s">
        <v>1354</v>
      </c>
      <c r="F1313" t="s">
        <v>336</v>
      </c>
      <c r="G1313" t="s">
        <v>337</v>
      </c>
      <c r="H1313" t="s">
        <v>207</v>
      </c>
      <c r="I1313" s="14">
        <v>99000000</v>
      </c>
      <c r="J1313" t="s">
        <v>146</v>
      </c>
      <c r="K1313" s="14">
        <v>99000000</v>
      </c>
      <c r="L1313" t="s">
        <v>198</v>
      </c>
      <c r="M1313" t="s">
        <v>202</v>
      </c>
      <c r="N1313" s="14">
        <v>2</v>
      </c>
      <c r="O1313" s="14"/>
      <c r="P1313" s="14"/>
      <c r="Q1313" s="14">
        <v>0</v>
      </c>
      <c r="R1313" s="14">
        <v>1</v>
      </c>
      <c r="S1313" s="14">
        <v>1</v>
      </c>
    </row>
    <row r="1314" spans="1:19" x14ac:dyDescent="0.3">
      <c r="A1314" t="s">
        <v>5954</v>
      </c>
      <c r="B1314" t="s">
        <v>74</v>
      </c>
      <c r="C1314" s="14">
        <v>1986</v>
      </c>
      <c r="D1314" t="s">
        <v>255</v>
      </c>
      <c r="E1314" t="s">
        <v>276</v>
      </c>
      <c r="F1314" t="s">
        <v>299</v>
      </c>
      <c r="G1314" t="s">
        <v>299</v>
      </c>
      <c r="H1314" t="s">
        <v>4353</v>
      </c>
      <c r="I1314" s="14"/>
      <c r="J1314" t="s">
        <v>4353</v>
      </c>
      <c r="K1314" s="14">
        <v>15600000</v>
      </c>
      <c r="L1314" t="s">
        <v>198</v>
      </c>
      <c r="M1314" t="s">
        <v>4353</v>
      </c>
      <c r="N1314" s="14">
        <v>0</v>
      </c>
      <c r="O1314" s="14">
        <v>10</v>
      </c>
      <c r="P1314" s="14">
        <v>30</v>
      </c>
      <c r="Q1314" s="14"/>
      <c r="R1314" s="14"/>
      <c r="S1314" s="14">
        <v>0</v>
      </c>
    </row>
    <row r="1315" spans="1:19" x14ac:dyDescent="0.3">
      <c r="A1315" t="s">
        <v>5955</v>
      </c>
      <c r="B1315" t="s">
        <v>74</v>
      </c>
      <c r="C1315" s="14">
        <v>1987</v>
      </c>
      <c r="D1315" t="s">
        <v>255</v>
      </c>
      <c r="E1315" t="s">
        <v>4371</v>
      </c>
      <c r="F1315" t="s">
        <v>299</v>
      </c>
      <c r="G1315" t="s">
        <v>299</v>
      </c>
      <c r="H1315" t="s">
        <v>4353</v>
      </c>
      <c r="I1315" s="14"/>
      <c r="J1315" t="s">
        <v>4353</v>
      </c>
      <c r="K1315" s="14">
        <v>130000</v>
      </c>
      <c r="L1315" t="s">
        <v>197</v>
      </c>
      <c r="M1315" t="s">
        <v>4353</v>
      </c>
      <c r="N1315" s="14"/>
      <c r="O1315" s="14"/>
      <c r="P1315" s="14"/>
      <c r="Q1315" s="14"/>
      <c r="R1315" s="14"/>
      <c r="S1315" s="14">
        <v>0</v>
      </c>
    </row>
    <row r="1316" spans="1:19" x14ac:dyDescent="0.3">
      <c r="A1316" t="s">
        <v>5956</v>
      </c>
      <c r="B1316" t="s">
        <v>74</v>
      </c>
      <c r="C1316" s="14">
        <v>1992</v>
      </c>
      <c r="D1316" t="s">
        <v>362</v>
      </c>
      <c r="E1316" t="s">
        <v>5957</v>
      </c>
      <c r="F1316" t="s">
        <v>299</v>
      </c>
      <c r="G1316" t="s">
        <v>299</v>
      </c>
      <c r="H1316" t="s">
        <v>4353</v>
      </c>
      <c r="I1316" s="14"/>
      <c r="J1316" t="s">
        <v>4353</v>
      </c>
      <c r="K1316" s="14"/>
      <c r="L1316" t="s">
        <v>197</v>
      </c>
      <c r="M1316" t="s">
        <v>4353</v>
      </c>
      <c r="N1316" s="14"/>
      <c r="O1316" s="14"/>
      <c r="P1316" s="14"/>
      <c r="Q1316" s="14"/>
      <c r="R1316" s="14"/>
      <c r="S1316" s="14">
        <v>0</v>
      </c>
    </row>
    <row r="1317" spans="1:19" x14ac:dyDescent="0.3">
      <c r="A1317" t="s">
        <v>5958</v>
      </c>
      <c r="B1317" t="s">
        <v>74</v>
      </c>
      <c r="C1317" s="14">
        <v>1999</v>
      </c>
      <c r="D1317" t="s">
        <v>362</v>
      </c>
      <c r="E1317" t="s">
        <v>1355</v>
      </c>
      <c r="F1317" t="s">
        <v>299</v>
      </c>
      <c r="G1317" t="s">
        <v>299</v>
      </c>
      <c r="H1317" t="s">
        <v>4353</v>
      </c>
      <c r="I1317" s="14"/>
      <c r="J1317" t="s">
        <v>4353</v>
      </c>
      <c r="K1317" s="14"/>
      <c r="L1317" t="s">
        <v>197</v>
      </c>
      <c r="M1317" t="s">
        <v>4353</v>
      </c>
      <c r="N1317" s="14"/>
      <c r="O1317" s="14"/>
      <c r="P1317" s="14"/>
      <c r="Q1317" s="14"/>
      <c r="R1317" s="14"/>
      <c r="S1317" s="14">
        <v>0</v>
      </c>
    </row>
    <row r="1318" spans="1:19" x14ac:dyDescent="0.3">
      <c r="A1318" t="s">
        <v>5959</v>
      </c>
      <c r="B1318" t="s">
        <v>74</v>
      </c>
      <c r="C1318" s="14">
        <v>1999</v>
      </c>
      <c r="D1318" t="s">
        <v>362</v>
      </c>
      <c r="E1318" t="s">
        <v>1356</v>
      </c>
      <c r="F1318" t="s">
        <v>299</v>
      </c>
      <c r="G1318" t="s">
        <v>299</v>
      </c>
      <c r="H1318" t="s">
        <v>4353</v>
      </c>
      <c r="I1318" s="14"/>
      <c r="J1318" t="s">
        <v>4353</v>
      </c>
      <c r="K1318" s="14"/>
      <c r="L1318" t="s">
        <v>197</v>
      </c>
      <c r="M1318" t="s">
        <v>4353</v>
      </c>
      <c r="N1318" s="14"/>
      <c r="O1318" s="14"/>
      <c r="P1318" s="14"/>
      <c r="Q1318" s="14"/>
      <c r="R1318" s="14"/>
      <c r="S1318" s="14">
        <v>0</v>
      </c>
    </row>
    <row r="1319" spans="1:19" x14ac:dyDescent="0.3">
      <c r="A1319" t="s">
        <v>5960</v>
      </c>
      <c r="B1319" t="s">
        <v>74</v>
      </c>
      <c r="C1319" s="14">
        <v>2001</v>
      </c>
      <c r="D1319" t="s">
        <v>4542</v>
      </c>
      <c r="E1319" t="s">
        <v>1357</v>
      </c>
      <c r="F1319" t="s">
        <v>336</v>
      </c>
      <c r="G1319" t="s">
        <v>337</v>
      </c>
      <c r="H1319" t="s">
        <v>456</v>
      </c>
      <c r="I1319" s="14">
        <v>10000000</v>
      </c>
      <c r="J1319" t="s">
        <v>147</v>
      </c>
      <c r="K1319" s="14">
        <v>1208157.25</v>
      </c>
      <c r="L1319" t="s">
        <v>198</v>
      </c>
      <c r="M1319" t="s">
        <v>202</v>
      </c>
      <c r="N1319" s="14">
        <v>3</v>
      </c>
      <c r="O1319" s="14">
        <v>5</v>
      </c>
      <c r="P1319" s="14">
        <v>15</v>
      </c>
      <c r="Q1319" s="14">
        <v>0</v>
      </c>
      <c r="R1319" s="14">
        <v>1</v>
      </c>
      <c r="S1319" s="14">
        <v>1</v>
      </c>
    </row>
    <row r="1320" spans="1:19" x14ac:dyDescent="0.3">
      <c r="A1320" t="s">
        <v>5961</v>
      </c>
      <c r="B1320" t="s">
        <v>74</v>
      </c>
      <c r="C1320" s="14">
        <v>2005</v>
      </c>
      <c r="D1320" t="s">
        <v>372</v>
      </c>
      <c r="E1320" t="s">
        <v>1358</v>
      </c>
      <c r="F1320" t="s">
        <v>364</v>
      </c>
      <c r="G1320" t="s">
        <v>365</v>
      </c>
      <c r="H1320" t="s">
        <v>207</v>
      </c>
      <c r="I1320" s="14"/>
      <c r="J1320" t="s">
        <v>4353</v>
      </c>
      <c r="K1320" s="14">
        <v>2000000</v>
      </c>
      <c r="L1320" t="s">
        <v>198</v>
      </c>
      <c r="M1320" t="s">
        <v>366</v>
      </c>
      <c r="N1320" s="14">
        <v>0</v>
      </c>
      <c r="O1320" s="14"/>
      <c r="P1320" s="14"/>
      <c r="Q1320" s="14">
        <v>0</v>
      </c>
      <c r="R1320" s="14">
        <v>1</v>
      </c>
      <c r="S1320" s="14">
        <v>0</v>
      </c>
    </row>
    <row r="1321" spans="1:19" x14ac:dyDescent="0.3">
      <c r="A1321" t="s">
        <v>5962</v>
      </c>
      <c r="B1321" t="s">
        <v>74</v>
      </c>
      <c r="C1321" s="14">
        <v>2006</v>
      </c>
      <c r="D1321" t="s">
        <v>302</v>
      </c>
      <c r="E1321" t="s">
        <v>1361</v>
      </c>
      <c r="F1321" t="s">
        <v>299</v>
      </c>
      <c r="G1321" t="s">
        <v>299</v>
      </c>
      <c r="H1321" t="s">
        <v>4353</v>
      </c>
      <c r="I1321" s="14">
        <v>2100000000</v>
      </c>
      <c r="J1321" t="s">
        <v>150</v>
      </c>
      <c r="K1321" s="14">
        <v>4016140</v>
      </c>
      <c r="L1321" t="s">
        <v>197</v>
      </c>
      <c r="M1321" t="s">
        <v>202</v>
      </c>
      <c r="N1321" s="14"/>
      <c r="O1321" s="14"/>
      <c r="P1321" s="14"/>
      <c r="Q1321" s="14"/>
      <c r="R1321" s="14"/>
      <c r="S1321" s="14">
        <v>0</v>
      </c>
    </row>
    <row r="1322" spans="1:19" x14ac:dyDescent="0.3">
      <c r="A1322" t="s">
        <v>5963</v>
      </c>
      <c r="B1322" t="s">
        <v>74</v>
      </c>
      <c r="C1322" s="14">
        <v>2006</v>
      </c>
      <c r="D1322" t="s">
        <v>372</v>
      </c>
      <c r="E1322" t="s">
        <v>1359</v>
      </c>
      <c r="F1322" t="s">
        <v>364</v>
      </c>
      <c r="G1322" t="s">
        <v>365</v>
      </c>
      <c r="H1322" t="s">
        <v>207</v>
      </c>
      <c r="I1322" s="14"/>
      <c r="J1322" t="s">
        <v>4353</v>
      </c>
      <c r="K1322" s="14">
        <v>2000000</v>
      </c>
      <c r="L1322" t="s">
        <v>198</v>
      </c>
      <c r="M1322" t="s">
        <v>366</v>
      </c>
      <c r="N1322" s="14">
        <v>0</v>
      </c>
      <c r="O1322" s="14"/>
      <c r="P1322" s="14"/>
      <c r="Q1322" s="14">
        <v>0</v>
      </c>
      <c r="R1322" s="14">
        <v>1</v>
      </c>
      <c r="S1322" s="14">
        <v>0</v>
      </c>
    </row>
    <row r="1323" spans="1:19" x14ac:dyDescent="0.3">
      <c r="A1323" t="s">
        <v>5964</v>
      </c>
      <c r="B1323" t="s">
        <v>74</v>
      </c>
      <c r="C1323" s="14">
        <v>2006</v>
      </c>
      <c r="D1323" t="s">
        <v>372</v>
      </c>
      <c r="E1323" t="s">
        <v>1360</v>
      </c>
      <c r="F1323" t="s">
        <v>364</v>
      </c>
      <c r="G1323" t="s">
        <v>365</v>
      </c>
      <c r="H1323" t="s">
        <v>207</v>
      </c>
      <c r="I1323" s="14"/>
      <c r="J1323" t="s">
        <v>4353</v>
      </c>
      <c r="K1323" s="14">
        <v>1000000</v>
      </c>
      <c r="L1323" t="s">
        <v>198</v>
      </c>
      <c r="M1323" t="s">
        <v>366</v>
      </c>
      <c r="N1323" s="14">
        <v>0</v>
      </c>
      <c r="O1323" s="14"/>
      <c r="P1323" s="14"/>
      <c r="Q1323" s="14">
        <v>0</v>
      </c>
      <c r="R1323" s="14">
        <v>1</v>
      </c>
      <c r="S1323" s="14">
        <v>0</v>
      </c>
    </row>
    <row r="1324" spans="1:19" x14ac:dyDescent="0.3">
      <c r="A1324" t="s">
        <v>5965</v>
      </c>
      <c r="B1324" t="s">
        <v>74</v>
      </c>
      <c r="C1324" s="14">
        <v>2007</v>
      </c>
      <c r="D1324" t="s">
        <v>302</v>
      </c>
      <c r="E1324" t="s">
        <v>1364</v>
      </c>
      <c r="F1324" t="s">
        <v>299</v>
      </c>
      <c r="G1324" t="s">
        <v>299</v>
      </c>
      <c r="H1324" t="s">
        <v>4353</v>
      </c>
      <c r="I1324" s="14">
        <v>42000000</v>
      </c>
      <c r="J1324" t="s">
        <v>150</v>
      </c>
      <c r="K1324" s="14">
        <v>87633.8671875</v>
      </c>
      <c r="L1324" t="s">
        <v>197</v>
      </c>
      <c r="M1324" t="s">
        <v>202</v>
      </c>
      <c r="N1324" s="14"/>
      <c r="O1324" s="14"/>
      <c r="P1324" s="14"/>
      <c r="Q1324" s="14"/>
      <c r="R1324" s="14"/>
      <c r="S1324" s="14">
        <v>0</v>
      </c>
    </row>
    <row r="1325" spans="1:19" x14ac:dyDescent="0.3">
      <c r="A1325" t="s">
        <v>5966</v>
      </c>
      <c r="B1325" t="s">
        <v>74</v>
      </c>
      <c r="C1325" s="14">
        <v>2007</v>
      </c>
      <c r="D1325" t="s">
        <v>4542</v>
      </c>
      <c r="E1325" t="s">
        <v>1365</v>
      </c>
      <c r="F1325" t="s">
        <v>336</v>
      </c>
      <c r="G1325" t="s">
        <v>337</v>
      </c>
      <c r="H1325" t="s">
        <v>207</v>
      </c>
      <c r="I1325" s="14">
        <v>30000000</v>
      </c>
      <c r="J1325" t="s">
        <v>146</v>
      </c>
      <c r="K1325" s="14">
        <v>30000000</v>
      </c>
      <c r="L1325" t="s">
        <v>198</v>
      </c>
      <c r="M1325" t="s">
        <v>202</v>
      </c>
      <c r="N1325" s="14"/>
      <c r="O1325" s="14"/>
      <c r="P1325" s="14"/>
      <c r="Q1325" s="14">
        <v>0</v>
      </c>
      <c r="R1325" s="14">
        <v>1</v>
      </c>
      <c r="S1325" s="14">
        <v>1</v>
      </c>
    </row>
    <row r="1326" spans="1:19" x14ac:dyDescent="0.3">
      <c r="A1326" t="s">
        <v>5967</v>
      </c>
      <c r="B1326" t="s">
        <v>74</v>
      </c>
      <c r="C1326" s="14">
        <v>2007</v>
      </c>
      <c r="D1326" t="s">
        <v>4542</v>
      </c>
      <c r="E1326" t="s">
        <v>1366</v>
      </c>
      <c r="F1326" t="s">
        <v>364</v>
      </c>
      <c r="G1326" t="s">
        <v>365</v>
      </c>
      <c r="H1326" t="s">
        <v>207</v>
      </c>
      <c r="I1326" s="14">
        <v>1000000000</v>
      </c>
      <c r="J1326" t="s">
        <v>150</v>
      </c>
      <c r="K1326" s="14">
        <v>2086520.5</v>
      </c>
      <c r="L1326" t="s">
        <v>198</v>
      </c>
      <c r="M1326" t="s">
        <v>366</v>
      </c>
      <c r="N1326" s="14">
        <v>0</v>
      </c>
      <c r="O1326" s="14"/>
      <c r="P1326" s="14"/>
      <c r="Q1326" s="14">
        <v>0</v>
      </c>
      <c r="R1326" s="14">
        <v>1</v>
      </c>
      <c r="S1326" s="14">
        <v>0</v>
      </c>
    </row>
    <row r="1327" spans="1:19" x14ac:dyDescent="0.3">
      <c r="A1327" t="s">
        <v>5968</v>
      </c>
      <c r="B1327" t="s">
        <v>74</v>
      </c>
      <c r="C1327" s="14">
        <v>2007</v>
      </c>
      <c r="D1327" t="s">
        <v>4542</v>
      </c>
      <c r="E1327" t="s">
        <v>1367</v>
      </c>
      <c r="F1327" t="s">
        <v>364</v>
      </c>
      <c r="G1327" t="s">
        <v>365</v>
      </c>
      <c r="H1327" t="s">
        <v>207</v>
      </c>
      <c r="I1327" s="14">
        <v>1000000</v>
      </c>
      <c r="J1327" t="s">
        <v>156</v>
      </c>
      <c r="K1327" s="14">
        <v>1368667.75</v>
      </c>
      <c r="L1327" t="s">
        <v>198</v>
      </c>
      <c r="M1327" t="s">
        <v>366</v>
      </c>
      <c r="N1327" s="14">
        <v>0</v>
      </c>
      <c r="O1327" s="14"/>
      <c r="P1327" s="14"/>
      <c r="Q1327" s="14">
        <v>0</v>
      </c>
      <c r="R1327" s="14">
        <v>1</v>
      </c>
      <c r="S1327" s="14">
        <v>0</v>
      </c>
    </row>
    <row r="1328" spans="1:19" x14ac:dyDescent="0.3">
      <c r="A1328" t="s">
        <v>5969</v>
      </c>
      <c r="B1328" t="s">
        <v>74</v>
      </c>
      <c r="C1328" s="14">
        <v>2007</v>
      </c>
      <c r="D1328" t="s">
        <v>302</v>
      </c>
      <c r="E1328" t="s">
        <v>1362</v>
      </c>
      <c r="F1328" t="s">
        <v>299</v>
      </c>
      <c r="G1328" t="s">
        <v>299</v>
      </c>
      <c r="H1328" t="s">
        <v>4353</v>
      </c>
      <c r="I1328" s="14">
        <v>7500000000</v>
      </c>
      <c r="J1328" t="s">
        <v>150</v>
      </c>
      <c r="K1328" s="14">
        <v>15648904</v>
      </c>
      <c r="L1328" t="s">
        <v>197</v>
      </c>
      <c r="M1328" t="s">
        <v>202</v>
      </c>
      <c r="N1328" s="14"/>
      <c r="O1328" s="14"/>
      <c r="P1328" s="14"/>
      <c r="Q1328" s="14"/>
      <c r="R1328" s="14"/>
      <c r="S1328" s="14">
        <v>0</v>
      </c>
    </row>
    <row r="1329" spans="1:19" x14ac:dyDescent="0.3">
      <c r="A1329" t="s">
        <v>5970</v>
      </c>
      <c r="B1329" t="s">
        <v>74</v>
      </c>
      <c r="C1329" s="14">
        <v>2007</v>
      </c>
      <c r="D1329" t="s">
        <v>302</v>
      </c>
      <c r="E1329" t="s">
        <v>1363</v>
      </c>
      <c r="F1329" t="s">
        <v>299</v>
      </c>
      <c r="G1329" t="s">
        <v>299</v>
      </c>
      <c r="H1329" t="s">
        <v>4353</v>
      </c>
      <c r="I1329" s="14"/>
      <c r="J1329" t="s">
        <v>4353</v>
      </c>
      <c r="K1329" s="14"/>
      <c r="L1329" t="s">
        <v>197</v>
      </c>
      <c r="M1329" t="s">
        <v>202</v>
      </c>
      <c r="N1329" s="14"/>
      <c r="O1329" s="14"/>
      <c r="P1329" s="14"/>
      <c r="Q1329" s="14"/>
      <c r="R1329" s="14"/>
      <c r="S1329" s="14">
        <v>0</v>
      </c>
    </row>
    <row r="1330" spans="1:19" x14ac:dyDescent="0.3">
      <c r="A1330" t="s">
        <v>5971</v>
      </c>
      <c r="B1330" t="s">
        <v>74</v>
      </c>
      <c r="C1330" s="14">
        <v>2008</v>
      </c>
      <c r="D1330" t="s">
        <v>302</v>
      </c>
      <c r="E1330" t="s">
        <v>1368</v>
      </c>
      <c r="F1330" t="s">
        <v>299</v>
      </c>
      <c r="G1330" t="s">
        <v>299</v>
      </c>
      <c r="H1330" t="s">
        <v>4353</v>
      </c>
      <c r="I1330" s="14">
        <v>130000000</v>
      </c>
      <c r="J1330" t="s">
        <v>150</v>
      </c>
      <c r="K1330" s="14">
        <v>290304.75</v>
      </c>
      <c r="L1330" t="s">
        <v>197</v>
      </c>
      <c r="M1330" t="s">
        <v>202</v>
      </c>
      <c r="N1330" s="14"/>
      <c r="O1330" s="14"/>
      <c r="P1330" s="14"/>
      <c r="Q1330" s="14"/>
      <c r="R1330" s="14"/>
      <c r="S1330" s="14">
        <v>0</v>
      </c>
    </row>
    <row r="1331" spans="1:19" x14ac:dyDescent="0.3">
      <c r="A1331" t="s">
        <v>5972</v>
      </c>
      <c r="B1331" t="s">
        <v>74</v>
      </c>
      <c r="C1331" s="14">
        <v>2008</v>
      </c>
      <c r="D1331" t="s">
        <v>302</v>
      </c>
      <c r="E1331" t="s">
        <v>1370</v>
      </c>
      <c r="F1331" t="s">
        <v>299</v>
      </c>
      <c r="G1331" t="s">
        <v>299</v>
      </c>
      <c r="H1331" t="s">
        <v>4353</v>
      </c>
      <c r="I1331" s="14">
        <v>10000000</v>
      </c>
      <c r="J1331" t="s">
        <v>150</v>
      </c>
      <c r="K1331" s="14">
        <v>22331.134765625</v>
      </c>
      <c r="L1331" t="s">
        <v>197</v>
      </c>
      <c r="M1331" t="s">
        <v>202</v>
      </c>
      <c r="N1331" s="14"/>
      <c r="O1331" s="14"/>
      <c r="P1331" s="14"/>
      <c r="Q1331" s="14"/>
      <c r="R1331" s="14"/>
      <c r="S1331" s="14">
        <v>0</v>
      </c>
    </row>
    <row r="1332" spans="1:19" x14ac:dyDescent="0.3">
      <c r="A1332" t="s">
        <v>5973</v>
      </c>
      <c r="B1332" t="s">
        <v>74</v>
      </c>
      <c r="C1332" s="14">
        <v>2008</v>
      </c>
      <c r="D1332" t="s">
        <v>302</v>
      </c>
      <c r="E1332" t="s">
        <v>1369</v>
      </c>
      <c r="F1332" t="s">
        <v>299</v>
      </c>
      <c r="G1332" t="s">
        <v>299</v>
      </c>
      <c r="H1332" t="s">
        <v>4353</v>
      </c>
      <c r="I1332" s="14">
        <v>26000000000</v>
      </c>
      <c r="J1332" t="s">
        <v>150</v>
      </c>
      <c r="K1332" s="14">
        <v>58060952</v>
      </c>
      <c r="L1332" t="s">
        <v>197</v>
      </c>
      <c r="M1332" t="s">
        <v>202</v>
      </c>
      <c r="N1332" s="14"/>
      <c r="O1332" s="14"/>
      <c r="P1332" s="14"/>
      <c r="Q1332" s="14"/>
      <c r="R1332" s="14"/>
      <c r="S1332" s="14">
        <v>0</v>
      </c>
    </row>
    <row r="1333" spans="1:19" x14ac:dyDescent="0.3">
      <c r="A1333" t="s">
        <v>5974</v>
      </c>
      <c r="B1333" t="s">
        <v>74</v>
      </c>
      <c r="C1333" s="14">
        <v>2011</v>
      </c>
      <c r="D1333" t="s">
        <v>302</v>
      </c>
      <c r="E1333" t="s">
        <v>1376</v>
      </c>
      <c r="F1333" t="s">
        <v>299</v>
      </c>
      <c r="G1333" t="s">
        <v>299</v>
      </c>
      <c r="H1333" t="s">
        <v>4353</v>
      </c>
      <c r="I1333" s="14"/>
      <c r="J1333" t="s">
        <v>4353</v>
      </c>
      <c r="K1333" s="14"/>
      <c r="L1333" t="s">
        <v>197</v>
      </c>
      <c r="M1333" t="s">
        <v>202</v>
      </c>
      <c r="N1333" s="14"/>
      <c r="O1333" s="14"/>
      <c r="P1333" s="14"/>
      <c r="Q1333" s="14"/>
      <c r="R1333" s="14"/>
      <c r="S1333" s="14">
        <v>0</v>
      </c>
    </row>
    <row r="1334" spans="1:19" x14ac:dyDescent="0.3">
      <c r="A1334" t="s">
        <v>5975</v>
      </c>
      <c r="B1334" t="s">
        <v>74</v>
      </c>
      <c r="C1334" s="14">
        <v>2011</v>
      </c>
      <c r="D1334" t="s">
        <v>302</v>
      </c>
      <c r="E1334" t="s">
        <v>1377</v>
      </c>
      <c r="F1334" t="s">
        <v>299</v>
      </c>
      <c r="G1334" t="s">
        <v>299</v>
      </c>
      <c r="H1334" t="s">
        <v>4353</v>
      </c>
      <c r="I1334" s="14">
        <v>400000000</v>
      </c>
      <c r="J1334" t="s">
        <v>150</v>
      </c>
      <c r="K1334" s="14">
        <v>847698.0625</v>
      </c>
      <c r="L1334" t="s">
        <v>197</v>
      </c>
      <c r="M1334" t="s">
        <v>202</v>
      </c>
      <c r="N1334" s="14"/>
      <c r="O1334" s="14"/>
      <c r="P1334" s="14"/>
      <c r="Q1334" s="14"/>
      <c r="R1334" s="14"/>
      <c r="S1334" s="14">
        <v>0</v>
      </c>
    </row>
    <row r="1335" spans="1:19" x14ac:dyDescent="0.3">
      <c r="A1335" t="s">
        <v>5976</v>
      </c>
      <c r="B1335" t="s">
        <v>74</v>
      </c>
      <c r="C1335" s="14">
        <v>2011</v>
      </c>
      <c r="D1335" t="s">
        <v>302</v>
      </c>
      <c r="E1335" t="s">
        <v>1372</v>
      </c>
      <c r="F1335" t="s">
        <v>299</v>
      </c>
      <c r="G1335" t="s">
        <v>299</v>
      </c>
      <c r="H1335" t="s">
        <v>4353</v>
      </c>
      <c r="I1335" s="14">
        <v>27000000000</v>
      </c>
      <c r="J1335" t="s">
        <v>155</v>
      </c>
      <c r="K1335" s="14">
        <v>57219620</v>
      </c>
      <c r="L1335" t="s">
        <v>197</v>
      </c>
      <c r="M1335" t="s">
        <v>202</v>
      </c>
      <c r="N1335" s="14"/>
      <c r="O1335" s="14"/>
      <c r="P1335" s="14"/>
      <c r="Q1335" s="14"/>
      <c r="R1335" s="14"/>
      <c r="S1335" s="14">
        <v>0</v>
      </c>
    </row>
    <row r="1336" spans="1:19" x14ac:dyDescent="0.3">
      <c r="A1336" t="s">
        <v>5977</v>
      </c>
      <c r="B1336" t="s">
        <v>74</v>
      </c>
      <c r="C1336" s="14">
        <v>2011</v>
      </c>
      <c r="D1336" t="s">
        <v>302</v>
      </c>
      <c r="E1336" t="s">
        <v>1374</v>
      </c>
      <c r="F1336" t="s">
        <v>299</v>
      </c>
      <c r="G1336" t="s">
        <v>299</v>
      </c>
      <c r="H1336" t="s">
        <v>4353</v>
      </c>
      <c r="I1336" s="14">
        <v>1090000000</v>
      </c>
      <c r="J1336" t="s">
        <v>150</v>
      </c>
      <c r="K1336" s="14">
        <v>2309977.25</v>
      </c>
      <c r="L1336" t="s">
        <v>197</v>
      </c>
      <c r="M1336" t="s">
        <v>202</v>
      </c>
      <c r="N1336" s="14"/>
      <c r="O1336" s="14"/>
      <c r="P1336" s="14"/>
      <c r="Q1336" s="14"/>
      <c r="R1336" s="14"/>
      <c r="S1336" s="14">
        <v>0</v>
      </c>
    </row>
    <row r="1337" spans="1:19" x14ac:dyDescent="0.3">
      <c r="A1337" t="s">
        <v>5978</v>
      </c>
      <c r="B1337" t="s">
        <v>74</v>
      </c>
      <c r="C1337" s="14">
        <v>2011</v>
      </c>
      <c r="D1337" t="s">
        <v>302</v>
      </c>
      <c r="E1337" t="s">
        <v>1371</v>
      </c>
      <c r="F1337" t="s">
        <v>299</v>
      </c>
      <c r="G1337" t="s">
        <v>299</v>
      </c>
      <c r="H1337" t="s">
        <v>4353</v>
      </c>
      <c r="I1337" s="14">
        <v>2000000</v>
      </c>
      <c r="J1337" t="s">
        <v>156</v>
      </c>
      <c r="K1337" s="14">
        <v>2780267.5</v>
      </c>
      <c r="L1337" t="s">
        <v>197</v>
      </c>
      <c r="M1337" t="s">
        <v>202</v>
      </c>
      <c r="N1337" s="14"/>
      <c r="O1337" s="14"/>
      <c r="P1337" s="14"/>
      <c r="Q1337" s="14"/>
      <c r="R1337" s="14"/>
      <c r="S1337" s="14">
        <v>0</v>
      </c>
    </row>
    <row r="1338" spans="1:19" x14ac:dyDescent="0.3">
      <c r="A1338" t="s">
        <v>5979</v>
      </c>
      <c r="B1338" t="s">
        <v>74</v>
      </c>
      <c r="C1338" s="14">
        <v>2011</v>
      </c>
      <c r="D1338" t="s">
        <v>4542</v>
      </c>
      <c r="E1338" t="s">
        <v>1375</v>
      </c>
      <c r="F1338" t="s">
        <v>336</v>
      </c>
      <c r="G1338" t="s">
        <v>337</v>
      </c>
      <c r="H1338" t="s">
        <v>207</v>
      </c>
      <c r="I1338" s="14">
        <v>114700000</v>
      </c>
      <c r="J1338" t="s">
        <v>146</v>
      </c>
      <c r="K1338" s="14">
        <v>114700000</v>
      </c>
      <c r="L1338" t="s">
        <v>198</v>
      </c>
      <c r="M1338" t="s">
        <v>202</v>
      </c>
      <c r="N1338" s="14">
        <v>2</v>
      </c>
      <c r="O1338" s="14"/>
      <c r="P1338" s="14">
        <v>20</v>
      </c>
      <c r="Q1338" s="14">
        <v>0</v>
      </c>
      <c r="R1338" s="14">
        <v>1</v>
      </c>
      <c r="S1338" s="14">
        <v>1</v>
      </c>
    </row>
    <row r="1339" spans="1:19" x14ac:dyDescent="0.3">
      <c r="A1339" t="s">
        <v>5980</v>
      </c>
      <c r="B1339" t="s">
        <v>74</v>
      </c>
      <c r="C1339" s="14">
        <v>2011</v>
      </c>
      <c r="D1339" t="s">
        <v>302</v>
      </c>
      <c r="E1339" t="s">
        <v>1373</v>
      </c>
      <c r="F1339" t="s">
        <v>299</v>
      </c>
      <c r="G1339" t="s">
        <v>299</v>
      </c>
      <c r="H1339" t="s">
        <v>4353</v>
      </c>
      <c r="I1339" s="14">
        <v>1700000000</v>
      </c>
      <c r="J1339" t="s">
        <v>150</v>
      </c>
      <c r="K1339" s="14">
        <v>3602716.75</v>
      </c>
      <c r="L1339" t="s">
        <v>197</v>
      </c>
      <c r="M1339" t="s">
        <v>202</v>
      </c>
      <c r="N1339" s="14"/>
      <c r="O1339" s="14"/>
      <c r="P1339" s="14"/>
      <c r="Q1339" s="14"/>
      <c r="R1339" s="14"/>
      <c r="S1339" s="14">
        <v>0</v>
      </c>
    </row>
    <row r="1340" spans="1:19" x14ac:dyDescent="0.3">
      <c r="A1340" t="s">
        <v>5981</v>
      </c>
      <c r="B1340" t="s">
        <v>74</v>
      </c>
      <c r="C1340" s="14">
        <v>2012</v>
      </c>
      <c r="D1340" t="s">
        <v>4715</v>
      </c>
      <c r="E1340" t="s">
        <v>1378</v>
      </c>
      <c r="F1340" t="s">
        <v>336</v>
      </c>
      <c r="G1340" t="s">
        <v>337</v>
      </c>
      <c r="H1340" t="s">
        <v>207</v>
      </c>
      <c r="I1340" s="14">
        <v>472600000</v>
      </c>
      <c r="J1340" t="s">
        <v>146</v>
      </c>
      <c r="K1340" s="14">
        <v>472600000</v>
      </c>
      <c r="L1340" t="s">
        <v>198</v>
      </c>
      <c r="M1340" t="s">
        <v>202</v>
      </c>
      <c r="N1340" s="14">
        <v>2</v>
      </c>
      <c r="O1340" s="14">
        <v>9</v>
      </c>
      <c r="P1340" s="14">
        <v>20</v>
      </c>
      <c r="Q1340" s="14">
        <v>0</v>
      </c>
      <c r="R1340" s="14">
        <v>1</v>
      </c>
      <c r="S1340" s="14">
        <v>1</v>
      </c>
    </row>
    <row r="1341" spans="1:19" x14ac:dyDescent="0.3">
      <c r="A1341" t="s">
        <v>5982</v>
      </c>
      <c r="B1341" t="s">
        <v>74</v>
      </c>
      <c r="C1341" s="14">
        <v>2012</v>
      </c>
      <c r="D1341" t="s">
        <v>4542</v>
      </c>
      <c r="E1341" t="s">
        <v>1380</v>
      </c>
      <c r="F1341" t="s">
        <v>336</v>
      </c>
      <c r="G1341" t="s">
        <v>337</v>
      </c>
      <c r="H1341" t="s">
        <v>207</v>
      </c>
      <c r="I1341" s="14">
        <v>50000000000</v>
      </c>
      <c r="J1341" t="s">
        <v>150</v>
      </c>
      <c r="K1341" s="14">
        <v>97937992</v>
      </c>
      <c r="L1341" t="s">
        <v>198</v>
      </c>
      <c r="M1341" t="s">
        <v>202</v>
      </c>
      <c r="N1341" s="14"/>
      <c r="O1341" s="14"/>
      <c r="P1341" s="14"/>
      <c r="Q1341" s="14">
        <v>0</v>
      </c>
      <c r="R1341" s="14">
        <v>1</v>
      </c>
      <c r="S1341" s="14">
        <v>1</v>
      </c>
    </row>
    <row r="1342" spans="1:19" x14ac:dyDescent="0.3">
      <c r="A1342" t="s">
        <v>5983</v>
      </c>
      <c r="B1342" t="s">
        <v>74</v>
      </c>
      <c r="C1342" s="14">
        <v>2012</v>
      </c>
      <c r="D1342" t="s">
        <v>302</v>
      </c>
      <c r="E1342" t="s">
        <v>1379</v>
      </c>
      <c r="F1342" t="s">
        <v>299</v>
      </c>
      <c r="G1342" t="s">
        <v>299</v>
      </c>
      <c r="H1342" t="s">
        <v>4353</v>
      </c>
      <c r="I1342" s="14"/>
      <c r="J1342" t="s">
        <v>4353</v>
      </c>
      <c r="K1342" s="14"/>
      <c r="L1342" t="s">
        <v>197</v>
      </c>
      <c r="M1342" t="s">
        <v>202</v>
      </c>
      <c r="N1342" s="14"/>
      <c r="O1342" s="14"/>
      <c r="P1342" s="14"/>
      <c r="Q1342" s="14"/>
      <c r="R1342" s="14"/>
      <c r="S1342" s="14">
        <v>0</v>
      </c>
    </row>
    <row r="1343" spans="1:19" x14ac:dyDescent="0.3">
      <c r="A1343" t="s">
        <v>5984</v>
      </c>
      <c r="B1343" t="s">
        <v>74</v>
      </c>
      <c r="C1343" s="14">
        <v>2013</v>
      </c>
      <c r="D1343" t="s">
        <v>4542</v>
      </c>
      <c r="E1343" t="s">
        <v>5985</v>
      </c>
      <c r="F1343" t="s">
        <v>336</v>
      </c>
      <c r="G1343" t="s">
        <v>337</v>
      </c>
      <c r="H1343" t="s">
        <v>207</v>
      </c>
      <c r="I1343" s="14">
        <v>793000000</v>
      </c>
      <c r="J1343" t="s">
        <v>146</v>
      </c>
      <c r="K1343" s="14">
        <v>793000000</v>
      </c>
      <c r="L1343" t="s">
        <v>198</v>
      </c>
      <c r="M1343" t="s">
        <v>202</v>
      </c>
      <c r="N1343" s="14"/>
      <c r="O1343" s="14"/>
      <c r="P1343" s="14"/>
      <c r="Q1343" s="14">
        <v>0</v>
      </c>
      <c r="R1343" s="14">
        <v>1</v>
      </c>
      <c r="S1343" s="14">
        <v>1</v>
      </c>
    </row>
    <row r="1344" spans="1:19" x14ac:dyDescent="0.3">
      <c r="A1344" t="s">
        <v>5986</v>
      </c>
      <c r="B1344" t="s">
        <v>74</v>
      </c>
      <c r="C1344" s="14">
        <v>2014</v>
      </c>
      <c r="D1344" t="s">
        <v>4542</v>
      </c>
      <c r="E1344" t="s">
        <v>5987</v>
      </c>
      <c r="F1344" t="s">
        <v>336</v>
      </c>
      <c r="G1344" t="s">
        <v>337</v>
      </c>
      <c r="H1344" t="s">
        <v>207</v>
      </c>
      <c r="I1344" s="14">
        <v>89000000</v>
      </c>
      <c r="J1344" t="s">
        <v>146</v>
      </c>
      <c r="K1344" s="14">
        <v>89000000</v>
      </c>
      <c r="L1344" t="s">
        <v>198</v>
      </c>
      <c r="M1344" t="s">
        <v>4353</v>
      </c>
      <c r="N1344" s="14"/>
      <c r="O1344" s="14"/>
      <c r="P1344" s="14"/>
      <c r="Q1344" s="14">
        <v>0</v>
      </c>
      <c r="R1344" s="14">
        <v>1</v>
      </c>
      <c r="S1344" s="14">
        <v>1</v>
      </c>
    </row>
    <row r="1345" spans="1:19" x14ac:dyDescent="0.3">
      <c r="A1345" t="s">
        <v>5988</v>
      </c>
      <c r="B1345" t="s">
        <v>74</v>
      </c>
      <c r="C1345" s="14">
        <v>2015</v>
      </c>
      <c r="D1345" t="s">
        <v>372</v>
      </c>
      <c r="E1345" t="s">
        <v>5993</v>
      </c>
      <c r="F1345" t="s">
        <v>364</v>
      </c>
      <c r="G1345" t="s">
        <v>365</v>
      </c>
      <c r="H1345" t="s">
        <v>207</v>
      </c>
      <c r="I1345" s="14"/>
      <c r="J1345" t="s">
        <v>4353</v>
      </c>
      <c r="K1345" s="14">
        <v>40000000</v>
      </c>
      <c r="L1345" t="s">
        <v>198</v>
      </c>
      <c r="M1345" t="s">
        <v>366</v>
      </c>
      <c r="N1345" s="14">
        <v>0</v>
      </c>
      <c r="O1345" s="14"/>
      <c r="P1345" s="14"/>
      <c r="Q1345" s="14">
        <v>0</v>
      </c>
      <c r="R1345" s="14">
        <v>1</v>
      </c>
      <c r="S1345" s="14">
        <v>1</v>
      </c>
    </row>
    <row r="1346" spans="1:19" x14ac:dyDescent="0.3">
      <c r="A1346" t="s">
        <v>5990</v>
      </c>
      <c r="B1346" t="s">
        <v>74</v>
      </c>
      <c r="C1346" s="14">
        <v>2015</v>
      </c>
      <c r="D1346" t="s">
        <v>5090</v>
      </c>
      <c r="E1346" t="s">
        <v>5989</v>
      </c>
      <c r="F1346" t="s">
        <v>336</v>
      </c>
      <c r="G1346" t="s">
        <v>337</v>
      </c>
      <c r="H1346" t="s">
        <v>207</v>
      </c>
      <c r="I1346" s="14"/>
      <c r="J1346" t="s">
        <v>4353</v>
      </c>
      <c r="K1346" s="14">
        <v>602000000</v>
      </c>
      <c r="L1346" t="s">
        <v>198</v>
      </c>
      <c r="M1346" t="s">
        <v>4353</v>
      </c>
      <c r="N1346" s="14"/>
      <c r="O1346" s="14"/>
      <c r="P1346" s="14"/>
      <c r="Q1346" s="14">
        <v>0</v>
      </c>
      <c r="R1346" s="14">
        <v>1</v>
      </c>
      <c r="S1346" s="14">
        <v>1</v>
      </c>
    </row>
    <row r="1347" spans="1:19" x14ac:dyDescent="0.3">
      <c r="A1347" t="s">
        <v>5992</v>
      </c>
      <c r="B1347" t="s">
        <v>74</v>
      </c>
      <c r="C1347" s="14">
        <v>2015</v>
      </c>
      <c r="D1347" t="s">
        <v>5090</v>
      </c>
      <c r="E1347" t="s">
        <v>5991</v>
      </c>
      <c r="F1347" t="s">
        <v>336</v>
      </c>
      <c r="G1347" t="s">
        <v>337</v>
      </c>
      <c r="H1347" t="s">
        <v>207</v>
      </c>
      <c r="I1347" s="14"/>
      <c r="J1347" t="s">
        <v>4353</v>
      </c>
      <c r="K1347" s="14">
        <v>180600000</v>
      </c>
      <c r="L1347" t="s">
        <v>198</v>
      </c>
      <c r="M1347" t="s">
        <v>4353</v>
      </c>
      <c r="N1347" s="14"/>
      <c r="O1347" s="14"/>
      <c r="P1347" s="14"/>
      <c r="Q1347" s="14">
        <v>0</v>
      </c>
      <c r="R1347" s="14">
        <v>1</v>
      </c>
      <c r="S1347" s="14">
        <v>1</v>
      </c>
    </row>
    <row r="1348" spans="1:19" x14ac:dyDescent="0.3">
      <c r="A1348" t="s">
        <v>5994</v>
      </c>
      <c r="B1348" t="s">
        <v>74</v>
      </c>
      <c r="C1348" s="14">
        <v>2016</v>
      </c>
      <c r="D1348" t="s">
        <v>372</v>
      </c>
      <c r="E1348" t="s">
        <v>1381</v>
      </c>
      <c r="F1348" t="s">
        <v>336</v>
      </c>
      <c r="G1348" t="s">
        <v>337</v>
      </c>
      <c r="H1348" t="s">
        <v>207</v>
      </c>
      <c r="I1348" s="14"/>
      <c r="J1348" t="s">
        <v>4353</v>
      </c>
      <c r="K1348" s="14">
        <v>52000000</v>
      </c>
      <c r="L1348" t="s">
        <v>198</v>
      </c>
      <c r="M1348" t="s">
        <v>4353</v>
      </c>
      <c r="N1348" s="14"/>
      <c r="O1348" s="14"/>
      <c r="P1348" s="14"/>
      <c r="Q1348" s="14">
        <v>0</v>
      </c>
      <c r="R1348" s="14">
        <v>1</v>
      </c>
      <c r="S1348" s="14">
        <v>1</v>
      </c>
    </row>
    <row r="1349" spans="1:19" x14ac:dyDescent="0.3">
      <c r="A1349" t="s">
        <v>5995</v>
      </c>
      <c r="B1349" t="s">
        <v>74</v>
      </c>
      <c r="C1349" s="14">
        <v>2017</v>
      </c>
      <c r="D1349" t="s">
        <v>372</v>
      </c>
      <c r="E1349" t="s">
        <v>1382</v>
      </c>
      <c r="F1349" t="s">
        <v>336</v>
      </c>
      <c r="G1349" t="s">
        <v>337</v>
      </c>
      <c r="H1349" t="s">
        <v>207</v>
      </c>
      <c r="I1349" s="14"/>
      <c r="J1349" t="s">
        <v>4353</v>
      </c>
      <c r="K1349" s="14">
        <v>66000000</v>
      </c>
      <c r="L1349" t="s">
        <v>198</v>
      </c>
      <c r="M1349" t="s">
        <v>4353</v>
      </c>
      <c r="N1349" s="14"/>
      <c r="O1349" s="14"/>
      <c r="P1349" s="14"/>
      <c r="Q1349" s="14">
        <v>0</v>
      </c>
      <c r="R1349" s="14">
        <v>1</v>
      </c>
      <c r="S1349" s="14">
        <v>1</v>
      </c>
    </row>
    <row r="1350" spans="1:19" x14ac:dyDescent="0.3">
      <c r="A1350" t="s">
        <v>5997</v>
      </c>
      <c r="B1350" t="s">
        <v>74</v>
      </c>
      <c r="C1350" s="14">
        <v>2017</v>
      </c>
      <c r="D1350" t="s">
        <v>372</v>
      </c>
      <c r="E1350" t="s">
        <v>5996</v>
      </c>
      <c r="F1350" t="s">
        <v>336</v>
      </c>
      <c r="G1350" t="s">
        <v>337</v>
      </c>
      <c r="H1350" t="s">
        <v>207</v>
      </c>
      <c r="I1350" s="14"/>
      <c r="J1350" t="s">
        <v>4353</v>
      </c>
      <c r="K1350" s="14">
        <v>70000000</v>
      </c>
      <c r="L1350" t="s">
        <v>198</v>
      </c>
      <c r="M1350" t="s">
        <v>4353</v>
      </c>
      <c r="N1350" s="14"/>
      <c r="O1350" s="14"/>
      <c r="P1350" s="14"/>
      <c r="Q1350" s="14">
        <v>0</v>
      </c>
      <c r="R1350" s="14">
        <v>1</v>
      </c>
      <c r="S1350" s="14">
        <v>1</v>
      </c>
    </row>
    <row r="1351" spans="1:19" x14ac:dyDescent="0.3">
      <c r="A1351" t="s">
        <v>5998</v>
      </c>
      <c r="B1351" t="s">
        <v>19</v>
      </c>
      <c r="C1351" s="14">
        <v>1960</v>
      </c>
      <c r="D1351" t="s">
        <v>255</v>
      </c>
      <c r="E1351" t="s">
        <v>4372</v>
      </c>
      <c r="F1351" t="s">
        <v>299</v>
      </c>
      <c r="G1351" t="s">
        <v>299</v>
      </c>
      <c r="H1351" t="s">
        <v>4353</v>
      </c>
      <c r="I1351" s="14"/>
      <c r="J1351" t="s">
        <v>4353</v>
      </c>
      <c r="K1351" s="14">
        <v>60000000</v>
      </c>
      <c r="L1351" t="s">
        <v>198</v>
      </c>
      <c r="M1351" t="s">
        <v>4353</v>
      </c>
      <c r="N1351" s="14"/>
      <c r="O1351" s="14"/>
      <c r="P1351" s="14"/>
      <c r="Q1351" s="14"/>
      <c r="R1351" s="14"/>
      <c r="S1351" s="14">
        <v>0</v>
      </c>
    </row>
    <row r="1352" spans="1:19" x14ac:dyDescent="0.3">
      <c r="A1352" t="s">
        <v>5999</v>
      </c>
      <c r="B1352" t="s">
        <v>19</v>
      </c>
      <c r="C1352" s="14">
        <v>1963</v>
      </c>
      <c r="D1352" t="s">
        <v>255</v>
      </c>
      <c r="E1352" t="s">
        <v>4374</v>
      </c>
      <c r="F1352" t="s">
        <v>299</v>
      </c>
      <c r="G1352" t="s">
        <v>299</v>
      </c>
      <c r="H1352" t="s">
        <v>4353</v>
      </c>
      <c r="I1352" s="14"/>
      <c r="J1352" t="s">
        <v>4353</v>
      </c>
      <c r="K1352" s="14"/>
      <c r="L1352" t="s">
        <v>197</v>
      </c>
      <c r="M1352" t="s">
        <v>4353</v>
      </c>
      <c r="N1352" s="14"/>
      <c r="O1352" s="14"/>
      <c r="P1352" s="14"/>
      <c r="Q1352" s="14"/>
      <c r="R1352" s="14"/>
      <c r="S1352" s="14">
        <v>0</v>
      </c>
    </row>
    <row r="1353" spans="1:19" x14ac:dyDescent="0.3">
      <c r="A1353" t="s">
        <v>6000</v>
      </c>
      <c r="B1353" t="s">
        <v>19</v>
      </c>
      <c r="C1353" s="14">
        <v>1963</v>
      </c>
      <c r="D1353" t="s">
        <v>255</v>
      </c>
      <c r="E1353" t="s">
        <v>4373</v>
      </c>
      <c r="F1353" t="s">
        <v>299</v>
      </c>
      <c r="G1353" t="s">
        <v>299</v>
      </c>
      <c r="H1353" t="s">
        <v>4353</v>
      </c>
      <c r="I1353" s="14"/>
      <c r="J1353" t="s">
        <v>4353</v>
      </c>
      <c r="K1353" s="14">
        <v>40000000</v>
      </c>
      <c r="L1353" t="s">
        <v>198</v>
      </c>
      <c r="M1353" t="s">
        <v>4353</v>
      </c>
      <c r="N1353" s="14"/>
      <c r="O1353" s="14"/>
      <c r="P1353" s="14"/>
      <c r="Q1353" s="14"/>
      <c r="R1353" s="14"/>
      <c r="S1353" s="14">
        <v>0</v>
      </c>
    </row>
    <row r="1354" spans="1:19" x14ac:dyDescent="0.3">
      <c r="A1354" t="s">
        <v>6001</v>
      </c>
      <c r="B1354" t="s">
        <v>19</v>
      </c>
      <c r="C1354" s="14">
        <v>1972</v>
      </c>
      <c r="D1354" t="s">
        <v>255</v>
      </c>
      <c r="E1354" t="s">
        <v>4375</v>
      </c>
      <c r="F1354" t="s">
        <v>299</v>
      </c>
      <c r="G1354" t="s">
        <v>299</v>
      </c>
      <c r="H1354" t="s">
        <v>4353</v>
      </c>
      <c r="I1354" s="14"/>
      <c r="J1354" t="s">
        <v>4353</v>
      </c>
      <c r="K1354" s="14"/>
      <c r="L1354" t="s">
        <v>198</v>
      </c>
      <c r="M1354" t="s">
        <v>4353</v>
      </c>
      <c r="N1354" s="14"/>
      <c r="O1354" s="14"/>
      <c r="P1354" s="14"/>
      <c r="Q1354" s="14"/>
      <c r="R1354" s="14"/>
      <c r="S1354" s="14">
        <v>0</v>
      </c>
    </row>
    <row r="1355" spans="1:19" x14ac:dyDescent="0.3">
      <c r="A1355" t="s">
        <v>6002</v>
      </c>
      <c r="B1355" t="s">
        <v>19</v>
      </c>
      <c r="C1355" s="14">
        <v>2008</v>
      </c>
      <c r="D1355" t="s">
        <v>302</v>
      </c>
      <c r="E1355" t="s">
        <v>1383</v>
      </c>
      <c r="F1355" t="s">
        <v>299</v>
      </c>
      <c r="G1355" t="s">
        <v>299</v>
      </c>
      <c r="H1355" t="s">
        <v>4353</v>
      </c>
      <c r="I1355" s="14">
        <v>8000000</v>
      </c>
      <c r="J1355" t="s">
        <v>146</v>
      </c>
      <c r="K1355" s="14">
        <v>8000000</v>
      </c>
      <c r="L1355" t="s">
        <v>197</v>
      </c>
      <c r="M1355" t="s">
        <v>202</v>
      </c>
      <c r="N1355" s="14"/>
      <c r="O1355" s="14"/>
      <c r="P1355" s="14"/>
      <c r="Q1355" s="14"/>
      <c r="R1355" s="14"/>
      <c r="S1355" s="14">
        <v>0</v>
      </c>
    </row>
    <row r="1356" spans="1:19" x14ac:dyDescent="0.3">
      <c r="A1356" t="s">
        <v>6003</v>
      </c>
      <c r="B1356" t="s">
        <v>19</v>
      </c>
      <c r="C1356" s="14">
        <v>2012</v>
      </c>
      <c r="D1356" t="s">
        <v>302</v>
      </c>
      <c r="E1356" t="s">
        <v>1384</v>
      </c>
      <c r="F1356" t="s">
        <v>299</v>
      </c>
      <c r="G1356" t="s">
        <v>299</v>
      </c>
      <c r="H1356" t="s">
        <v>4353</v>
      </c>
      <c r="I1356" s="14">
        <v>400000</v>
      </c>
      <c r="J1356" t="s">
        <v>146</v>
      </c>
      <c r="K1356" s="14">
        <v>400000</v>
      </c>
      <c r="L1356" t="s">
        <v>197</v>
      </c>
      <c r="M1356" t="s">
        <v>202</v>
      </c>
      <c r="N1356" s="14"/>
      <c r="O1356" s="14"/>
      <c r="P1356" s="14"/>
      <c r="Q1356" s="14"/>
      <c r="R1356" s="14"/>
      <c r="S1356" s="14">
        <v>0</v>
      </c>
    </row>
    <row r="1357" spans="1:19" x14ac:dyDescent="0.3">
      <c r="A1357" t="s">
        <v>6004</v>
      </c>
      <c r="B1357" t="s">
        <v>19</v>
      </c>
      <c r="C1357" s="14">
        <v>2015</v>
      </c>
      <c r="D1357" t="s">
        <v>5199</v>
      </c>
      <c r="E1357" t="s">
        <v>1385</v>
      </c>
      <c r="F1357" t="s">
        <v>336</v>
      </c>
      <c r="G1357" t="s">
        <v>337</v>
      </c>
      <c r="H1357" t="s">
        <v>207</v>
      </c>
      <c r="I1357" s="14"/>
      <c r="J1357" t="s">
        <v>4353</v>
      </c>
      <c r="K1357" s="14">
        <v>60000000</v>
      </c>
      <c r="L1357" t="s">
        <v>198</v>
      </c>
      <c r="M1357" t="s">
        <v>4353</v>
      </c>
      <c r="N1357" s="14"/>
      <c r="O1357" s="14"/>
      <c r="P1357" s="14"/>
      <c r="Q1357" s="14">
        <v>0</v>
      </c>
      <c r="R1357" s="14">
        <v>1</v>
      </c>
      <c r="S1357" s="14">
        <v>0</v>
      </c>
    </row>
    <row r="1358" spans="1:19" x14ac:dyDescent="0.3">
      <c r="A1358" t="s">
        <v>6005</v>
      </c>
      <c r="B1358" t="s">
        <v>19</v>
      </c>
      <c r="C1358" s="14">
        <v>2016</v>
      </c>
      <c r="D1358" t="s">
        <v>144</v>
      </c>
      <c r="E1358" t="s">
        <v>1386</v>
      </c>
      <c r="F1358" t="s">
        <v>336</v>
      </c>
      <c r="G1358" t="s">
        <v>337</v>
      </c>
      <c r="H1358" t="s">
        <v>207</v>
      </c>
      <c r="I1358" s="14"/>
      <c r="J1358" t="s">
        <v>4353</v>
      </c>
      <c r="K1358" s="14">
        <v>120000000</v>
      </c>
      <c r="L1358" t="s">
        <v>198</v>
      </c>
      <c r="M1358" t="s">
        <v>4353</v>
      </c>
      <c r="N1358" s="14"/>
      <c r="O1358" s="14"/>
      <c r="P1358" s="14"/>
      <c r="Q1358" s="14">
        <v>0</v>
      </c>
      <c r="R1358" s="14">
        <v>1</v>
      </c>
      <c r="S1358" s="14">
        <v>0</v>
      </c>
    </row>
    <row r="1359" spans="1:19" x14ac:dyDescent="0.3">
      <c r="A1359" t="s">
        <v>6006</v>
      </c>
      <c r="B1359" t="s">
        <v>19</v>
      </c>
      <c r="C1359" s="14">
        <v>2017</v>
      </c>
      <c r="D1359" t="s">
        <v>5199</v>
      </c>
      <c r="E1359" t="s">
        <v>1387</v>
      </c>
      <c r="F1359" t="s">
        <v>336</v>
      </c>
      <c r="G1359" t="s">
        <v>337</v>
      </c>
      <c r="H1359" t="s">
        <v>207</v>
      </c>
      <c r="I1359" s="14"/>
      <c r="J1359" t="s">
        <v>4353</v>
      </c>
      <c r="K1359" s="14">
        <v>60000000</v>
      </c>
      <c r="L1359" t="s">
        <v>198</v>
      </c>
      <c r="M1359" t="s">
        <v>4353</v>
      </c>
      <c r="N1359" s="14"/>
      <c r="O1359" s="14"/>
      <c r="P1359" s="14"/>
      <c r="Q1359" s="14">
        <v>0</v>
      </c>
      <c r="R1359" s="14">
        <v>1</v>
      </c>
      <c r="S1359" s="14">
        <v>0</v>
      </c>
    </row>
    <row r="1360" spans="1:19" x14ac:dyDescent="0.3">
      <c r="A1360" t="s">
        <v>6007</v>
      </c>
      <c r="B1360" t="s">
        <v>128</v>
      </c>
      <c r="C1360" s="14">
        <v>2013</v>
      </c>
      <c r="D1360" t="s">
        <v>302</v>
      </c>
      <c r="E1360" t="s">
        <v>1388</v>
      </c>
      <c r="F1360" t="s">
        <v>299</v>
      </c>
      <c r="G1360" t="s">
        <v>299</v>
      </c>
      <c r="H1360" t="s">
        <v>4353</v>
      </c>
      <c r="I1360" s="14"/>
      <c r="J1360" t="s">
        <v>4353</v>
      </c>
      <c r="K1360" s="14"/>
      <c r="L1360" t="s">
        <v>197</v>
      </c>
      <c r="M1360" t="s">
        <v>202</v>
      </c>
      <c r="N1360" s="14"/>
      <c r="O1360" s="14"/>
      <c r="P1360" s="14"/>
      <c r="Q1360" s="14"/>
      <c r="R1360" s="14"/>
      <c r="S1360" s="14">
        <v>0</v>
      </c>
    </row>
    <row r="1361" spans="1:19" x14ac:dyDescent="0.3">
      <c r="A1361" t="s">
        <v>6008</v>
      </c>
      <c r="B1361" t="s">
        <v>128</v>
      </c>
      <c r="C1361" s="14">
        <v>2014</v>
      </c>
      <c r="D1361" t="s">
        <v>302</v>
      </c>
      <c r="E1361" t="s">
        <v>1389</v>
      </c>
      <c r="F1361" t="s">
        <v>299</v>
      </c>
      <c r="G1361" t="s">
        <v>299</v>
      </c>
      <c r="H1361" t="s">
        <v>4353</v>
      </c>
      <c r="I1361" s="14"/>
      <c r="J1361" t="s">
        <v>4353</v>
      </c>
      <c r="K1361" s="14"/>
      <c r="L1361" t="s">
        <v>197</v>
      </c>
      <c r="M1361" t="s">
        <v>202</v>
      </c>
      <c r="N1361" s="14"/>
      <c r="O1361" s="14"/>
      <c r="P1361" s="14"/>
      <c r="Q1361" s="14"/>
      <c r="R1361" s="14"/>
      <c r="S1361" s="14">
        <v>0</v>
      </c>
    </row>
    <row r="1362" spans="1:19" x14ac:dyDescent="0.3">
      <c r="A1362" t="s">
        <v>6009</v>
      </c>
      <c r="B1362" t="s">
        <v>66</v>
      </c>
      <c r="C1362" s="14">
        <v>1979</v>
      </c>
      <c r="D1362" t="s">
        <v>255</v>
      </c>
      <c r="E1362" t="s">
        <v>612</v>
      </c>
      <c r="F1362" t="s">
        <v>299</v>
      </c>
      <c r="G1362" t="s">
        <v>299</v>
      </c>
      <c r="H1362" t="s">
        <v>4353</v>
      </c>
      <c r="I1362" s="14"/>
      <c r="J1362" t="s">
        <v>4353</v>
      </c>
      <c r="K1362" s="14">
        <v>12900000</v>
      </c>
      <c r="L1362" t="s">
        <v>198</v>
      </c>
      <c r="M1362" t="s">
        <v>4353</v>
      </c>
      <c r="N1362" s="14"/>
      <c r="O1362" s="14"/>
      <c r="P1362" s="14"/>
      <c r="Q1362" s="14"/>
      <c r="R1362" s="14"/>
      <c r="S1362" s="14">
        <v>0</v>
      </c>
    </row>
    <row r="1363" spans="1:19" x14ac:dyDescent="0.3">
      <c r="A1363" t="s">
        <v>6010</v>
      </c>
      <c r="B1363" t="s">
        <v>66</v>
      </c>
      <c r="C1363" s="14">
        <v>1984</v>
      </c>
      <c r="D1363" t="s">
        <v>255</v>
      </c>
      <c r="E1363" t="s">
        <v>4539</v>
      </c>
      <c r="F1363" t="s">
        <v>299</v>
      </c>
      <c r="G1363" t="s">
        <v>299</v>
      </c>
      <c r="H1363" t="s">
        <v>4353</v>
      </c>
      <c r="I1363" s="14"/>
      <c r="J1363" t="s">
        <v>4353</v>
      </c>
      <c r="K1363" s="14"/>
      <c r="L1363" t="s">
        <v>197</v>
      </c>
      <c r="M1363" t="s">
        <v>4353</v>
      </c>
      <c r="N1363" s="14"/>
      <c r="O1363" s="14"/>
      <c r="P1363" s="14"/>
      <c r="Q1363" s="14"/>
      <c r="R1363" s="14"/>
      <c r="S1363" s="14">
        <v>0</v>
      </c>
    </row>
    <row r="1364" spans="1:19" x14ac:dyDescent="0.3">
      <c r="A1364" t="s">
        <v>6011</v>
      </c>
      <c r="B1364" t="s">
        <v>66</v>
      </c>
      <c r="C1364" s="14">
        <v>1988</v>
      </c>
      <c r="D1364" t="s">
        <v>255</v>
      </c>
      <c r="E1364" t="s">
        <v>4539</v>
      </c>
      <c r="F1364" t="s">
        <v>299</v>
      </c>
      <c r="G1364" t="s">
        <v>299</v>
      </c>
      <c r="H1364" t="s">
        <v>4353</v>
      </c>
      <c r="I1364" s="14"/>
      <c r="J1364" t="s">
        <v>4353</v>
      </c>
      <c r="K1364" s="14"/>
      <c r="L1364" t="s">
        <v>197</v>
      </c>
      <c r="M1364" t="s">
        <v>4353</v>
      </c>
      <c r="N1364" s="14"/>
      <c r="O1364" s="14"/>
      <c r="P1364" s="14"/>
      <c r="Q1364" s="14"/>
      <c r="R1364" s="14"/>
      <c r="S1364" s="14">
        <v>0</v>
      </c>
    </row>
    <row r="1365" spans="1:19" x14ac:dyDescent="0.3">
      <c r="A1365" t="s">
        <v>6012</v>
      </c>
      <c r="B1365" t="s">
        <v>66</v>
      </c>
      <c r="C1365" s="14">
        <v>1993</v>
      </c>
      <c r="D1365" t="s">
        <v>362</v>
      </c>
      <c r="E1365" t="s">
        <v>1390</v>
      </c>
      <c r="F1365" t="s">
        <v>299</v>
      </c>
      <c r="G1365" t="s">
        <v>299</v>
      </c>
      <c r="H1365" t="s">
        <v>4353</v>
      </c>
      <c r="I1365" s="14"/>
      <c r="J1365" t="s">
        <v>4353</v>
      </c>
      <c r="K1365" s="14"/>
      <c r="L1365" t="s">
        <v>197</v>
      </c>
      <c r="M1365" t="s">
        <v>4353</v>
      </c>
      <c r="N1365" s="14"/>
      <c r="O1365" s="14"/>
      <c r="P1365" s="14"/>
      <c r="Q1365" s="14"/>
      <c r="R1365" s="14"/>
      <c r="S1365" s="14">
        <v>0</v>
      </c>
    </row>
    <row r="1366" spans="1:19" x14ac:dyDescent="0.3">
      <c r="A1366" t="s">
        <v>6013</v>
      </c>
      <c r="B1366" t="s">
        <v>66</v>
      </c>
      <c r="C1366" s="14">
        <v>1998</v>
      </c>
      <c r="D1366" t="s">
        <v>362</v>
      </c>
      <c r="E1366" t="s">
        <v>1392</v>
      </c>
      <c r="F1366" t="s">
        <v>299</v>
      </c>
      <c r="G1366" t="s">
        <v>299</v>
      </c>
      <c r="H1366" t="s">
        <v>4353</v>
      </c>
      <c r="I1366" s="14"/>
      <c r="J1366" t="s">
        <v>4353</v>
      </c>
      <c r="K1366" s="14"/>
      <c r="L1366" t="s">
        <v>197</v>
      </c>
      <c r="M1366" t="s">
        <v>4353</v>
      </c>
      <c r="N1366" s="14"/>
      <c r="O1366" s="14"/>
      <c r="P1366" s="14"/>
      <c r="Q1366" s="14"/>
      <c r="R1366" s="14"/>
      <c r="S1366" s="14">
        <v>0</v>
      </c>
    </row>
    <row r="1367" spans="1:19" x14ac:dyDescent="0.3">
      <c r="A1367" t="s">
        <v>6014</v>
      </c>
      <c r="B1367" t="s">
        <v>66</v>
      </c>
      <c r="C1367" s="14">
        <v>1998</v>
      </c>
      <c r="D1367" t="s">
        <v>362</v>
      </c>
      <c r="E1367" t="s">
        <v>1391</v>
      </c>
      <c r="F1367" t="s">
        <v>299</v>
      </c>
      <c r="G1367" t="s">
        <v>299</v>
      </c>
      <c r="H1367" t="s">
        <v>4353</v>
      </c>
      <c r="I1367" s="14"/>
      <c r="J1367" t="s">
        <v>4353</v>
      </c>
      <c r="K1367" s="14"/>
      <c r="L1367" t="s">
        <v>197</v>
      </c>
      <c r="M1367" t="s">
        <v>4353</v>
      </c>
      <c r="N1367" s="14"/>
      <c r="O1367" s="14"/>
      <c r="P1367" s="14"/>
      <c r="Q1367" s="14"/>
      <c r="R1367" s="14"/>
      <c r="S1367" s="14">
        <v>0</v>
      </c>
    </row>
    <row r="1368" spans="1:19" x14ac:dyDescent="0.3">
      <c r="A1368" t="s">
        <v>6015</v>
      </c>
      <c r="B1368" t="s">
        <v>66</v>
      </c>
      <c r="C1368" s="14">
        <v>1999</v>
      </c>
      <c r="D1368" t="s">
        <v>362</v>
      </c>
      <c r="E1368" t="s">
        <v>1393</v>
      </c>
      <c r="F1368" t="s">
        <v>299</v>
      </c>
      <c r="G1368" t="s">
        <v>299</v>
      </c>
      <c r="H1368" t="s">
        <v>4353</v>
      </c>
      <c r="I1368" s="14"/>
      <c r="J1368" t="s">
        <v>4353</v>
      </c>
      <c r="K1368" s="14"/>
      <c r="L1368" t="s">
        <v>197</v>
      </c>
      <c r="M1368" t="s">
        <v>4353</v>
      </c>
      <c r="N1368" s="14"/>
      <c r="O1368" s="14"/>
      <c r="P1368" s="14"/>
      <c r="Q1368" s="14"/>
      <c r="R1368" s="14"/>
      <c r="S1368" s="14">
        <v>0</v>
      </c>
    </row>
    <row r="1369" spans="1:19" x14ac:dyDescent="0.3">
      <c r="A1369" t="s">
        <v>6016</v>
      </c>
      <c r="B1369" t="s">
        <v>66</v>
      </c>
      <c r="C1369" s="14">
        <v>2001</v>
      </c>
      <c r="D1369" t="s">
        <v>302</v>
      </c>
      <c r="E1369" t="s">
        <v>1394</v>
      </c>
      <c r="F1369" t="s">
        <v>299</v>
      </c>
      <c r="G1369" t="s">
        <v>299</v>
      </c>
      <c r="H1369" t="s">
        <v>207</v>
      </c>
      <c r="I1369" s="14">
        <v>100000000</v>
      </c>
      <c r="J1369" t="s">
        <v>147</v>
      </c>
      <c r="K1369" s="14">
        <v>12081573</v>
      </c>
      <c r="L1369" t="s">
        <v>198</v>
      </c>
      <c r="M1369" t="s">
        <v>4353</v>
      </c>
      <c r="N1369" s="14"/>
      <c r="O1369" s="14"/>
      <c r="P1369" s="14"/>
      <c r="Q1369" s="14">
        <v>0</v>
      </c>
      <c r="R1369" s="14">
        <v>1</v>
      </c>
      <c r="S1369" s="14">
        <v>1</v>
      </c>
    </row>
    <row r="1370" spans="1:19" x14ac:dyDescent="0.3">
      <c r="A1370" t="s">
        <v>6017</v>
      </c>
      <c r="B1370" t="s">
        <v>66</v>
      </c>
      <c r="C1370" s="14">
        <v>2001</v>
      </c>
      <c r="D1370" t="s">
        <v>4542</v>
      </c>
      <c r="E1370" t="s">
        <v>1395</v>
      </c>
      <c r="F1370" t="s">
        <v>336</v>
      </c>
      <c r="G1370" t="s">
        <v>337</v>
      </c>
      <c r="H1370" t="s">
        <v>456</v>
      </c>
      <c r="I1370" s="14">
        <v>12048000</v>
      </c>
      <c r="J1370" t="s">
        <v>146</v>
      </c>
      <c r="K1370" s="14">
        <v>12048000</v>
      </c>
      <c r="L1370" t="s">
        <v>198</v>
      </c>
      <c r="M1370" t="s">
        <v>202</v>
      </c>
      <c r="N1370" s="14">
        <v>2</v>
      </c>
      <c r="O1370" s="14">
        <v>3</v>
      </c>
      <c r="P1370" s="14">
        <v>13</v>
      </c>
      <c r="Q1370" s="14">
        <v>0</v>
      </c>
      <c r="R1370" s="14">
        <v>1</v>
      </c>
      <c r="S1370" s="14">
        <v>1</v>
      </c>
    </row>
    <row r="1371" spans="1:19" x14ac:dyDescent="0.3">
      <c r="A1371" t="s">
        <v>6018</v>
      </c>
      <c r="B1371" t="s">
        <v>66</v>
      </c>
      <c r="C1371" s="14">
        <v>2010</v>
      </c>
      <c r="D1371" t="s">
        <v>372</v>
      </c>
      <c r="E1371" t="s">
        <v>1396</v>
      </c>
      <c r="F1371" t="s">
        <v>299</v>
      </c>
      <c r="G1371" t="s">
        <v>299</v>
      </c>
      <c r="H1371" t="s">
        <v>207</v>
      </c>
      <c r="I1371" s="14"/>
      <c r="J1371" t="s">
        <v>4353</v>
      </c>
      <c r="K1371" s="14">
        <v>36000000</v>
      </c>
      <c r="L1371" t="s">
        <v>198</v>
      </c>
      <c r="M1371" t="s">
        <v>4353</v>
      </c>
      <c r="N1371" s="14"/>
      <c r="O1371" s="14"/>
      <c r="P1371" s="14"/>
      <c r="Q1371" s="14">
        <v>0</v>
      </c>
      <c r="R1371" s="14">
        <v>1</v>
      </c>
      <c r="S1371" s="14">
        <v>1</v>
      </c>
    </row>
    <row r="1372" spans="1:19" x14ac:dyDescent="0.3">
      <c r="A1372" t="s">
        <v>6019</v>
      </c>
      <c r="B1372" t="s">
        <v>66</v>
      </c>
      <c r="C1372" s="14">
        <v>2011</v>
      </c>
      <c r="D1372" t="s">
        <v>372</v>
      </c>
      <c r="E1372" t="s">
        <v>1397</v>
      </c>
      <c r="F1372" t="s">
        <v>364</v>
      </c>
      <c r="G1372" t="s">
        <v>365</v>
      </c>
      <c r="H1372" t="s">
        <v>207</v>
      </c>
      <c r="I1372" s="14"/>
      <c r="J1372" t="s">
        <v>4353</v>
      </c>
      <c r="K1372" s="14">
        <v>8000000</v>
      </c>
      <c r="L1372" t="s">
        <v>198</v>
      </c>
      <c r="M1372" t="s">
        <v>366</v>
      </c>
      <c r="N1372" s="14">
        <v>0</v>
      </c>
      <c r="O1372" s="14"/>
      <c r="P1372" s="14"/>
      <c r="Q1372" s="14">
        <v>0</v>
      </c>
      <c r="R1372" s="14">
        <v>1</v>
      </c>
      <c r="S1372" s="14">
        <v>0</v>
      </c>
    </row>
    <row r="1373" spans="1:19" x14ac:dyDescent="0.3">
      <c r="A1373" t="s">
        <v>6020</v>
      </c>
      <c r="B1373" t="s">
        <v>66</v>
      </c>
      <c r="C1373" s="14">
        <v>2012</v>
      </c>
      <c r="D1373" t="s">
        <v>4542</v>
      </c>
      <c r="E1373" t="s">
        <v>1398</v>
      </c>
      <c r="F1373" t="s">
        <v>336</v>
      </c>
      <c r="G1373" t="s">
        <v>337</v>
      </c>
      <c r="H1373" t="s">
        <v>207</v>
      </c>
      <c r="I1373" s="14">
        <v>64000000</v>
      </c>
      <c r="J1373" t="s">
        <v>146</v>
      </c>
      <c r="K1373" s="14">
        <v>64000000</v>
      </c>
      <c r="L1373" t="s">
        <v>198</v>
      </c>
      <c r="M1373" t="s">
        <v>202</v>
      </c>
      <c r="N1373" s="14"/>
      <c r="O1373" s="14"/>
      <c r="P1373" s="14"/>
      <c r="Q1373" s="14">
        <v>0</v>
      </c>
      <c r="R1373" s="14">
        <v>1</v>
      </c>
      <c r="S1373" s="14">
        <v>1</v>
      </c>
    </row>
    <row r="1374" spans="1:19" x14ac:dyDescent="0.3">
      <c r="A1374" t="s">
        <v>6021</v>
      </c>
      <c r="B1374" t="s">
        <v>66</v>
      </c>
      <c r="C1374" s="14">
        <v>2013</v>
      </c>
      <c r="D1374" t="s">
        <v>4542</v>
      </c>
      <c r="E1374" t="s">
        <v>1399</v>
      </c>
      <c r="F1374" t="s">
        <v>336</v>
      </c>
      <c r="G1374" t="s">
        <v>337</v>
      </c>
      <c r="H1374" t="s">
        <v>207</v>
      </c>
      <c r="I1374" s="14">
        <v>490000000</v>
      </c>
      <c r="J1374" t="s">
        <v>146</v>
      </c>
      <c r="K1374" s="14">
        <v>490000000</v>
      </c>
      <c r="L1374" t="s">
        <v>198</v>
      </c>
      <c r="M1374" t="s">
        <v>199</v>
      </c>
      <c r="N1374" s="14">
        <v>3</v>
      </c>
      <c r="O1374" s="14">
        <v>6</v>
      </c>
      <c r="P1374" s="14">
        <v>15</v>
      </c>
      <c r="Q1374" s="14">
        <v>0</v>
      </c>
      <c r="R1374" s="14">
        <v>1</v>
      </c>
      <c r="S1374" s="14">
        <v>1</v>
      </c>
    </row>
    <row r="1375" spans="1:19" x14ac:dyDescent="0.3">
      <c r="A1375" t="s">
        <v>6023</v>
      </c>
      <c r="B1375" t="s">
        <v>66</v>
      </c>
      <c r="C1375" s="14">
        <v>2013</v>
      </c>
      <c r="D1375" t="s">
        <v>372</v>
      </c>
      <c r="E1375" t="s">
        <v>6022</v>
      </c>
      <c r="F1375" t="s">
        <v>336</v>
      </c>
      <c r="G1375" t="s">
        <v>337</v>
      </c>
      <c r="H1375" t="s">
        <v>207</v>
      </c>
      <c r="I1375" s="14"/>
      <c r="J1375" t="s">
        <v>4353</v>
      </c>
      <c r="K1375" s="14">
        <v>322000000</v>
      </c>
      <c r="L1375" t="s">
        <v>198</v>
      </c>
      <c r="M1375" t="s">
        <v>202</v>
      </c>
      <c r="N1375" s="14">
        <v>2</v>
      </c>
      <c r="O1375" s="14">
        <v>8</v>
      </c>
      <c r="P1375" s="14">
        <v>20</v>
      </c>
      <c r="Q1375" s="14">
        <v>0</v>
      </c>
      <c r="R1375" s="14">
        <v>1</v>
      </c>
      <c r="S1375" s="14">
        <v>1</v>
      </c>
    </row>
    <row r="1376" spans="1:19" x14ac:dyDescent="0.3">
      <c r="A1376" t="s">
        <v>6024</v>
      </c>
      <c r="B1376" t="s">
        <v>66</v>
      </c>
      <c r="C1376" s="14">
        <v>2016</v>
      </c>
      <c r="D1376" t="s">
        <v>372</v>
      </c>
      <c r="E1376" t="s">
        <v>1400</v>
      </c>
      <c r="F1376" t="s">
        <v>336</v>
      </c>
      <c r="G1376" t="s">
        <v>337</v>
      </c>
      <c r="H1376" t="s">
        <v>207</v>
      </c>
      <c r="I1376" s="14"/>
      <c r="J1376" t="s">
        <v>4353</v>
      </c>
      <c r="K1376" s="14">
        <v>20000000</v>
      </c>
      <c r="L1376" t="s">
        <v>198</v>
      </c>
      <c r="M1376" t="s">
        <v>202</v>
      </c>
      <c r="N1376" s="14"/>
      <c r="O1376" s="14"/>
      <c r="P1376" s="14"/>
      <c r="Q1376" s="14">
        <v>0</v>
      </c>
      <c r="R1376" s="14">
        <v>1</v>
      </c>
      <c r="S1376" s="14">
        <v>1</v>
      </c>
    </row>
    <row r="1377" spans="1:19" x14ac:dyDescent="0.3">
      <c r="A1377" t="s">
        <v>6025</v>
      </c>
      <c r="B1377" t="s">
        <v>66</v>
      </c>
      <c r="C1377" s="14">
        <v>2016</v>
      </c>
      <c r="D1377" t="s">
        <v>372</v>
      </c>
      <c r="E1377" t="s">
        <v>1401</v>
      </c>
      <c r="F1377" t="s">
        <v>336</v>
      </c>
      <c r="G1377" t="s">
        <v>337</v>
      </c>
      <c r="H1377" t="s">
        <v>207</v>
      </c>
      <c r="I1377" s="14"/>
      <c r="J1377" t="s">
        <v>4353</v>
      </c>
      <c r="K1377" s="14">
        <v>344000000</v>
      </c>
      <c r="L1377" t="s">
        <v>198</v>
      </c>
      <c r="M1377" t="s">
        <v>202</v>
      </c>
      <c r="N1377" s="14">
        <v>2</v>
      </c>
      <c r="O1377" s="14">
        <v>7</v>
      </c>
      <c r="P1377" s="14">
        <v>20</v>
      </c>
      <c r="Q1377" s="14">
        <v>0</v>
      </c>
      <c r="R1377" s="14">
        <v>1</v>
      </c>
      <c r="S1377" s="14">
        <v>1</v>
      </c>
    </row>
    <row r="1378" spans="1:19" x14ac:dyDescent="0.3">
      <c r="A1378" t="s">
        <v>6026</v>
      </c>
      <c r="B1378" t="s">
        <v>66</v>
      </c>
      <c r="C1378" s="14">
        <v>2017</v>
      </c>
      <c r="D1378" t="s">
        <v>372</v>
      </c>
      <c r="E1378" t="s">
        <v>1402</v>
      </c>
      <c r="F1378" t="s">
        <v>1403</v>
      </c>
      <c r="G1378" t="s">
        <v>493</v>
      </c>
      <c r="H1378" t="s">
        <v>456</v>
      </c>
      <c r="I1378" s="14"/>
      <c r="J1378" t="s">
        <v>4353</v>
      </c>
      <c r="K1378" s="14">
        <v>115000000</v>
      </c>
      <c r="L1378" t="s">
        <v>198</v>
      </c>
      <c r="M1378" t="s">
        <v>199</v>
      </c>
      <c r="N1378" s="14"/>
      <c r="O1378" s="14"/>
      <c r="P1378" s="14"/>
      <c r="Q1378" s="14">
        <v>0</v>
      </c>
      <c r="R1378" s="14">
        <v>1</v>
      </c>
      <c r="S1378" s="14">
        <v>1</v>
      </c>
    </row>
    <row r="1379" spans="1:19" x14ac:dyDescent="0.3">
      <c r="A1379" t="s">
        <v>6027</v>
      </c>
      <c r="B1379" t="s">
        <v>120</v>
      </c>
      <c r="C1379" s="14">
        <v>2004</v>
      </c>
      <c r="D1379" t="s">
        <v>302</v>
      </c>
      <c r="E1379" t="s">
        <v>1404</v>
      </c>
      <c r="F1379" t="s">
        <v>299</v>
      </c>
      <c r="G1379" t="s">
        <v>299</v>
      </c>
      <c r="H1379" t="s">
        <v>4353</v>
      </c>
      <c r="I1379" s="14">
        <v>2600000</v>
      </c>
      <c r="J1379" t="s">
        <v>146</v>
      </c>
      <c r="K1379" s="14">
        <v>2600000</v>
      </c>
      <c r="L1379" t="s">
        <v>197</v>
      </c>
      <c r="M1379" t="s">
        <v>202</v>
      </c>
      <c r="N1379" s="14"/>
      <c r="O1379" s="14"/>
      <c r="P1379" s="14"/>
      <c r="Q1379" s="14"/>
      <c r="R1379" s="14"/>
      <c r="S1379" s="14">
        <v>0</v>
      </c>
    </row>
    <row r="1380" spans="1:19" x14ac:dyDescent="0.3">
      <c r="A1380" t="s">
        <v>6029</v>
      </c>
      <c r="B1380" t="s">
        <v>120</v>
      </c>
      <c r="C1380" s="14">
        <v>2004</v>
      </c>
      <c r="D1380" t="s">
        <v>302</v>
      </c>
      <c r="E1380" t="s">
        <v>6028</v>
      </c>
      <c r="F1380" t="s">
        <v>299</v>
      </c>
      <c r="G1380" t="s">
        <v>299</v>
      </c>
      <c r="H1380" t="s">
        <v>4353</v>
      </c>
      <c r="I1380" s="14">
        <v>2300000</v>
      </c>
      <c r="J1380" t="s">
        <v>146</v>
      </c>
      <c r="K1380" s="14">
        <v>2300000</v>
      </c>
      <c r="L1380" t="s">
        <v>197</v>
      </c>
      <c r="M1380" t="s">
        <v>202</v>
      </c>
      <c r="N1380" s="14"/>
      <c r="O1380" s="14"/>
      <c r="P1380" s="14"/>
      <c r="Q1380" s="14"/>
      <c r="R1380" s="14"/>
      <c r="S1380" s="14">
        <v>0</v>
      </c>
    </row>
    <row r="1381" spans="1:19" x14ac:dyDescent="0.3">
      <c r="A1381" t="s">
        <v>6030</v>
      </c>
      <c r="B1381" t="s">
        <v>120</v>
      </c>
      <c r="C1381" s="14">
        <v>2005</v>
      </c>
      <c r="D1381" t="s">
        <v>302</v>
      </c>
      <c r="E1381" t="s">
        <v>1405</v>
      </c>
      <c r="F1381" t="s">
        <v>299</v>
      </c>
      <c r="G1381" t="s">
        <v>299</v>
      </c>
      <c r="H1381" t="s">
        <v>4353</v>
      </c>
      <c r="I1381" s="14">
        <v>2100000</v>
      </c>
      <c r="J1381" t="s">
        <v>146</v>
      </c>
      <c r="K1381" s="14">
        <v>2100000</v>
      </c>
      <c r="L1381" t="s">
        <v>197</v>
      </c>
      <c r="M1381" t="s">
        <v>202</v>
      </c>
      <c r="N1381" s="14"/>
      <c r="O1381" s="14"/>
      <c r="P1381" s="14"/>
      <c r="Q1381" s="14"/>
      <c r="R1381" s="14"/>
      <c r="S1381" s="14">
        <v>0</v>
      </c>
    </row>
    <row r="1382" spans="1:19" x14ac:dyDescent="0.3">
      <c r="A1382" t="s">
        <v>6031</v>
      </c>
      <c r="B1382" t="s">
        <v>120</v>
      </c>
      <c r="C1382" s="14">
        <v>2005</v>
      </c>
      <c r="D1382" t="s">
        <v>302</v>
      </c>
      <c r="E1382" t="s">
        <v>6033</v>
      </c>
      <c r="F1382" t="s">
        <v>299</v>
      </c>
      <c r="G1382" t="s">
        <v>299</v>
      </c>
      <c r="H1382" t="s">
        <v>4353</v>
      </c>
      <c r="I1382" s="14">
        <v>12300000</v>
      </c>
      <c r="J1382" t="s">
        <v>146</v>
      </c>
      <c r="K1382" s="14">
        <v>12300000</v>
      </c>
      <c r="L1382" t="s">
        <v>197</v>
      </c>
      <c r="M1382" t="s">
        <v>202</v>
      </c>
      <c r="N1382" s="14"/>
      <c r="O1382" s="14"/>
      <c r="P1382" s="14"/>
      <c r="Q1382" s="14"/>
      <c r="R1382" s="14"/>
      <c r="S1382" s="14">
        <v>0</v>
      </c>
    </row>
    <row r="1383" spans="1:19" x14ac:dyDescent="0.3">
      <c r="A1383" t="s">
        <v>6032</v>
      </c>
      <c r="B1383" t="s">
        <v>120</v>
      </c>
      <c r="C1383" s="14">
        <v>2005</v>
      </c>
      <c r="D1383" t="s">
        <v>302</v>
      </c>
      <c r="E1383" t="s">
        <v>1406</v>
      </c>
      <c r="F1383" t="s">
        <v>299</v>
      </c>
      <c r="G1383" t="s">
        <v>299</v>
      </c>
      <c r="H1383" t="s">
        <v>4353</v>
      </c>
      <c r="I1383" s="14">
        <v>600000</v>
      </c>
      <c r="J1383" t="s">
        <v>146</v>
      </c>
      <c r="K1383" s="14">
        <v>600000</v>
      </c>
      <c r="L1383" t="s">
        <v>197</v>
      </c>
      <c r="M1383" t="s">
        <v>202</v>
      </c>
      <c r="N1383" s="14"/>
      <c r="O1383" s="14"/>
      <c r="P1383" s="14"/>
      <c r="Q1383" s="14"/>
      <c r="R1383" s="14"/>
      <c r="S1383" s="14">
        <v>0</v>
      </c>
    </row>
    <row r="1384" spans="1:19" x14ac:dyDescent="0.3">
      <c r="A1384" t="s">
        <v>6034</v>
      </c>
      <c r="B1384" t="s">
        <v>120</v>
      </c>
      <c r="C1384" s="14">
        <v>2005</v>
      </c>
      <c r="D1384" t="s">
        <v>302</v>
      </c>
      <c r="E1384" t="s">
        <v>1407</v>
      </c>
      <c r="F1384" t="s">
        <v>299</v>
      </c>
      <c r="G1384" t="s">
        <v>299</v>
      </c>
      <c r="H1384" t="s">
        <v>4353</v>
      </c>
      <c r="I1384" s="14">
        <v>100000</v>
      </c>
      <c r="J1384" t="s">
        <v>146</v>
      </c>
      <c r="K1384" s="14">
        <v>100000</v>
      </c>
      <c r="L1384" t="s">
        <v>197</v>
      </c>
      <c r="M1384" t="s">
        <v>202</v>
      </c>
      <c r="N1384" s="14"/>
      <c r="O1384" s="14"/>
      <c r="P1384" s="14"/>
      <c r="Q1384" s="14"/>
      <c r="R1384" s="14"/>
      <c r="S1384" s="14">
        <v>0</v>
      </c>
    </row>
    <row r="1385" spans="1:19" x14ac:dyDescent="0.3">
      <c r="A1385" t="s">
        <v>6035</v>
      </c>
      <c r="B1385" t="s">
        <v>120</v>
      </c>
      <c r="C1385" s="14">
        <v>2007</v>
      </c>
      <c r="D1385" t="s">
        <v>302</v>
      </c>
      <c r="E1385" t="s">
        <v>1408</v>
      </c>
      <c r="F1385" t="s">
        <v>299</v>
      </c>
      <c r="G1385" t="s">
        <v>299</v>
      </c>
      <c r="H1385" t="s">
        <v>4353</v>
      </c>
      <c r="I1385" s="14">
        <v>100000</v>
      </c>
      <c r="J1385" t="s">
        <v>146</v>
      </c>
      <c r="K1385" s="14">
        <v>100000</v>
      </c>
      <c r="L1385" t="s">
        <v>197</v>
      </c>
      <c r="M1385" t="s">
        <v>202</v>
      </c>
      <c r="N1385" s="14"/>
      <c r="O1385" s="14"/>
      <c r="P1385" s="14"/>
      <c r="Q1385" s="14"/>
      <c r="R1385" s="14"/>
      <c r="S1385" s="14">
        <v>0</v>
      </c>
    </row>
    <row r="1386" spans="1:19" x14ac:dyDescent="0.3">
      <c r="A1386" t="s">
        <v>6036</v>
      </c>
      <c r="B1386" t="s">
        <v>120</v>
      </c>
      <c r="C1386" s="14">
        <v>2009</v>
      </c>
      <c r="D1386" t="s">
        <v>302</v>
      </c>
      <c r="E1386" t="s">
        <v>1410</v>
      </c>
      <c r="F1386" t="s">
        <v>336</v>
      </c>
      <c r="G1386" t="s">
        <v>337</v>
      </c>
      <c r="H1386" t="s">
        <v>207</v>
      </c>
      <c r="I1386" s="14">
        <v>10000000</v>
      </c>
      <c r="J1386" t="s">
        <v>146</v>
      </c>
      <c r="K1386" s="14">
        <v>10000000</v>
      </c>
      <c r="L1386" t="s">
        <v>198</v>
      </c>
      <c r="M1386" t="s">
        <v>202</v>
      </c>
      <c r="N1386" s="14">
        <v>2</v>
      </c>
      <c r="O1386" s="14">
        <v>5</v>
      </c>
      <c r="P1386" s="14">
        <v>20</v>
      </c>
      <c r="Q1386" s="14">
        <v>0</v>
      </c>
      <c r="R1386" s="14">
        <v>1</v>
      </c>
      <c r="S1386" s="14">
        <v>1</v>
      </c>
    </row>
    <row r="1387" spans="1:19" x14ac:dyDescent="0.3">
      <c r="A1387" t="s">
        <v>6037</v>
      </c>
      <c r="B1387" t="s">
        <v>120</v>
      </c>
      <c r="C1387" s="14">
        <v>2009</v>
      </c>
      <c r="D1387" t="s">
        <v>302</v>
      </c>
      <c r="E1387" t="s">
        <v>1409</v>
      </c>
      <c r="F1387" t="s">
        <v>336</v>
      </c>
      <c r="G1387" t="s">
        <v>337</v>
      </c>
      <c r="H1387" t="s">
        <v>207</v>
      </c>
      <c r="I1387" s="14">
        <v>30000000</v>
      </c>
      <c r="J1387" t="s">
        <v>146</v>
      </c>
      <c r="K1387" s="14">
        <v>30000000</v>
      </c>
      <c r="L1387" t="s">
        <v>198</v>
      </c>
      <c r="M1387" t="s">
        <v>202</v>
      </c>
      <c r="N1387" s="14">
        <v>2</v>
      </c>
      <c r="O1387" s="14">
        <v>5</v>
      </c>
      <c r="P1387" s="14">
        <v>20</v>
      </c>
      <c r="Q1387" s="14">
        <v>0</v>
      </c>
      <c r="R1387" s="14">
        <v>1</v>
      </c>
      <c r="S1387" s="14">
        <v>1</v>
      </c>
    </row>
    <row r="1388" spans="1:19" x14ac:dyDescent="0.3">
      <c r="A1388" t="s">
        <v>6038</v>
      </c>
      <c r="B1388" t="s">
        <v>120</v>
      </c>
      <c r="C1388" s="14">
        <v>2010</v>
      </c>
      <c r="D1388" t="s">
        <v>302</v>
      </c>
      <c r="E1388" t="s">
        <v>6039</v>
      </c>
      <c r="F1388" t="s">
        <v>299</v>
      </c>
      <c r="G1388" t="s">
        <v>299</v>
      </c>
      <c r="H1388" t="s">
        <v>4353</v>
      </c>
      <c r="I1388" s="14">
        <v>37000000</v>
      </c>
      <c r="J1388" t="s">
        <v>146</v>
      </c>
      <c r="K1388" s="14">
        <v>37000000</v>
      </c>
      <c r="L1388" t="s">
        <v>197</v>
      </c>
      <c r="M1388" t="s">
        <v>202</v>
      </c>
      <c r="N1388" s="14"/>
      <c r="O1388" s="14"/>
      <c r="P1388" s="14"/>
      <c r="Q1388" s="14"/>
      <c r="R1388" s="14"/>
      <c r="S1388" s="14">
        <v>0</v>
      </c>
    </row>
    <row r="1389" spans="1:19" x14ac:dyDescent="0.3">
      <c r="A1389" t="s">
        <v>6040</v>
      </c>
      <c r="B1389" t="s">
        <v>120</v>
      </c>
      <c r="C1389" s="14">
        <v>2012</v>
      </c>
      <c r="D1389" t="s">
        <v>302</v>
      </c>
      <c r="E1389" t="s">
        <v>1411</v>
      </c>
      <c r="F1389" t="s">
        <v>299</v>
      </c>
      <c r="G1389" t="s">
        <v>299</v>
      </c>
      <c r="H1389" t="s">
        <v>4353</v>
      </c>
      <c r="I1389" s="14">
        <v>70000000</v>
      </c>
      <c r="J1389" t="s">
        <v>147</v>
      </c>
      <c r="K1389" s="14">
        <v>11089403</v>
      </c>
      <c r="L1389" t="s">
        <v>197</v>
      </c>
      <c r="M1389" t="s">
        <v>202</v>
      </c>
      <c r="N1389" s="14"/>
      <c r="O1389" s="14"/>
      <c r="P1389" s="14"/>
      <c r="Q1389" s="14"/>
      <c r="R1389" s="14"/>
      <c r="S1389" s="14">
        <v>0</v>
      </c>
    </row>
    <row r="1390" spans="1:19" x14ac:dyDescent="0.3">
      <c r="A1390" t="s">
        <v>6041</v>
      </c>
      <c r="B1390" t="s">
        <v>120</v>
      </c>
      <c r="C1390" s="14">
        <v>2012</v>
      </c>
      <c r="D1390" t="s">
        <v>302</v>
      </c>
      <c r="E1390" t="s">
        <v>1412</v>
      </c>
      <c r="F1390" t="s">
        <v>787</v>
      </c>
      <c r="G1390" t="s">
        <v>365</v>
      </c>
      <c r="H1390" t="s">
        <v>4353</v>
      </c>
      <c r="I1390" s="14"/>
      <c r="J1390" t="s">
        <v>4353</v>
      </c>
      <c r="K1390" s="14"/>
      <c r="L1390" t="s">
        <v>197</v>
      </c>
      <c r="M1390" t="s">
        <v>202</v>
      </c>
      <c r="N1390" s="14"/>
      <c r="O1390" s="14"/>
      <c r="P1390" s="14"/>
      <c r="Q1390" s="14"/>
      <c r="R1390" s="14"/>
      <c r="S1390" s="14">
        <v>0</v>
      </c>
    </row>
    <row r="1391" spans="1:19" x14ac:dyDescent="0.3">
      <c r="A1391" t="s">
        <v>6042</v>
      </c>
      <c r="B1391" t="s">
        <v>120</v>
      </c>
      <c r="C1391" s="14">
        <v>2013</v>
      </c>
      <c r="D1391" t="s">
        <v>302</v>
      </c>
      <c r="E1391" t="s">
        <v>1413</v>
      </c>
      <c r="F1391" t="s">
        <v>336</v>
      </c>
      <c r="G1391" t="s">
        <v>337</v>
      </c>
      <c r="H1391" t="s">
        <v>207</v>
      </c>
      <c r="I1391" s="14">
        <v>6800000</v>
      </c>
      <c r="J1391" t="s">
        <v>146</v>
      </c>
      <c r="K1391" s="14">
        <v>6800000</v>
      </c>
      <c r="L1391" t="s">
        <v>198</v>
      </c>
      <c r="M1391" t="s">
        <v>202</v>
      </c>
      <c r="N1391" s="14">
        <v>2</v>
      </c>
      <c r="O1391" s="14">
        <v>5</v>
      </c>
      <c r="P1391" s="14">
        <v>20</v>
      </c>
      <c r="Q1391" s="14">
        <v>0</v>
      </c>
      <c r="R1391" s="14">
        <v>1</v>
      </c>
      <c r="S1391" s="14">
        <v>1</v>
      </c>
    </row>
    <row r="1392" spans="1:19" x14ac:dyDescent="0.3">
      <c r="A1392" t="s">
        <v>6043</v>
      </c>
      <c r="B1392" t="s">
        <v>120</v>
      </c>
      <c r="C1392" s="14">
        <v>2013</v>
      </c>
      <c r="D1392" t="s">
        <v>302</v>
      </c>
      <c r="E1392" t="s">
        <v>1416</v>
      </c>
      <c r="F1392" t="s">
        <v>299</v>
      </c>
      <c r="G1392" t="s">
        <v>299</v>
      </c>
      <c r="H1392" t="s">
        <v>4353</v>
      </c>
      <c r="I1392" s="14"/>
      <c r="J1392" t="s">
        <v>4353</v>
      </c>
      <c r="K1392" s="14"/>
      <c r="L1392" t="s">
        <v>197</v>
      </c>
      <c r="M1392" t="s">
        <v>202</v>
      </c>
      <c r="N1392" s="14"/>
      <c r="O1392" s="14"/>
      <c r="P1392" s="14"/>
      <c r="Q1392" s="14"/>
      <c r="R1392" s="14"/>
      <c r="S1392" s="14">
        <v>0</v>
      </c>
    </row>
    <row r="1393" spans="1:19" x14ac:dyDescent="0.3">
      <c r="A1393" t="s">
        <v>6044</v>
      </c>
      <c r="B1393" t="s">
        <v>120</v>
      </c>
      <c r="C1393" s="14">
        <v>2013</v>
      </c>
      <c r="D1393" t="s">
        <v>302</v>
      </c>
      <c r="E1393" t="s">
        <v>1414</v>
      </c>
      <c r="F1393" t="s">
        <v>299</v>
      </c>
      <c r="G1393" t="s">
        <v>299</v>
      </c>
      <c r="H1393" t="s">
        <v>207</v>
      </c>
      <c r="I1393" s="14">
        <v>70000000</v>
      </c>
      <c r="J1393" t="s">
        <v>146</v>
      </c>
      <c r="K1393" s="14">
        <v>70000000</v>
      </c>
      <c r="L1393" t="s">
        <v>198</v>
      </c>
      <c r="M1393" t="s">
        <v>202</v>
      </c>
      <c r="N1393" s="14"/>
      <c r="O1393" s="14"/>
      <c r="P1393" s="14"/>
      <c r="Q1393" s="14">
        <v>0</v>
      </c>
      <c r="R1393" s="14">
        <v>1</v>
      </c>
      <c r="S1393" s="14">
        <v>1</v>
      </c>
    </row>
    <row r="1394" spans="1:19" x14ac:dyDescent="0.3">
      <c r="A1394" t="s">
        <v>6045</v>
      </c>
      <c r="B1394" t="s">
        <v>120</v>
      </c>
      <c r="C1394" s="14">
        <v>2013</v>
      </c>
      <c r="D1394" t="s">
        <v>302</v>
      </c>
      <c r="E1394" t="s">
        <v>1415</v>
      </c>
      <c r="F1394" t="s">
        <v>299</v>
      </c>
      <c r="G1394" t="s">
        <v>299</v>
      </c>
      <c r="H1394" t="s">
        <v>4353</v>
      </c>
      <c r="I1394" s="14"/>
      <c r="J1394" t="s">
        <v>4353</v>
      </c>
      <c r="K1394" s="14"/>
      <c r="L1394" t="s">
        <v>197</v>
      </c>
      <c r="M1394" t="s">
        <v>202</v>
      </c>
      <c r="N1394" s="14"/>
      <c r="O1394" s="14"/>
      <c r="P1394" s="14"/>
      <c r="Q1394" s="14"/>
      <c r="R1394" s="14"/>
      <c r="S1394" s="14">
        <v>0</v>
      </c>
    </row>
    <row r="1395" spans="1:19" x14ac:dyDescent="0.3">
      <c r="A1395" t="s">
        <v>6046</v>
      </c>
      <c r="B1395" t="s">
        <v>11</v>
      </c>
      <c r="C1395" s="14">
        <v>1983</v>
      </c>
      <c r="D1395" t="s">
        <v>255</v>
      </c>
      <c r="E1395" t="s">
        <v>1417</v>
      </c>
      <c r="F1395" t="s">
        <v>299</v>
      </c>
      <c r="G1395" t="s">
        <v>299</v>
      </c>
      <c r="H1395" t="s">
        <v>4353</v>
      </c>
      <c r="I1395" s="14"/>
      <c r="J1395" t="s">
        <v>4353</v>
      </c>
      <c r="K1395" s="14">
        <v>50000</v>
      </c>
      <c r="L1395" t="s">
        <v>197</v>
      </c>
      <c r="M1395" t="s">
        <v>4353</v>
      </c>
      <c r="N1395" s="14"/>
      <c r="O1395" s="14"/>
      <c r="P1395" s="14"/>
      <c r="Q1395" s="14"/>
      <c r="R1395" s="14"/>
      <c r="S1395" s="14">
        <v>0</v>
      </c>
    </row>
    <row r="1396" spans="1:19" x14ac:dyDescent="0.3">
      <c r="A1396" t="s">
        <v>6047</v>
      </c>
      <c r="B1396" t="s">
        <v>11</v>
      </c>
      <c r="C1396" s="14">
        <v>1983</v>
      </c>
      <c r="D1396" t="s">
        <v>255</v>
      </c>
      <c r="E1396" t="s">
        <v>4376</v>
      </c>
      <c r="F1396" t="s">
        <v>299</v>
      </c>
      <c r="G1396" t="s">
        <v>299</v>
      </c>
      <c r="H1396" t="s">
        <v>4353</v>
      </c>
      <c r="I1396" s="14"/>
      <c r="J1396" t="s">
        <v>4353</v>
      </c>
      <c r="K1396" s="14">
        <v>2000000</v>
      </c>
      <c r="L1396" t="s">
        <v>198</v>
      </c>
      <c r="M1396" t="s">
        <v>4353</v>
      </c>
      <c r="N1396" s="14">
        <v>0</v>
      </c>
      <c r="O1396" s="14">
        <v>5</v>
      </c>
      <c r="P1396" s="14">
        <v>20</v>
      </c>
      <c r="Q1396" s="14"/>
      <c r="R1396" s="14"/>
      <c r="S1396" s="14">
        <v>0</v>
      </c>
    </row>
    <row r="1397" spans="1:19" x14ac:dyDescent="0.3">
      <c r="A1397" t="s">
        <v>6048</v>
      </c>
      <c r="B1397" t="s">
        <v>11</v>
      </c>
      <c r="C1397" s="14">
        <v>1984</v>
      </c>
      <c r="D1397" t="s">
        <v>255</v>
      </c>
      <c r="E1397" t="s">
        <v>4377</v>
      </c>
      <c r="F1397" t="s">
        <v>299</v>
      </c>
      <c r="G1397" t="s">
        <v>299</v>
      </c>
      <c r="H1397" t="s">
        <v>4353</v>
      </c>
      <c r="I1397" s="14"/>
      <c r="J1397" t="s">
        <v>4353</v>
      </c>
      <c r="K1397" s="14">
        <v>5000000</v>
      </c>
      <c r="L1397" t="s">
        <v>198</v>
      </c>
      <c r="M1397" t="s">
        <v>4353</v>
      </c>
      <c r="N1397" s="14">
        <v>0</v>
      </c>
      <c r="O1397" s="14">
        <v>3</v>
      </c>
      <c r="P1397" s="14">
        <v>16</v>
      </c>
      <c r="Q1397" s="14"/>
      <c r="R1397" s="14"/>
      <c r="S1397" s="14">
        <v>0</v>
      </c>
    </row>
    <row r="1398" spans="1:19" x14ac:dyDescent="0.3">
      <c r="A1398" t="s">
        <v>6049</v>
      </c>
      <c r="B1398" t="s">
        <v>11</v>
      </c>
      <c r="C1398" s="14">
        <v>1987</v>
      </c>
      <c r="D1398" t="s">
        <v>255</v>
      </c>
      <c r="E1398" t="s">
        <v>277</v>
      </c>
      <c r="F1398" t="s">
        <v>299</v>
      </c>
      <c r="G1398" t="s">
        <v>299</v>
      </c>
      <c r="H1398" t="s">
        <v>4353</v>
      </c>
      <c r="I1398" s="14"/>
      <c r="J1398" t="s">
        <v>4353</v>
      </c>
      <c r="K1398" s="14">
        <v>50000</v>
      </c>
      <c r="L1398" t="s">
        <v>197</v>
      </c>
      <c r="M1398" t="s">
        <v>4353</v>
      </c>
      <c r="N1398" s="14"/>
      <c r="O1398" s="14"/>
      <c r="P1398" s="14"/>
      <c r="Q1398" s="14"/>
      <c r="R1398" s="14"/>
      <c r="S1398" s="14">
        <v>0</v>
      </c>
    </row>
    <row r="1399" spans="1:19" x14ac:dyDescent="0.3">
      <c r="A1399" t="s">
        <v>6050</v>
      </c>
      <c r="B1399" t="s">
        <v>11</v>
      </c>
      <c r="C1399" s="14">
        <v>1987</v>
      </c>
      <c r="D1399" t="s">
        <v>255</v>
      </c>
      <c r="E1399" t="s">
        <v>4375</v>
      </c>
      <c r="F1399" t="s">
        <v>299</v>
      </c>
      <c r="G1399" t="s">
        <v>299</v>
      </c>
      <c r="H1399" t="s">
        <v>4353</v>
      </c>
      <c r="I1399" s="14"/>
      <c r="J1399" t="s">
        <v>4353</v>
      </c>
      <c r="K1399" s="14"/>
      <c r="L1399" t="s">
        <v>198</v>
      </c>
      <c r="M1399" t="s">
        <v>4353</v>
      </c>
      <c r="N1399" s="14"/>
      <c r="O1399" s="14"/>
      <c r="P1399" s="14"/>
      <c r="Q1399" s="14"/>
      <c r="R1399" s="14"/>
      <c r="S1399" s="14">
        <v>0</v>
      </c>
    </row>
    <row r="1400" spans="1:19" x14ac:dyDescent="0.3">
      <c r="A1400" t="s">
        <v>6051</v>
      </c>
      <c r="B1400" t="s">
        <v>11</v>
      </c>
      <c r="C1400" s="14">
        <v>1989</v>
      </c>
      <c r="D1400" t="s">
        <v>255</v>
      </c>
      <c r="E1400" t="s">
        <v>1418</v>
      </c>
      <c r="F1400" t="s">
        <v>299</v>
      </c>
      <c r="G1400" t="s">
        <v>299</v>
      </c>
      <c r="H1400" t="s">
        <v>4353</v>
      </c>
      <c r="I1400" s="14"/>
      <c r="J1400" t="s">
        <v>4353</v>
      </c>
      <c r="K1400" s="14"/>
      <c r="L1400" t="s">
        <v>197</v>
      </c>
      <c r="M1400" t="s">
        <v>4353</v>
      </c>
      <c r="N1400" s="14"/>
      <c r="O1400" s="14"/>
      <c r="P1400" s="14"/>
      <c r="Q1400" s="14"/>
      <c r="R1400" s="14"/>
      <c r="S1400" s="14">
        <v>0</v>
      </c>
    </row>
    <row r="1401" spans="1:19" x14ac:dyDescent="0.3">
      <c r="A1401" t="s">
        <v>6052</v>
      </c>
      <c r="B1401" t="s">
        <v>11</v>
      </c>
      <c r="C1401" s="14">
        <v>1990</v>
      </c>
      <c r="D1401" t="s">
        <v>362</v>
      </c>
      <c r="E1401" t="s">
        <v>1419</v>
      </c>
      <c r="F1401" t="s">
        <v>299</v>
      </c>
      <c r="G1401" t="s">
        <v>299</v>
      </c>
      <c r="H1401" t="s">
        <v>4353</v>
      </c>
      <c r="I1401" s="14"/>
      <c r="J1401" t="s">
        <v>4353</v>
      </c>
      <c r="K1401" s="14"/>
      <c r="L1401" t="s">
        <v>197</v>
      </c>
      <c r="M1401" t="s">
        <v>4353</v>
      </c>
      <c r="N1401" s="14"/>
      <c r="O1401" s="14"/>
      <c r="P1401" s="14"/>
      <c r="Q1401" s="14"/>
      <c r="R1401" s="14"/>
      <c r="S1401" s="14">
        <v>0</v>
      </c>
    </row>
    <row r="1402" spans="1:19" x14ac:dyDescent="0.3">
      <c r="A1402" t="s">
        <v>6053</v>
      </c>
      <c r="B1402" t="s">
        <v>11</v>
      </c>
      <c r="C1402" s="14">
        <v>1991</v>
      </c>
      <c r="D1402" t="s">
        <v>362</v>
      </c>
      <c r="E1402" t="s">
        <v>1421</v>
      </c>
      <c r="F1402" t="s">
        <v>299</v>
      </c>
      <c r="G1402" t="s">
        <v>299</v>
      </c>
      <c r="H1402" t="s">
        <v>4353</v>
      </c>
      <c r="I1402" s="14"/>
      <c r="J1402" t="s">
        <v>4353</v>
      </c>
      <c r="K1402" s="14"/>
      <c r="L1402" t="s">
        <v>197</v>
      </c>
      <c r="M1402" t="s">
        <v>4353</v>
      </c>
      <c r="N1402" s="14"/>
      <c r="O1402" s="14"/>
      <c r="P1402" s="14"/>
      <c r="Q1402" s="14"/>
      <c r="R1402" s="14"/>
      <c r="S1402" s="14">
        <v>0</v>
      </c>
    </row>
    <row r="1403" spans="1:19" x14ac:dyDescent="0.3">
      <c r="A1403" t="s">
        <v>6054</v>
      </c>
      <c r="B1403" t="s">
        <v>11</v>
      </c>
      <c r="C1403" s="14">
        <v>1991</v>
      </c>
      <c r="D1403" t="s">
        <v>362</v>
      </c>
      <c r="E1403" t="s">
        <v>1420</v>
      </c>
      <c r="F1403" t="s">
        <v>299</v>
      </c>
      <c r="G1403" t="s">
        <v>299</v>
      </c>
      <c r="H1403" t="s">
        <v>4353</v>
      </c>
      <c r="I1403" s="14"/>
      <c r="J1403" t="s">
        <v>4353</v>
      </c>
      <c r="K1403" s="14"/>
      <c r="L1403" t="s">
        <v>197</v>
      </c>
      <c r="M1403" t="s">
        <v>4353</v>
      </c>
      <c r="N1403" s="14"/>
      <c r="O1403" s="14"/>
      <c r="P1403" s="14"/>
      <c r="Q1403" s="14"/>
      <c r="R1403" s="14"/>
      <c r="S1403" s="14">
        <v>0</v>
      </c>
    </row>
    <row r="1404" spans="1:19" x14ac:dyDescent="0.3">
      <c r="A1404" t="s">
        <v>6055</v>
      </c>
      <c r="B1404" t="s">
        <v>11</v>
      </c>
      <c r="C1404" s="14">
        <v>1991</v>
      </c>
      <c r="D1404" t="s">
        <v>362</v>
      </c>
      <c r="E1404" t="s">
        <v>1422</v>
      </c>
      <c r="F1404" t="s">
        <v>299</v>
      </c>
      <c r="G1404" t="s">
        <v>299</v>
      </c>
      <c r="H1404" t="s">
        <v>4353</v>
      </c>
      <c r="I1404" s="14"/>
      <c r="J1404" t="s">
        <v>4353</v>
      </c>
      <c r="K1404" s="14"/>
      <c r="L1404" t="s">
        <v>197</v>
      </c>
      <c r="M1404" t="s">
        <v>4353</v>
      </c>
      <c r="N1404" s="14"/>
      <c r="O1404" s="14"/>
      <c r="P1404" s="14"/>
      <c r="Q1404" s="14"/>
      <c r="R1404" s="14"/>
      <c r="S1404" s="14">
        <v>0</v>
      </c>
    </row>
    <row r="1405" spans="1:19" x14ac:dyDescent="0.3">
      <c r="A1405" t="s">
        <v>6056</v>
      </c>
      <c r="B1405" t="s">
        <v>11</v>
      </c>
      <c r="C1405" s="14">
        <v>1992</v>
      </c>
      <c r="D1405" t="s">
        <v>362</v>
      </c>
      <c r="E1405" t="s">
        <v>1423</v>
      </c>
      <c r="F1405" t="s">
        <v>299</v>
      </c>
      <c r="G1405" t="s">
        <v>299</v>
      </c>
      <c r="H1405" t="s">
        <v>4353</v>
      </c>
      <c r="I1405" s="14"/>
      <c r="J1405" t="s">
        <v>4353</v>
      </c>
      <c r="K1405" s="14"/>
      <c r="L1405" t="s">
        <v>197</v>
      </c>
      <c r="M1405" t="s">
        <v>4353</v>
      </c>
      <c r="N1405" s="14"/>
      <c r="O1405" s="14"/>
      <c r="P1405" s="14"/>
      <c r="Q1405" s="14"/>
      <c r="R1405" s="14"/>
      <c r="S1405" s="14">
        <v>0</v>
      </c>
    </row>
    <row r="1406" spans="1:19" x14ac:dyDescent="0.3">
      <c r="A1406" t="s">
        <v>6057</v>
      </c>
      <c r="B1406" t="s">
        <v>11</v>
      </c>
      <c r="C1406" s="14">
        <v>2003</v>
      </c>
      <c r="D1406" t="s">
        <v>302</v>
      </c>
      <c r="E1406" t="s">
        <v>1424</v>
      </c>
      <c r="F1406" t="s">
        <v>299</v>
      </c>
      <c r="G1406" t="s">
        <v>299</v>
      </c>
      <c r="H1406" t="s">
        <v>4353</v>
      </c>
      <c r="I1406" s="14">
        <v>2500000</v>
      </c>
      <c r="J1406" t="s">
        <v>146</v>
      </c>
      <c r="K1406" s="14">
        <v>2500000</v>
      </c>
      <c r="L1406" t="s">
        <v>197</v>
      </c>
      <c r="M1406" t="s">
        <v>202</v>
      </c>
      <c r="N1406" s="14"/>
      <c r="O1406" s="14"/>
      <c r="P1406" s="14"/>
      <c r="Q1406" s="14"/>
      <c r="R1406" s="14"/>
      <c r="S1406" s="14">
        <v>0</v>
      </c>
    </row>
    <row r="1407" spans="1:19" x14ac:dyDescent="0.3">
      <c r="A1407" t="s">
        <v>6058</v>
      </c>
      <c r="B1407" t="s">
        <v>11</v>
      </c>
      <c r="C1407" s="14">
        <v>2004</v>
      </c>
      <c r="D1407" t="s">
        <v>302</v>
      </c>
      <c r="E1407" t="s">
        <v>1426</v>
      </c>
      <c r="F1407" t="s">
        <v>299</v>
      </c>
      <c r="G1407" t="s">
        <v>299</v>
      </c>
      <c r="H1407" t="s">
        <v>4353</v>
      </c>
      <c r="I1407" s="14"/>
      <c r="J1407" t="s">
        <v>4353</v>
      </c>
      <c r="K1407" s="14"/>
      <c r="L1407" t="s">
        <v>197</v>
      </c>
      <c r="M1407" t="s">
        <v>202</v>
      </c>
      <c r="N1407" s="14"/>
      <c r="O1407" s="14"/>
      <c r="P1407" s="14"/>
      <c r="Q1407" s="14"/>
      <c r="R1407" s="14"/>
      <c r="S1407" s="14">
        <v>0</v>
      </c>
    </row>
    <row r="1408" spans="1:19" x14ac:dyDescent="0.3">
      <c r="A1408" t="s">
        <v>6059</v>
      </c>
      <c r="B1408" t="s">
        <v>11</v>
      </c>
      <c r="C1408" s="14">
        <v>2004</v>
      </c>
      <c r="D1408" t="s">
        <v>302</v>
      </c>
      <c r="E1408" t="s">
        <v>1425</v>
      </c>
      <c r="F1408" t="s">
        <v>299</v>
      </c>
      <c r="G1408" t="s">
        <v>299</v>
      </c>
      <c r="H1408" t="s">
        <v>4353</v>
      </c>
      <c r="I1408" s="14"/>
      <c r="J1408" t="s">
        <v>4353</v>
      </c>
      <c r="K1408" s="14"/>
      <c r="L1408" t="s">
        <v>197</v>
      </c>
      <c r="M1408" t="s">
        <v>202</v>
      </c>
      <c r="N1408" s="14"/>
      <c r="O1408" s="14"/>
      <c r="P1408" s="14"/>
      <c r="Q1408" s="14"/>
      <c r="R1408" s="14"/>
      <c r="S1408" s="14">
        <v>0</v>
      </c>
    </row>
    <row r="1409" spans="1:19" x14ac:dyDescent="0.3">
      <c r="A1409" t="s">
        <v>6060</v>
      </c>
      <c r="B1409" t="s">
        <v>11</v>
      </c>
      <c r="C1409" s="14">
        <v>2005</v>
      </c>
      <c r="D1409" t="s">
        <v>302</v>
      </c>
      <c r="E1409" t="s">
        <v>1427</v>
      </c>
      <c r="F1409" t="s">
        <v>299</v>
      </c>
      <c r="G1409" t="s">
        <v>299</v>
      </c>
      <c r="H1409" t="s">
        <v>4353</v>
      </c>
      <c r="I1409" s="14"/>
      <c r="J1409" t="s">
        <v>4353</v>
      </c>
      <c r="K1409" s="14"/>
      <c r="L1409" t="s">
        <v>197</v>
      </c>
      <c r="M1409" t="s">
        <v>202</v>
      </c>
      <c r="N1409" s="14"/>
      <c r="O1409" s="14"/>
      <c r="P1409" s="14"/>
      <c r="Q1409" s="14"/>
      <c r="R1409" s="14"/>
      <c r="S1409" s="14">
        <v>0</v>
      </c>
    </row>
    <row r="1410" spans="1:19" x14ac:dyDescent="0.3">
      <c r="A1410" t="s">
        <v>6061</v>
      </c>
      <c r="B1410" t="s">
        <v>11</v>
      </c>
      <c r="C1410" s="14">
        <v>2009</v>
      </c>
      <c r="D1410" t="s">
        <v>144</v>
      </c>
      <c r="E1410" t="s">
        <v>1428</v>
      </c>
      <c r="F1410" t="s">
        <v>1429</v>
      </c>
      <c r="G1410" t="s">
        <v>493</v>
      </c>
      <c r="H1410" t="s">
        <v>456</v>
      </c>
      <c r="I1410" s="14"/>
      <c r="J1410" t="s">
        <v>4353</v>
      </c>
      <c r="K1410" s="14">
        <v>1000000000</v>
      </c>
      <c r="L1410" t="s">
        <v>198</v>
      </c>
      <c r="M1410" t="s">
        <v>199</v>
      </c>
      <c r="N1410" s="14"/>
      <c r="O1410" s="14"/>
      <c r="P1410" s="14"/>
      <c r="Q1410" s="14">
        <v>0</v>
      </c>
      <c r="R1410" s="14">
        <v>1</v>
      </c>
      <c r="S1410" s="14">
        <v>1</v>
      </c>
    </row>
    <row r="1411" spans="1:19" x14ac:dyDescent="0.3">
      <c r="A1411" t="s">
        <v>6062</v>
      </c>
      <c r="B1411" t="s">
        <v>11</v>
      </c>
      <c r="C1411" s="14">
        <v>2009</v>
      </c>
      <c r="D1411" t="s">
        <v>302</v>
      </c>
      <c r="E1411" t="s">
        <v>1430</v>
      </c>
      <c r="F1411" t="s">
        <v>299</v>
      </c>
      <c r="G1411" t="s">
        <v>299</v>
      </c>
      <c r="H1411" t="s">
        <v>4353</v>
      </c>
      <c r="I1411" s="14">
        <v>1400000</v>
      </c>
      <c r="J1411" t="s">
        <v>146</v>
      </c>
      <c r="K1411" s="14">
        <v>1400000</v>
      </c>
      <c r="L1411" t="s">
        <v>197</v>
      </c>
      <c r="M1411" t="s">
        <v>202</v>
      </c>
      <c r="N1411" s="14"/>
      <c r="O1411" s="14"/>
      <c r="P1411" s="14"/>
      <c r="Q1411" s="14"/>
      <c r="R1411" s="14"/>
      <c r="S1411" s="14">
        <v>0</v>
      </c>
    </row>
    <row r="1412" spans="1:19" x14ac:dyDescent="0.3">
      <c r="A1412" t="s">
        <v>6063</v>
      </c>
      <c r="B1412" t="s">
        <v>11</v>
      </c>
      <c r="C1412" s="14">
        <v>2010</v>
      </c>
      <c r="D1412" t="s">
        <v>4880</v>
      </c>
      <c r="E1412" t="s">
        <v>1431</v>
      </c>
      <c r="F1412" t="s">
        <v>463</v>
      </c>
      <c r="G1412" t="s">
        <v>337</v>
      </c>
      <c r="H1412" t="s">
        <v>207</v>
      </c>
      <c r="I1412" s="14">
        <v>1000000000</v>
      </c>
      <c r="J1412" t="s">
        <v>146</v>
      </c>
      <c r="K1412" s="14">
        <v>1000000000</v>
      </c>
      <c r="L1412" t="s">
        <v>198</v>
      </c>
      <c r="M1412" t="s">
        <v>199</v>
      </c>
      <c r="N1412" s="14">
        <v>6</v>
      </c>
      <c r="O1412" s="14">
        <v>1</v>
      </c>
      <c r="P1412" s="14">
        <v>4</v>
      </c>
      <c r="Q1412" s="14">
        <v>0</v>
      </c>
      <c r="R1412" s="14">
        <v>1</v>
      </c>
      <c r="S1412" s="14">
        <v>1</v>
      </c>
    </row>
    <row r="1413" spans="1:19" x14ac:dyDescent="0.3">
      <c r="A1413" t="s">
        <v>6064</v>
      </c>
      <c r="B1413" t="s">
        <v>11</v>
      </c>
      <c r="C1413" s="14">
        <v>2010</v>
      </c>
      <c r="D1413" t="s">
        <v>302</v>
      </c>
      <c r="E1413" t="s">
        <v>1432</v>
      </c>
      <c r="F1413" t="s">
        <v>299</v>
      </c>
      <c r="G1413" t="s">
        <v>299</v>
      </c>
      <c r="H1413" t="s">
        <v>4353</v>
      </c>
      <c r="I1413" s="14">
        <v>20000000</v>
      </c>
      <c r="J1413" t="s">
        <v>147</v>
      </c>
      <c r="K1413" s="14">
        <v>2954092.5</v>
      </c>
      <c r="L1413" t="s">
        <v>197</v>
      </c>
      <c r="M1413" t="s">
        <v>202</v>
      </c>
      <c r="N1413" s="14"/>
      <c r="O1413" s="14"/>
      <c r="P1413" s="14"/>
      <c r="Q1413" s="14"/>
      <c r="R1413" s="14"/>
      <c r="S1413" s="14">
        <v>0</v>
      </c>
    </row>
    <row r="1414" spans="1:19" x14ac:dyDescent="0.3">
      <c r="A1414" t="s">
        <v>6065</v>
      </c>
      <c r="B1414" t="s">
        <v>11</v>
      </c>
      <c r="C1414" s="14">
        <v>2010</v>
      </c>
      <c r="D1414" t="s">
        <v>4886</v>
      </c>
      <c r="E1414" t="s">
        <v>6067</v>
      </c>
      <c r="F1414" t="s">
        <v>336</v>
      </c>
      <c r="G1414" t="s">
        <v>337</v>
      </c>
      <c r="H1414" t="s">
        <v>207</v>
      </c>
      <c r="I1414" s="14">
        <v>571000000</v>
      </c>
      <c r="J1414" t="s">
        <v>146</v>
      </c>
      <c r="K1414" s="14">
        <v>571000000</v>
      </c>
      <c r="L1414" t="s">
        <v>198</v>
      </c>
      <c r="M1414" t="s">
        <v>199</v>
      </c>
      <c r="N1414" s="14">
        <v>6.35</v>
      </c>
      <c r="O1414" s="14"/>
      <c r="P1414" s="14">
        <v>15</v>
      </c>
      <c r="Q1414" s="14">
        <v>0</v>
      </c>
      <c r="R1414" s="14">
        <v>1</v>
      </c>
      <c r="S1414" s="14">
        <v>1</v>
      </c>
    </row>
    <row r="1415" spans="1:19" x14ac:dyDescent="0.3">
      <c r="A1415" t="s">
        <v>6066</v>
      </c>
      <c r="B1415" t="s">
        <v>11</v>
      </c>
      <c r="C1415" s="14">
        <v>2010</v>
      </c>
      <c r="D1415" t="s">
        <v>4896</v>
      </c>
      <c r="E1415" t="s">
        <v>6069</v>
      </c>
      <c r="F1415" t="s">
        <v>336</v>
      </c>
      <c r="G1415" t="s">
        <v>337</v>
      </c>
      <c r="H1415" t="s">
        <v>207</v>
      </c>
      <c r="I1415" s="14">
        <v>1700000000</v>
      </c>
      <c r="J1415" t="s">
        <v>146</v>
      </c>
      <c r="K1415" s="14">
        <v>1700000000</v>
      </c>
      <c r="L1415" t="s">
        <v>198</v>
      </c>
      <c r="M1415" t="s">
        <v>199</v>
      </c>
      <c r="N1415" s="14">
        <v>6.9</v>
      </c>
      <c r="O1415" s="14">
        <v>5</v>
      </c>
      <c r="P1415" s="14">
        <v>15</v>
      </c>
      <c r="Q1415" s="14">
        <v>0</v>
      </c>
      <c r="R1415" s="14">
        <v>1</v>
      </c>
      <c r="S1415" s="14">
        <v>1</v>
      </c>
    </row>
    <row r="1416" spans="1:19" x14ac:dyDescent="0.3">
      <c r="A1416" t="s">
        <v>6068</v>
      </c>
      <c r="B1416" t="s">
        <v>11</v>
      </c>
      <c r="C1416" s="14">
        <v>2010</v>
      </c>
      <c r="D1416" t="s">
        <v>302</v>
      </c>
      <c r="E1416" t="s">
        <v>1433</v>
      </c>
      <c r="F1416" t="s">
        <v>299</v>
      </c>
      <c r="G1416" t="s">
        <v>299</v>
      </c>
      <c r="H1416" t="s">
        <v>4353</v>
      </c>
      <c r="I1416" s="14"/>
      <c r="J1416" t="s">
        <v>4353</v>
      </c>
      <c r="K1416" s="14"/>
      <c r="L1416" t="s">
        <v>197</v>
      </c>
      <c r="M1416" t="s">
        <v>202</v>
      </c>
      <c r="N1416" s="14"/>
      <c r="O1416" s="14"/>
      <c r="P1416" s="14"/>
      <c r="Q1416" s="14"/>
      <c r="R1416" s="14"/>
      <c r="S1416" s="14">
        <v>0</v>
      </c>
    </row>
    <row r="1417" spans="1:19" x14ac:dyDescent="0.3">
      <c r="A1417" t="s">
        <v>6070</v>
      </c>
      <c r="B1417" t="s">
        <v>11</v>
      </c>
      <c r="C1417" s="14">
        <v>2011</v>
      </c>
      <c r="D1417" t="s">
        <v>144</v>
      </c>
      <c r="E1417" t="s">
        <v>1428</v>
      </c>
      <c r="F1417" t="s">
        <v>1429</v>
      </c>
      <c r="G1417" t="s">
        <v>493</v>
      </c>
      <c r="H1417" t="s">
        <v>456</v>
      </c>
      <c r="I1417" s="14"/>
      <c r="J1417" t="s">
        <v>4353</v>
      </c>
      <c r="K1417" s="14">
        <v>1000000000</v>
      </c>
      <c r="L1417" t="s">
        <v>198</v>
      </c>
      <c r="M1417" t="s">
        <v>199</v>
      </c>
      <c r="N1417" s="14"/>
      <c r="O1417" s="14"/>
      <c r="P1417" s="14"/>
      <c r="Q1417" s="14">
        <v>0</v>
      </c>
      <c r="R1417" s="14">
        <v>1</v>
      </c>
      <c r="S1417" s="14">
        <v>1</v>
      </c>
    </row>
    <row r="1418" spans="1:19" x14ac:dyDescent="0.3">
      <c r="A1418" t="s">
        <v>6071</v>
      </c>
      <c r="B1418" t="s">
        <v>11</v>
      </c>
      <c r="C1418" s="14">
        <v>2011</v>
      </c>
      <c r="D1418" t="s">
        <v>5025</v>
      </c>
      <c r="E1418" t="s">
        <v>1435</v>
      </c>
      <c r="F1418" t="s">
        <v>463</v>
      </c>
      <c r="G1418" t="s">
        <v>337</v>
      </c>
      <c r="H1418" t="s">
        <v>207</v>
      </c>
      <c r="I1418" s="14">
        <v>95500000</v>
      </c>
      <c r="J1418" t="s">
        <v>146</v>
      </c>
      <c r="K1418" s="14">
        <v>95500000</v>
      </c>
      <c r="L1418" t="s">
        <v>198</v>
      </c>
      <c r="M1418" t="s">
        <v>199</v>
      </c>
      <c r="N1418" s="14"/>
      <c r="O1418" s="14"/>
      <c r="P1418" s="14"/>
      <c r="Q1418" s="14">
        <v>0</v>
      </c>
      <c r="R1418" s="14">
        <v>1</v>
      </c>
      <c r="S1418" s="14">
        <v>1</v>
      </c>
    </row>
    <row r="1419" spans="1:19" x14ac:dyDescent="0.3">
      <c r="A1419" t="s">
        <v>6072</v>
      </c>
      <c r="B1419" t="s">
        <v>11</v>
      </c>
      <c r="C1419" s="14">
        <v>2011</v>
      </c>
      <c r="D1419" t="s">
        <v>4886</v>
      </c>
      <c r="E1419" t="s">
        <v>1434</v>
      </c>
      <c r="F1419" t="s">
        <v>336</v>
      </c>
      <c r="G1419" t="s">
        <v>337</v>
      </c>
      <c r="H1419" t="s">
        <v>207</v>
      </c>
      <c r="I1419" s="14">
        <v>313000000</v>
      </c>
      <c r="J1419" t="s">
        <v>146</v>
      </c>
      <c r="K1419" s="14">
        <v>313000000</v>
      </c>
      <c r="L1419" t="s">
        <v>198</v>
      </c>
      <c r="M1419" t="s">
        <v>199</v>
      </c>
      <c r="N1419" s="14">
        <v>6.35</v>
      </c>
      <c r="O1419" s="14">
        <v>4</v>
      </c>
      <c r="P1419" s="14">
        <v>15</v>
      </c>
      <c r="Q1419" s="14">
        <v>0</v>
      </c>
      <c r="R1419" s="14">
        <v>1</v>
      </c>
      <c r="S1419" s="14">
        <v>1</v>
      </c>
    </row>
    <row r="1420" spans="1:19" x14ac:dyDescent="0.3">
      <c r="A1420" t="s">
        <v>6073</v>
      </c>
      <c r="B1420" t="s">
        <v>11</v>
      </c>
      <c r="C1420" s="14">
        <v>2011</v>
      </c>
      <c r="D1420" t="s">
        <v>4886</v>
      </c>
      <c r="E1420" t="s">
        <v>1437</v>
      </c>
      <c r="F1420" t="s">
        <v>463</v>
      </c>
      <c r="G1420" t="s">
        <v>337</v>
      </c>
      <c r="H1420" t="s">
        <v>456</v>
      </c>
      <c r="I1420" s="14">
        <v>34000000</v>
      </c>
      <c r="J1420" t="s">
        <v>146</v>
      </c>
      <c r="K1420" s="14">
        <v>34000000</v>
      </c>
      <c r="L1420" t="s">
        <v>198</v>
      </c>
      <c r="M1420" t="s">
        <v>4353</v>
      </c>
      <c r="N1420" s="14"/>
      <c r="O1420" s="14"/>
      <c r="P1420" s="14"/>
      <c r="Q1420" s="14">
        <v>0</v>
      </c>
      <c r="R1420" s="14">
        <v>1</v>
      </c>
      <c r="S1420" s="14">
        <v>1</v>
      </c>
    </row>
    <row r="1421" spans="1:19" x14ac:dyDescent="0.3">
      <c r="A1421" t="s">
        <v>6074</v>
      </c>
      <c r="B1421" t="s">
        <v>11</v>
      </c>
      <c r="C1421" s="14">
        <v>2011</v>
      </c>
      <c r="D1421" t="s">
        <v>4873</v>
      </c>
      <c r="E1421" t="s">
        <v>1436</v>
      </c>
      <c r="F1421" t="s">
        <v>463</v>
      </c>
      <c r="G1421" t="s">
        <v>337</v>
      </c>
      <c r="H1421" t="s">
        <v>207</v>
      </c>
      <c r="I1421" s="14">
        <v>2000000000</v>
      </c>
      <c r="J1421" t="s">
        <v>146</v>
      </c>
      <c r="K1421" s="14">
        <v>2000000000</v>
      </c>
      <c r="L1421" t="s">
        <v>198</v>
      </c>
      <c r="M1421" t="s">
        <v>199</v>
      </c>
      <c r="N1421" s="14">
        <v>6.9</v>
      </c>
      <c r="O1421" s="14">
        <v>3</v>
      </c>
      <c r="P1421" s="14">
        <v>8</v>
      </c>
      <c r="Q1421" s="14">
        <v>0</v>
      </c>
      <c r="R1421" s="14">
        <v>1</v>
      </c>
      <c r="S1421" s="14">
        <v>1</v>
      </c>
    </row>
    <row r="1422" spans="1:19" x14ac:dyDescent="0.3">
      <c r="A1422" t="s">
        <v>6075</v>
      </c>
      <c r="B1422" t="s">
        <v>11</v>
      </c>
      <c r="C1422" s="14">
        <v>2012</v>
      </c>
      <c r="D1422" t="s">
        <v>302</v>
      </c>
      <c r="E1422" t="s">
        <v>1438</v>
      </c>
      <c r="F1422" t="s">
        <v>299</v>
      </c>
      <c r="G1422" t="s">
        <v>299</v>
      </c>
      <c r="H1422" t="s">
        <v>207</v>
      </c>
      <c r="I1422" s="14">
        <v>240000000</v>
      </c>
      <c r="J1422" t="s">
        <v>146</v>
      </c>
      <c r="K1422" s="14">
        <v>240000000</v>
      </c>
      <c r="L1422" t="s">
        <v>198</v>
      </c>
      <c r="M1422" t="s">
        <v>4353</v>
      </c>
      <c r="N1422" s="14"/>
      <c r="O1422" s="14"/>
      <c r="P1422" s="14"/>
      <c r="Q1422" s="14">
        <v>0</v>
      </c>
      <c r="R1422" s="14">
        <v>1</v>
      </c>
      <c r="S1422" s="14">
        <v>1</v>
      </c>
    </row>
    <row r="1423" spans="1:19" x14ac:dyDescent="0.3">
      <c r="A1423" t="s">
        <v>6076</v>
      </c>
      <c r="B1423" t="s">
        <v>11</v>
      </c>
      <c r="C1423" s="14">
        <v>2013</v>
      </c>
      <c r="D1423" t="s">
        <v>4880</v>
      </c>
      <c r="E1423" t="s">
        <v>6080</v>
      </c>
      <c r="F1423" t="s">
        <v>1442</v>
      </c>
      <c r="G1423" t="s">
        <v>549</v>
      </c>
      <c r="H1423" t="s">
        <v>207</v>
      </c>
      <c r="I1423" s="14"/>
      <c r="J1423" t="s">
        <v>4353</v>
      </c>
      <c r="K1423" s="14">
        <v>298900000</v>
      </c>
      <c r="L1423" t="s">
        <v>198</v>
      </c>
      <c r="M1423" t="s">
        <v>199</v>
      </c>
      <c r="N1423" s="14">
        <v>4</v>
      </c>
      <c r="O1423" s="14">
        <v>4</v>
      </c>
      <c r="P1423" s="14">
        <v>14</v>
      </c>
      <c r="Q1423" s="14">
        <v>1</v>
      </c>
      <c r="R1423" s="14">
        <v>1</v>
      </c>
      <c r="S1423" s="14">
        <v>1</v>
      </c>
    </row>
    <row r="1424" spans="1:19" x14ac:dyDescent="0.3">
      <c r="A1424" t="s">
        <v>6077</v>
      </c>
      <c r="B1424" t="s">
        <v>11</v>
      </c>
      <c r="C1424" s="14">
        <v>2013</v>
      </c>
      <c r="D1424" t="s">
        <v>302</v>
      </c>
      <c r="E1424" t="s">
        <v>1440</v>
      </c>
      <c r="F1424" t="s">
        <v>299</v>
      </c>
      <c r="G1424" t="s">
        <v>299</v>
      </c>
      <c r="H1424" t="s">
        <v>4353</v>
      </c>
      <c r="I1424" s="14"/>
      <c r="J1424" t="s">
        <v>4353</v>
      </c>
      <c r="K1424" s="14"/>
      <c r="L1424" t="s">
        <v>197</v>
      </c>
      <c r="M1424" t="s">
        <v>202</v>
      </c>
      <c r="N1424" s="14"/>
      <c r="O1424" s="14"/>
      <c r="P1424" s="14"/>
      <c r="Q1424" s="14"/>
      <c r="R1424" s="14"/>
      <c r="S1424" s="14">
        <v>0</v>
      </c>
    </row>
    <row r="1425" spans="1:19" x14ac:dyDescent="0.3">
      <c r="A1425" t="s">
        <v>6078</v>
      </c>
      <c r="B1425" t="s">
        <v>11</v>
      </c>
      <c r="C1425" s="14">
        <v>2013</v>
      </c>
      <c r="D1425" t="s">
        <v>4873</v>
      </c>
      <c r="E1425" t="s">
        <v>1439</v>
      </c>
      <c r="F1425" t="s">
        <v>463</v>
      </c>
      <c r="G1425" t="s">
        <v>337</v>
      </c>
      <c r="H1425" t="s">
        <v>207</v>
      </c>
      <c r="I1425" s="14">
        <v>1400000000</v>
      </c>
      <c r="J1425" t="s">
        <v>146</v>
      </c>
      <c r="K1425" s="14">
        <v>1400000000</v>
      </c>
      <c r="L1425" t="s">
        <v>198</v>
      </c>
      <c r="M1425" t="s">
        <v>199</v>
      </c>
      <c r="N1425" s="14">
        <v>7</v>
      </c>
      <c r="O1425" s="14">
        <v>2</v>
      </c>
      <c r="P1425" s="14">
        <v>8</v>
      </c>
      <c r="Q1425" s="14">
        <v>0</v>
      </c>
      <c r="R1425" s="14">
        <v>1</v>
      </c>
      <c r="S1425" s="14">
        <v>1</v>
      </c>
    </row>
    <row r="1426" spans="1:19" x14ac:dyDescent="0.3">
      <c r="A1426" t="s">
        <v>6079</v>
      </c>
      <c r="B1426" t="s">
        <v>11</v>
      </c>
      <c r="C1426" s="14">
        <v>2013</v>
      </c>
      <c r="D1426" t="s">
        <v>617</v>
      </c>
      <c r="E1426" t="s">
        <v>1441</v>
      </c>
      <c r="F1426" t="s">
        <v>336</v>
      </c>
      <c r="G1426" t="s">
        <v>337</v>
      </c>
      <c r="H1426" t="s">
        <v>207</v>
      </c>
      <c r="I1426" s="14"/>
      <c r="J1426" t="s">
        <v>4353</v>
      </c>
      <c r="K1426" s="14">
        <v>80000000</v>
      </c>
      <c r="L1426" t="s">
        <v>198</v>
      </c>
      <c r="M1426" t="s">
        <v>202</v>
      </c>
      <c r="N1426" s="14">
        <v>2</v>
      </c>
      <c r="O1426" s="14">
        <v>5</v>
      </c>
      <c r="P1426" s="14">
        <v>20</v>
      </c>
      <c r="Q1426" s="14">
        <v>0</v>
      </c>
      <c r="R1426" s="14">
        <v>1</v>
      </c>
      <c r="S1426" s="14">
        <v>1</v>
      </c>
    </row>
    <row r="1427" spans="1:19" x14ac:dyDescent="0.3">
      <c r="A1427" t="s">
        <v>6081</v>
      </c>
      <c r="B1427" t="s">
        <v>11</v>
      </c>
      <c r="C1427" s="14">
        <v>2014</v>
      </c>
      <c r="D1427" t="s">
        <v>4873</v>
      </c>
      <c r="E1427" t="s">
        <v>6082</v>
      </c>
      <c r="F1427" t="s">
        <v>501</v>
      </c>
      <c r="G1427" t="s">
        <v>455</v>
      </c>
      <c r="H1427" t="s">
        <v>207</v>
      </c>
      <c r="I1427" s="14">
        <v>218000000</v>
      </c>
      <c r="J1427" t="s">
        <v>146</v>
      </c>
      <c r="K1427" s="14">
        <v>218000000</v>
      </c>
      <c r="L1427" t="s">
        <v>198</v>
      </c>
      <c r="M1427" t="s">
        <v>199</v>
      </c>
      <c r="N1427" s="14"/>
      <c r="O1427" s="14"/>
      <c r="P1427" s="14">
        <v>13</v>
      </c>
      <c r="Q1427" s="14">
        <v>1</v>
      </c>
      <c r="R1427" s="14">
        <v>1</v>
      </c>
      <c r="S1427" s="14">
        <v>1</v>
      </c>
    </row>
    <row r="1428" spans="1:19" x14ac:dyDescent="0.3">
      <c r="A1428" t="s">
        <v>6083</v>
      </c>
      <c r="B1428" t="s">
        <v>11</v>
      </c>
      <c r="C1428" s="14">
        <v>2014</v>
      </c>
      <c r="D1428" t="s">
        <v>5199</v>
      </c>
      <c r="E1428" t="s">
        <v>1443</v>
      </c>
      <c r="F1428" t="s">
        <v>336</v>
      </c>
      <c r="G1428" t="s">
        <v>337</v>
      </c>
      <c r="H1428" t="s">
        <v>207</v>
      </c>
      <c r="I1428" s="14"/>
      <c r="J1428" t="s">
        <v>4353</v>
      </c>
      <c r="K1428" s="14">
        <v>509000000</v>
      </c>
      <c r="L1428" t="s">
        <v>198</v>
      </c>
      <c r="M1428" t="s">
        <v>4353</v>
      </c>
      <c r="N1428" s="14"/>
      <c r="O1428" s="14"/>
      <c r="P1428" s="14"/>
      <c r="Q1428" s="14">
        <v>0</v>
      </c>
      <c r="R1428" s="14">
        <v>1</v>
      </c>
      <c r="S1428" s="14">
        <v>1</v>
      </c>
    </row>
    <row r="1429" spans="1:19" x14ac:dyDescent="0.3">
      <c r="A1429" t="s">
        <v>6084</v>
      </c>
      <c r="B1429" t="s">
        <v>11</v>
      </c>
      <c r="C1429" s="14">
        <v>2015</v>
      </c>
      <c r="D1429" t="s">
        <v>144</v>
      </c>
      <c r="E1429" t="s">
        <v>1444</v>
      </c>
      <c r="F1429" t="s">
        <v>463</v>
      </c>
      <c r="G1429" t="s">
        <v>337</v>
      </c>
      <c r="H1429" t="s">
        <v>207</v>
      </c>
      <c r="I1429" s="14"/>
      <c r="J1429" t="s">
        <v>4353</v>
      </c>
      <c r="K1429" s="14">
        <v>1500000000</v>
      </c>
      <c r="L1429" t="s">
        <v>198</v>
      </c>
      <c r="M1429" t="s">
        <v>199</v>
      </c>
      <c r="N1429" s="14"/>
      <c r="O1429" s="14"/>
      <c r="P1429" s="14"/>
      <c r="Q1429" s="14">
        <v>0</v>
      </c>
      <c r="R1429" s="14">
        <v>1</v>
      </c>
      <c r="S1429" s="14">
        <v>1</v>
      </c>
    </row>
    <row r="1430" spans="1:19" x14ac:dyDescent="0.3">
      <c r="A1430" t="s">
        <v>6085</v>
      </c>
      <c r="B1430" t="s">
        <v>11</v>
      </c>
      <c r="C1430" s="14">
        <v>2015</v>
      </c>
      <c r="D1430" t="s">
        <v>144</v>
      </c>
      <c r="E1430" t="s">
        <v>1445</v>
      </c>
      <c r="F1430" t="s">
        <v>336</v>
      </c>
      <c r="G1430" t="s">
        <v>337</v>
      </c>
      <c r="H1430" t="s">
        <v>207</v>
      </c>
      <c r="I1430" s="14"/>
      <c r="J1430" t="s">
        <v>4353</v>
      </c>
      <c r="K1430" s="14">
        <v>250000000</v>
      </c>
      <c r="L1430" t="s">
        <v>198</v>
      </c>
      <c r="M1430" t="s">
        <v>4353</v>
      </c>
      <c r="N1430" s="14"/>
      <c r="O1430" s="14"/>
      <c r="P1430" s="14"/>
      <c r="Q1430" s="14">
        <v>0</v>
      </c>
      <c r="R1430" s="14">
        <v>1</v>
      </c>
      <c r="S1430" s="14">
        <v>1</v>
      </c>
    </row>
    <row r="1431" spans="1:19" x14ac:dyDescent="0.3">
      <c r="A1431" t="s">
        <v>6086</v>
      </c>
      <c r="B1431" t="s">
        <v>11</v>
      </c>
      <c r="C1431" s="14">
        <v>2016</v>
      </c>
      <c r="D1431" t="s">
        <v>617</v>
      </c>
      <c r="E1431" t="s">
        <v>1447</v>
      </c>
      <c r="F1431" t="s">
        <v>463</v>
      </c>
      <c r="G1431" t="s">
        <v>337</v>
      </c>
      <c r="H1431" t="s">
        <v>207</v>
      </c>
      <c r="I1431" s="14"/>
      <c r="J1431" t="s">
        <v>4353</v>
      </c>
      <c r="K1431" s="14">
        <v>2000000000</v>
      </c>
      <c r="L1431" t="s">
        <v>198</v>
      </c>
      <c r="M1431" t="s">
        <v>199</v>
      </c>
      <c r="N1431" s="14">
        <v>7</v>
      </c>
      <c r="O1431" s="14">
        <v>2</v>
      </c>
      <c r="P1431" s="14">
        <v>8</v>
      </c>
      <c r="Q1431" s="14">
        <v>0</v>
      </c>
      <c r="R1431" s="14">
        <v>1</v>
      </c>
      <c r="S1431" s="14">
        <v>1</v>
      </c>
    </row>
    <row r="1432" spans="1:19" x14ac:dyDescent="0.3">
      <c r="A1432" t="s">
        <v>6087</v>
      </c>
      <c r="B1432" t="s">
        <v>11</v>
      </c>
      <c r="C1432" s="14">
        <v>2016</v>
      </c>
      <c r="D1432" t="s">
        <v>144</v>
      </c>
      <c r="E1432" t="s">
        <v>1446</v>
      </c>
      <c r="F1432" t="s">
        <v>336</v>
      </c>
      <c r="G1432" t="s">
        <v>337</v>
      </c>
      <c r="H1432" t="s">
        <v>207</v>
      </c>
      <c r="I1432" s="14"/>
      <c r="J1432" t="s">
        <v>4353</v>
      </c>
      <c r="K1432" s="14">
        <v>198000000</v>
      </c>
      <c r="L1432" t="s">
        <v>198</v>
      </c>
      <c r="M1432" t="s">
        <v>4353</v>
      </c>
      <c r="N1432" s="14"/>
      <c r="O1432" s="14"/>
      <c r="P1432" s="14"/>
      <c r="Q1432" s="14">
        <v>0</v>
      </c>
      <c r="R1432" s="14">
        <v>1</v>
      </c>
      <c r="S1432" s="14">
        <v>1</v>
      </c>
    </row>
    <row r="1433" spans="1:19" x14ac:dyDescent="0.3">
      <c r="A1433" t="s">
        <v>6088</v>
      </c>
      <c r="B1433" t="s">
        <v>22</v>
      </c>
      <c r="C1433" s="14">
        <v>1956</v>
      </c>
      <c r="D1433" t="s">
        <v>255</v>
      </c>
      <c r="E1433" t="s">
        <v>4378</v>
      </c>
      <c r="F1433" t="s">
        <v>299</v>
      </c>
      <c r="G1433" t="s">
        <v>299</v>
      </c>
      <c r="H1433" t="s">
        <v>4353</v>
      </c>
      <c r="I1433" s="14"/>
      <c r="J1433" t="s">
        <v>4353</v>
      </c>
      <c r="K1433" s="14">
        <v>4400000</v>
      </c>
      <c r="L1433" t="s">
        <v>197</v>
      </c>
      <c r="M1433" t="s">
        <v>4353</v>
      </c>
      <c r="N1433" s="14"/>
      <c r="O1433" s="14"/>
      <c r="P1433" s="14"/>
      <c r="Q1433" s="14"/>
      <c r="R1433" s="14"/>
      <c r="S1433" s="14">
        <v>0</v>
      </c>
    </row>
    <row r="1434" spans="1:19" x14ac:dyDescent="0.3">
      <c r="A1434" t="s">
        <v>6089</v>
      </c>
      <c r="B1434" t="s">
        <v>22</v>
      </c>
      <c r="C1434" s="14">
        <v>1964</v>
      </c>
      <c r="D1434" t="s">
        <v>255</v>
      </c>
      <c r="E1434" t="s">
        <v>4379</v>
      </c>
      <c r="F1434" t="s">
        <v>299</v>
      </c>
      <c r="G1434" t="s">
        <v>299</v>
      </c>
      <c r="H1434" t="s">
        <v>4353</v>
      </c>
      <c r="I1434" s="14"/>
      <c r="J1434" t="s">
        <v>4353</v>
      </c>
      <c r="K1434" s="14">
        <v>80000000</v>
      </c>
      <c r="L1434" t="s">
        <v>198</v>
      </c>
      <c r="M1434" t="s">
        <v>4353</v>
      </c>
      <c r="N1434" s="14">
        <v>0</v>
      </c>
      <c r="O1434" s="14">
        <v>10</v>
      </c>
      <c r="P1434" s="14">
        <v>20</v>
      </c>
      <c r="Q1434" s="14"/>
      <c r="R1434" s="14"/>
      <c r="S1434" s="14">
        <v>0</v>
      </c>
    </row>
    <row r="1435" spans="1:19" x14ac:dyDescent="0.3">
      <c r="A1435" t="s">
        <v>6090</v>
      </c>
      <c r="B1435" t="s">
        <v>22</v>
      </c>
      <c r="C1435" s="14">
        <v>1967</v>
      </c>
      <c r="D1435" t="s">
        <v>255</v>
      </c>
      <c r="E1435" t="s">
        <v>332</v>
      </c>
      <c r="F1435" t="s">
        <v>299</v>
      </c>
      <c r="G1435" t="s">
        <v>299</v>
      </c>
      <c r="H1435" t="s">
        <v>4353</v>
      </c>
      <c r="I1435" s="14"/>
      <c r="J1435" t="s">
        <v>4353</v>
      </c>
      <c r="K1435" s="14">
        <v>10000000</v>
      </c>
      <c r="L1435" t="s">
        <v>198</v>
      </c>
      <c r="M1435" t="s">
        <v>4353</v>
      </c>
      <c r="N1435" s="14"/>
      <c r="O1435" s="14"/>
      <c r="P1435" s="14"/>
      <c r="Q1435" s="14"/>
      <c r="R1435" s="14"/>
      <c r="S1435" s="14">
        <v>0</v>
      </c>
    </row>
    <row r="1436" spans="1:19" x14ac:dyDescent="0.3">
      <c r="A1436" t="s">
        <v>6091</v>
      </c>
      <c r="B1436" t="s">
        <v>22</v>
      </c>
      <c r="C1436" s="14">
        <v>1972</v>
      </c>
      <c r="D1436" t="s">
        <v>255</v>
      </c>
      <c r="E1436" t="s">
        <v>4380</v>
      </c>
      <c r="F1436" t="s">
        <v>299</v>
      </c>
      <c r="G1436" t="s">
        <v>299</v>
      </c>
      <c r="H1436" t="s">
        <v>4353</v>
      </c>
      <c r="I1436" s="14"/>
      <c r="J1436" t="s">
        <v>4353</v>
      </c>
      <c r="K1436" s="14">
        <v>80500000</v>
      </c>
      <c r="L1436" t="s">
        <v>198</v>
      </c>
      <c r="M1436" t="s">
        <v>4353</v>
      </c>
      <c r="N1436" s="14"/>
      <c r="O1436" s="14"/>
      <c r="P1436" s="14"/>
      <c r="Q1436" s="14"/>
      <c r="R1436" s="14"/>
      <c r="S1436" s="14">
        <v>0</v>
      </c>
    </row>
    <row r="1437" spans="1:19" x14ac:dyDescent="0.3">
      <c r="A1437" t="s">
        <v>6092</v>
      </c>
      <c r="B1437" t="s">
        <v>22</v>
      </c>
      <c r="C1437" s="14">
        <v>1992</v>
      </c>
      <c r="D1437" t="s">
        <v>258</v>
      </c>
      <c r="E1437" t="s">
        <v>6093</v>
      </c>
      <c r="F1437" t="s">
        <v>299</v>
      </c>
      <c r="G1437" t="s">
        <v>299</v>
      </c>
      <c r="H1437" t="s">
        <v>4353</v>
      </c>
      <c r="I1437" s="14"/>
      <c r="J1437" t="s">
        <v>4353</v>
      </c>
      <c r="K1437" s="14">
        <v>18500000</v>
      </c>
      <c r="L1437" t="s">
        <v>198</v>
      </c>
      <c r="M1437" t="s">
        <v>4353</v>
      </c>
      <c r="N1437" s="14">
        <v>0</v>
      </c>
      <c r="O1437" s="14"/>
      <c r="P1437" s="14"/>
      <c r="Q1437" s="14"/>
      <c r="R1437" s="14"/>
      <c r="S1437" s="14">
        <v>0</v>
      </c>
    </row>
    <row r="1438" spans="1:19" x14ac:dyDescent="0.3">
      <c r="A1438" t="s">
        <v>6094</v>
      </c>
      <c r="B1438" t="s">
        <v>22</v>
      </c>
      <c r="C1438" s="14">
        <v>1997</v>
      </c>
      <c r="D1438" t="s">
        <v>362</v>
      </c>
      <c r="E1438" t="s">
        <v>1448</v>
      </c>
      <c r="F1438" t="s">
        <v>299</v>
      </c>
      <c r="G1438" t="s">
        <v>299</v>
      </c>
      <c r="H1438" t="s">
        <v>4353</v>
      </c>
      <c r="I1438" s="14"/>
      <c r="J1438" t="s">
        <v>4353</v>
      </c>
      <c r="K1438" s="14"/>
      <c r="L1438" t="s">
        <v>197</v>
      </c>
      <c r="M1438" t="s">
        <v>4353</v>
      </c>
      <c r="N1438" s="14"/>
      <c r="O1438" s="14"/>
      <c r="P1438" s="14"/>
      <c r="Q1438" s="14"/>
      <c r="R1438" s="14"/>
      <c r="S1438" s="14">
        <v>0</v>
      </c>
    </row>
    <row r="1439" spans="1:19" x14ac:dyDescent="0.3">
      <c r="A1439" t="s">
        <v>6095</v>
      </c>
      <c r="B1439" t="s">
        <v>22</v>
      </c>
      <c r="C1439" s="14">
        <v>2002</v>
      </c>
      <c r="D1439" t="s">
        <v>302</v>
      </c>
      <c r="E1439" t="s">
        <v>1449</v>
      </c>
      <c r="F1439" t="s">
        <v>299</v>
      </c>
      <c r="G1439" t="s">
        <v>299</v>
      </c>
      <c r="H1439" t="s">
        <v>4353</v>
      </c>
      <c r="I1439" s="14">
        <v>4000000</v>
      </c>
      <c r="J1439" t="s">
        <v>146</v>
      </c>
      <c r="K1439" s="14">
        <v>4000000</v>
      </c>
      <c r="L1439" t="s">
        <v>197</v>
      </c>
      <c r="M1439" t="s">
        <v>202</v>
      </c>
      <c r="N1439" s="14"/>
      <c r="O1439" s="14"/>
      <c r="P1439" s="14"/>
      <c r="Q1439" s="14"/>
      <c r="R1439" s="14"/>
      <c r="S1439" s="14">
        <v>0</v>
      </c>
    </row>
    <row r="1440" spans="1:19" x14ac:dyDescent="0.3">
      <c r="A1440" t="s">
        <v>6096</v>
      </c>
      <c r="B1440" t="s">
        <v>22</v>
      </c>
      <c r="C1440" s="14">
        <v>2002</v>
      </c>
      <c r="D1440" t="s">
        <v>372</v>
      </c>
      <c r="E1440" t="s">
        <v>204</v>
      </c>
      <c r="F1440" t="s">
        <v>364</v>
      </c>
      <c r="G1440" t="s">
        <v>365</v>
      </c>
      <c r="H1440" t="s">
        <v>207</v>
      </c>
      <c r="I1440" s="14"/>
      <c r="J1440" t="s">
        <v>4353</v>
      </c>
      <c r="K1440" s="14">
        <v>12000000</v>
      </c>
      <c r="L1440" t="s">
        <v>198</v>
      </c>
      <c r="M1440" t="s">
        <v>366</v>
      </c>
      <c r="N1440" s="14">
        <v>0</v>
      </c>
      <c r="O1440" s="14"/>
      <c r="P1440" s="14"/>
      <c r="Q1440" s="14">
        <v>0</v>
      </c>
      <c r="R1440" s="14">
        <v>1</v>
      </c>
      <c r="S1440" s="14">
        <v>0</v>
      </c>
    </row>
    <row r="1441" spans="1:19" x14ac:dyDescent="0.3">
      <c r="A1441" t="s">
        <v>6097</v>
      </c>
      <c r="B1441" t="s">
        <v>22</v>
      </c>
      <c r="C1441" s="14">
        <v>2002</v>
      </c>
      <c r="D1441" t="s">
        <v>372</v>
      </c>
      <c r="E1441" t="s">
        <v>204</v>
      </c>
      <c r="F1441" t="s">
        <v>364</v>
      </c>
      <c r="G1441" t="s">
        <v>365</v>
      </c>
      <c r="H1441" t="s">
        <v>207</v>
      </c>
      <c r="I1441" s="14"/>
      <c r="J1441" t="s">
        <v>4353</v>
      </c>
      <c r="K1441" s="14">
        <v>12000000</v>
      </c>
      <c r="L1441" t="s">
        <v>198</v>
      </c>
      <c r="M1441" t="s">
        <v>366</v>
      </c>
      <c r="N1441" s="14">
        <v>0</v>
      </c>
      <c r="O1441" s="14"/>
      <c r="P1441" s="14"/>
      <c r="Q1441" s="14">
        <v>0</v>
      </c>
      <c r="R1441" s="14">
        <v>1</v>
      </c>
      <c r="S1441" s="14">
        <v>0</v>
      </c>
    </row>
    <row r="1442" spans="1:19" x14ac:dyDescent="0.3">
      <c r="A1442" t="s">
        <v>6098</v>
      </c>
      <c r="B1442" t="s">
        <v>22</v>
      </c>
      <c r="C1442" s="14">
        <v>2003</v>
      </c>
      <c r="D1442" t="s">
        <v>302</v>
      </c>
      <c r="E1442" t="s">
        <v>1450</v>
      </c>
      <c r="F1442" t="s">
        <v>299</v>
      </c>
      <c r="G1442" t="s">
        <v>299</v>
      </c>
      <c r="H1442" t="s">
        <v>4353</v>
      </c>
      <c r="I1442" s="14"/>
      <c r="J1442" t="s">
        <v>4353</v>
      </c>
      <c r="K1442" s="14"/>
      <c r="L1442" t="s">
        <v>197</v>
      </c>
      <c r="M1442" t="s">
        <v>202</v>
      </c>
      <c r="N1442" s="14"/>
      <c r="O1442" s="14"/>
      <c r="P1442" s="14"/>
      <c r="Q1442" s="14"/>
      <c r="R1442" s="14"/>
      <c r="S1442" s="14">
        <v>0</v>
      </c>
    </row>
    <row r="1443" spans="1:19" x14ac:dyDescent="0.3">
      <c r="A1443" t="s">
        <v>6099</v>
      </c>
      <c r="B1443" t="s">
        <v>22</v>
      </c>
      <c r="C1443" s="14">
        <v>2004</v>
      </c>
      <c r="D1443" t="s">
        <v>302</v>
      </c>
      <c r="E1443" t="s">
        <v>6101</v>
      </c>
      <c r="F1443" t="s">
        <v>299</v>
      </c>
      <c r="G1443" t="s">
        <v>299</v>
      </c>
      <c r="H1443" t="s">
        <v>4353</v>
      </c>
      <c r="I1443" s="14">
        <v>30000000</v>
      </c>
      <c r="J1443" t="s">
        <v>147</v>
      </c>
      <c r="K1443" s="14">
        <v>3624588.75</v>
      </c>
      <c r="L1443" t="s">
        <v>197</v>
      </c>
      <c r="M1443" t="s">
        <v>202</v>
      </c>
      <c r="N1443" s="14"/>
      <c r="O1443" s="14"/>
      <c r="P1443" s="14"/>
      <c r="Q1443" s="14"/>
      <c r="R1443" s="14"/>
      <c r="S1443" s="14">
        <v>0</v>
      </c>
    </row>
    <row r="1444" spans="1:19" x14ac:dyDescent="0.3">
      <c r="A1444" t="s">
        <v>6100</v>
      </c>
      <c r="B1444" t="s">
        <v>22</v>
      </c>
      <c r="C1444" s="14">
        <v>2004</v>
      </c>
      <c r="D1444" t="s">
        <v>372</v>
      </c>
      <c r="E1444" t="s">
        <v>204</v>
      </c>
      <c r="F1444" t="s">
        <v>364</v>
      </c>
      <c r="G1444" t="s">
        <v>365</v>
      </c>
      <c r="H1444" t="s">
        <v>207</v>
      </c>
      <c r="I1444" s="14"/>
      <c r="J1444" t="s">
        <v>4353</v>
      </c>
      <c r="K1444" s="14">
        <v>30000000</v>
      </c>
      <c r="L1444" t="s">
        <v>198</v>
      </c>
      <c r="M1444" t="s">
        <v>366</v>
      </c>
      <c r="N1444" s="14">
        <v>0</v>
      </c>
      <c r="O1444" s="14"/>
      <c r="P1444" s="14"/>
      <c r="Q1444" s="14">
        <v>0</v>
      </c>
      <c r="R1444" s="14">
        <v>1</v>
      </c>
      <c r="S1444" s="14">
        <v>1</v>
      </c>
    </row>
    <row r="1445" spans="1:19" x14ac:dyDescent="0.3">
      <c r="A1445" t="s">
        <v>6102</v>
      </c>
      <c r="B1445" t="s">
        <v>22</v>
      </c>
      <c r="C1445" s="14">
        <v>2005</v>
      </c>
      <c r="D1445" t="s">
        <v>4542</v>
      </c>
      <c r="E1445" t="s">
        <v>6103</v>
      </c>
      <c r="F1445" t="s">
        <v>336</v>
      </c>
      <c r="G1445" t="s">
        <v>337</v>
      </c>
      <c r="H1445" t="s">
        <v>207</v>
      </c>
      <c r="I1445" s="14">
        <v>16300000</v>
      </c>
      <c r="J1445" t="s">
        <v>146</v>
      </c>
      <c r="K1445" s="14">
        <v>16300000</v>
      </c>
      <c r="L1445" t="s">
        <v>198</v>
      </c>
      <c r="M1445" t="s">
        <v>202</v>
      </c>
      <c r="N1445" s="14">
        <v>2</v>
      </c>
      <c r="O1445" s="14">
        <v>5</v>
      </c>
      <c r="P1445" s="14"/>
      <c r="Q1445" s="14">
        <v>0</v>
      </c>
      <c r="R1445" s="14">
        <v>1</v>
      </c>
      <c r="S1445" s="14">
        <v>0</v>
      </c>
    </row>
    <row r="1446" spans="1:19" x14ac:dyDescent="0.3">
      <c r="A1446" t="s">
        <v>6104</v>
      </c>
      <c r="B1446" t="s">
        <v>22</v>
      </c>
      <c r="C1446" s="14">
        <v>2006</v>
      </c>
      <c r="D1446" t="s">
        <v>4542</v>
      </c>
      <c r="E1446" t="s">
        <v>1451</v>
      </c>
      <c r="F1446" t="s">
        <v>336</v>
      </c>
      <c r="G1446" t="s">
        <v>337</v>
      </c>
      <c r="H1446" t="s">
        <v>207</v>
      </c>
      <c r="I1446" s="14"/>
      <c r="J1446" t="s">
        <v>4353</v>
      </c>
      <c r="K1446" s="14">
        <v>61000000</v>
      </c>
      <c r="L1446" t="s">
        <v>198</v>
      </c>
      <c r="M1446" t="s">
        <v>202</v>
      </c>
      <c r="N1446" s="14">
        <v>2</v>
      </c>
      <c r="O1446" s="14"/>
      <c r="P1446" s="14"/>
      <c r="Q1446" s="14">
        <v>0</v>
      </c>
      <c r="R1446" s="14">
        <v>1</v>
      </c>
      <c r="S1446" s="14">
        <v>1</v>
      </c>
    </row>
    <row r="1447" spans="1:19" x14ac:dyDescent="0.3">
      <c r="A1447" t="s">
        <v>6106</v>
      </c>
      <c r="B1447" t="s">
        <v>22</v>
      </c>
      <c r="C1447" s="14">
        <v>2006</v>
      </c>
      <c r="D1447" t="s">
        <v>302</v>
      </c>
      <c r="E1447" t="s">
        <v>6105</v>
      </c>
      <c r="F1447" t="s">
        <v>299</v>
      </c>
      <c r="G1447" t="s">
        <v>299</v>
      </c>
      <c r="H1447" t="s">
        <v>4353</v>
      </c>
      <c r="I1447" s="14">
        <v>10000000</v>
      </c>
      <c r="J1447" t="s">
        <v>146</v>
      </c>
      <c r="K1447" s="14">
        <v>10000000</v>
      </c>
      <c r="L1447" t="s">
        <v>197</v>
      </c>
      <c r="M1447" t="s">
        <v>202</v>
      </c>
      <c r="N1447" s="14"/>
      <c r="O1447" s="14"/>
      <c r="P1447" s="14"/>
      <c r="Q1447" s="14"/>
      <c r="R1447" s="14"/>
      <c r="S1447" s="14">
        <v>0</v>
      </c>
    </row>
    <row r="1448" spans="1:19" x14ac:dyDescent="0.3">
      <c r="A1448" t="s">
        <v>6107</v>
      </c>
      <c r="B1448" t="s">
        <v>22</v>
      </c>
      <c r="C1448" s="14">
        <v>2007</v>
      </c>
      <c r="D1448" t="s">
        <v>302</v>
      </c>
      <c r="E1448" t="s">
        <v>1453</v>
      </c>
      <c r="F1448" t="s">
        <v>299</v>
      </c>
      <c r="G1448" t="s">
        <v>299</v>
      </c>
      <c r="H1448" t="s">
        <v>4353</v>
      </c>
      <c r="I1448" s="14"/>
      <c r="J1448" t="s">
        <v>4353</v>
      </c>
      <c r="K1448" s="14"/>
      <c r="L1448" t="s">
        <v>197</v>
      </c>
      <c r="M1448" t="s">
        <v>202</v>
      </c>
      <c r="N1448" s="14"/>
      <c r="O1448" s="14"/>
      <c r="P1448" s="14"/>
      <c r="Q1448" s="14"/>
      <c r="R1448" s="14"/>
      <c r="S1448" s="14">
        <v>0</v>
      </c>
    </row>
    <row r="1449" spans="1:19" x14ac:dyDescent="0.3">
      <c r="A1449" t="s">
        <v>6108</v>
      </c>
      <c r="B1449" t="s">
        <v>22</v>
      </c>
      <c r="C1449" s="14">
        <v>2007</v>
      </c>
      <c r="D1449" t="s">
        <v>302</v>
      </c>
      <c r="E1449" t="s">
        <v>1452</v>
      </c>
      <c r="F1449" t="s">
        <v>299</v>
      </c>
      <c r="G1449" t="s">
        <v>299</v>
      </c>
      <c r="H1449" t="s">
        <v>4353</v>
      </c>
      <c r="I1449" s="14">
        <v>5000000</v>
      </c>
      <c r="J1449" t="s">
        <v>147</v>
      </c>
      <c r="K1449" s="14">
        <v>657243.3125</v>
      </c>
      <c r="L1449" t="s">
        <v>197</v>
      </c>
      <c r="M1449" t="s">
        <v>202</v>
      </c>
      <c r="N1449" s="14"/>
      <c r="O1449" s="14"/>
      <c r="P1449" s="14"/>
      <c r="Q1449" s="14"/>
      <c r="R1449" s="14"/>
      <c r="S1449" s="14">
        <v>0</v>
      </c>
    </row>
    <row r="1450" spans="1:19" x14ac:dyDescent="0.3">
      <c r="A1450" t="s">
        <v>6109</v>
      </c>
      <c r="B1450" t="s">
        <v>22</v>
      </c>
      <c r="C1450" s="14">
        <v>2008</v>
      </c>
      <c r="D1450" t="s">
        <v>302</v>
      </c>
      <c r="E1450" t="s">
        <v>1455</v>
      </c>
      <c r="F1450" t="s">
        <v>299</v>
      </c>
      <c r="G1450" t="s">
        <v>299</v>
      </c>
      <c r="H1450" t="s">
        <v>4353</v>
      </c>
      <c r="I1450" s="14">
        <v>3600000</v>
      </c>
      <c r="J1450" t="s">
        <v>146</v>
      </c>
      <c r="K1450" s="14">
        <v>3600000</v>
      </c>
      <c r="L1450" t="s">
        <v>197</v>
      </c>
      <c r="M1450" t="s">
        <v>202</v>
      </c>
      <c r="N1450" s="14"/>
      <c r="O1450" s="14"/>
      <c r="P1450" s="14"/>
      <c r="Q1450" s="14"/>
      <c r="R1450" s="14"/>
      <c r="S1450" s="14">
        <v>0</v>
      </c>
    </row>
    <row r="1451" spans="1:19" x14ac:dyDescent="0.3">
      <c r="A1451" t="s">
        <v>6110</v>
      </c>
      <c r="B1451" t="s">
        <v>22</v>
      </c>
      <c r="C1451" s="14">
        <v>2008</v>
      </c>
      <c r="D1451" t="s">
        <v>302</v>
      </c>
      <c r="E1451" t="s">
        <v>1454</v>
      </c>
      <c r="F1451" t="s">
        <v>299</v>
      </c>
      <c r="G1451" t="s">
        <v>299</v>
      </c>
      <c r="H1451" t="s">
        <v>4353</v>
      </c>
      <c r="I1451" s="14"/>
      <c r="J1451" t="s">
        <v>4353</v>
      </c>
      <c r="K1451" s="14"/>
      <c r="L1451" t="s">
        <v>197</v>
      </c>
      <c r="M1451" t="s">
        <v>202</v>
      </c>
      <c r="N1451" s="14"/>
      <c r="O1451" s="14"/>
      <c r="P1451" s="14"/>
      <c r="Q1451" s="14"/>
      <c r="R1451" s="14"/>
      <c r="S1451" s="14">
        <v>0</v>
      </c>
    </row>
    <row r="1452" spans="1:19" x14ac:dyDescent="0.3">
      <c r="A1452" t="s">
        <v>6111</v>
      </c>
      <c r="B1452" t="s">
        <v>22</v>
      </c>
      <c r="C1452" s="14">
        <v>2009</v>
      </c>
      <c r="D1452" t="s">
        <v>302</v>
      </c>
      <c r="E1452" t="s">
        <v>1456</v>
      </c>
      <c r="F1452" t="s">
        <v>299</v>
      </c>
      <c r="G1452" t="s">
        <v>299</v>
      </c>
      <c r="H1452" t="s">
        <v>4353</v>
      </c>
      <c r="I1452" s="14"/>
      <c r="J1452" t="s">
        <v>4353</v>
      </c>
      <c r="K1452" s="14"/>
      <c r="L1452" t="s">
        <v>197</v>
      </c>
      <c r="M1452" t="s">
        <v>202</v>
      </c>
      <c r="N1452" s="14"/>
      <c r="O1452" s="14"/>
      <c r="P1452" s="14"/>
      <c r="Q1452" s="14"/>
      <c r="R1452" s="14"/>
      <c r="S1452" s="14">
        <v>0</v>
      </c>
    </row>
    <row r="1453" spans="1:19" x14ac:dyDescent="0.3">
      <c r="A1453" t="s">
        <v>6112</v>
      </c>
      <c r="B1453" t="s">
        <v>22</v>
      </c>
      <c r="C1453" s="14">
        <v>2009</v>
      </c>
      <c r="D1453" t="s">
        <v>302</v>
      </c>
      <c r="E1453" t="s">
        <v>1458</v>
      </c>
      <c r="F1453" t="s">
        <v>299</v>
      </c>
      <c r="G1453" t="s">
        <v>299</v>
      </c>
      <c r="H1453" t="s">
        <v>4353</v>
      </c>
      <c r="I1453" s="14"/>
      <c r="J1453" t="s">
        <v>4353</v>
      </c>
      <c r="K1453" s="14"/>
      <c r="L1453" t="s">
        <v>197</v>
      </c>
      <c r="M1453" t="s">
        <v>202</v>
      </c>
      <c r="N1453" s="14"/>
      <c r="O1453" s="14"/>
      <c r="P1453" s="14"/>
      <c r="Q1453" s="14"/>
      <c r="R1453" s="14"/>
      <c r="S1453" s="14">
        <v>0</v>
      </c>
    </row>
    <row r="1454" spans="1:19" x14ac:dyDescent="0.3">
      <c r="A1454" t="s">
        <v>6113</v>
      </c>
      <c r="B1454" t="s">
        <v>22</v>
      </c>
      <c r="C1454" s="14">
        <v>2009</v>
      </c>
      <c r="D1454" t="s">
        <v>302</v>
      </c>
      <c r="E1454" t="s">
        <v>1457</v>
      </c>
      <c r="F1454" t="s">
        <v>299</v>
      </c>
      <c r="G1454" t="s">
        <v>299</v>
      </c>
      <c r="H1454" t="s">
        <v>4353</v>
      </c>
      <c r="I1454" s="14">
        <v>76000</v>
      </c>
      <c r="J1454" t="s">
        <v>146</v>
      </c>
      <c r="K1454" s="14">
        <v>76000</v>
      </c>
      <c r="L1454" t="s">
        <v>197</v>
      </c>
      <c r="M1454" t="s">
        <v>202</v>
      </c>
      <c r="N1454" s="14"/>
      <c r="O1454" s="14"/>
      <c r="P1454" s="14"/>
      <c r="Q1454" s="14"/>
      <c r="R1454" s="14"/>
      <c r="S1454" s="14">
        <v>0</v>
      </c>
    </row>
    <row r="1455" spans="1:19" x14ac:dyDescent="0.3">
      <c r="A1455" t="s">
        <v>6114</v>
      </c>
      <c r="B1455" t="s">
        <v>22</v>
      </c>
      <c r="C1455" s="14">
        <v>2011</v>
      </c>
      <c r="D1455" t="s">
        <v>302</v>
      </c>
      <c r="E1455" t="s">
        <v>6115</v>
      </c>
      <c r="F1455" t="s">
        <v>299</v>
      </c>
      <c r="G1455" t="s">
        <v>299</v>
      </c>
      <c r="H1455" t="s">
        <v>4353</v>
      </c>
      <c r="I1455" s="14"/>
      <c r="J1455" t="s">
        <v>4353</v>
      </c>
      <c r="K1455" s="14"/>
      <c r="L1455" t="s">
        <v>197</v>
      </c>
      <c r="M1455" t="s">
        <v>202</v>
      </c>
      <c r="N1455" s="14"/>
      <c r="O1455" s="14"/>
      <c r="P1455" s="14"/>
      <c r="Q1455" s="14"/>
      <c r="R1455" s="14"/>
      <c r="S1455" s="14">
        <v>0</v>
      </c>
    </row>
    <row r="1456" spans="1:19" x14ac:dyDescent="0.3">
      <c r="A1456" t="s">
        <v>6116</v>
      </c>
      <c r="B1456" t="s">
        <v>22</v>
      </c>
      <c r="C1456" s="14">
        <v>2011</v>
      </c>
      <c r="D1456" t="s">
        <v>302</v>
      </c>
      <c r="E1456" t="s">
        <v>6117</v>
      </c>
      <c r="F1456" t="s">
        <v>299</v>
      </c>
      <c r="G1456" t="s">
        <v>299</v>
      </c>
      <c r="H1456" t="s">
        <v>4353</v>
      </c>
      <c r="I1456" s="14">
        <v>60000000</v>
      </c>
      <c r="J1456" t="s">
        <v>147</v>
      </c>
      <c r="K1456" s="14">
        <v>9285825</v>
      </c>
      <c r="L1456" t="s">
        <v>197</v>
      </c>
      <c r="M1456" t="s">
        <v>202</v>
      </c>
      <c r="N1456" s="14"/>
      <c r="O1456" s="14"/>
      <c r="P1456" s="14"/>
      <c r="Q1456" s="14"/>
      <c r="R1456" s="14"/>
      <c r="S1456" s="14">
        <v>0</v>
      </c>
    </row>
    <row r="1457" spans="1:19" x14ac:dyDescent="0.3">
      <c r="A1457" t="s">
        <v>6118</v>
      </c>
      <c r="B1457" t="s">
        <v>22</v>
      </c>
      <c r="C1457" s="14">
        <v>2012</v>
      </c>
      <c r="D1457" t="s">
        <v>4542</v>
      </c>
      <c r="E1457" t="s">
        <v>1459</v>
      </c>
      <c r="F1457" t="s">
        <v>463</v>
      </c>
      <c r="G1457" t="s">
        <v>337</v>
      </c>
      <c r="H1457" t="s">
        <v>456</v>
      </c>
      <c r="I1457" s="14">
        <v>200000000</v>
      </c>
      <c r="J1457" t="s">
        <v>146</v>
      </c>
      <c r="K1457" s="14">
        <v>200000000</v>
      </c>
      <c r="L1457" t="s">
        <v>198</v>
      </c>
      <c r="M1457" t="s">
        <v>199</v>
      </c>
      <c r="N1457" s="14">
        <v>4</v>
      </c>
      <c r="O1457" s="14">
        <v>3</v>
      </c>
      <c r="P1457" s="14">
        <v>8</v>
      </c>
      <c r="Q1457" s="14">
        <v>0</v>
      </c>
      <c r="R1457" s="14">
        <v>1</v>
      </c>
      <c r="S1457" s="14">
        <v>1</v>
      </c>
    </row>
    <row r="1458" spans="1:19" x14ac:dyDescent="0.3">
      <c r="A1458" t="s">
        <v>6119</v>
      </c>
      <c r="B1458" t="s">
        <v>22</v>
      </c>
      <c r="C1458" s="14">
        <v>2014</v>
      </c>
      <c r="D1458" t="s">
        <v>302</v>
      </c>
      <c r="E1458" t="s">
        <v>1460</v>
      </c>
      <c r="F1458" t="s">
        <v>299</v>
      </c>
      <c r="G1458" t="s">
        <v>299</v>
      </c>
      <c r="H1458" t="s">
        <v>4353</v>
      </c>
      <c r="I1458" s="14">
        <v>150000000</v>
      </c>
      <c r="J1458" t="s">
        <v>147</v>
      </c>
      <c r="K1458" s="14">
        <v>24416312</v>
      </c>
      <c r="L1458" t="s">
        <v>197</v>
      </c>
      <c r="M1458" t="s">
        <v>202</v>
      </c>
      <c r="N1458" s="14"/>
      <c r="O1458" s="14"/>
      <c r="P1458" s="14"/>
      <c r="Q1458" s="14"/>
      <c r="R1458" s="14"/>
      <c r="S1458" s="14">
        <v>0</v>
      </c>
    </row>
    <row r="1459" spans="1:19" x14ac:dyDescent="0.3">
      <c r="A1459" t="s">
        <v>6120</v>
      </c>
      <c r="B1459" t="s">
        <v>22</v>
      </c>
      <c r="C1459" s="14">
        <v>2015</v>
      </c>
      <c r="D1459" t="s">
        <v>372</v>
      </c>
      <c r="E1459" t="s">
        <v>1461</v>
      </c>
      <c r="F1459" t="s">
        <v>463</v>
      </c>
      <c r="G1459" t="s">
        <v>337</v>
      </c>
      <c r="H1459" t="s">
        <v>456</v>
      </c>
      <c r="I1459" s="14"/>
      <c r="J1459" t="s">
        <v>4353</v>
      </c>
      <c r="K1459" s="14">
        <v>100000000</v>
      </c>
      <c r="L1459" t="s">
        <v>198</v>
      </c>
      <c r="M1459" t="s">
        <v>199</v>
      </c>
      <c r="N1459" s="14"/>
      <c r="O1459" s="14"/>
      <c r="P1459" s="14"/>
      <c r="Q1459" s="14">
        <v>0</v>
      </c>
      <c r="R1459" s="14">
        <v>1</v>
      </c>
      <c r="S1459" s="14">
        <v>1</v>
      </c>
    </row>
    <row r="1460" spans="1:19" x14ac:dyDescent="0.3">
      <c r="A1460" t="s">
        <v>6121</v>
      </c>
      <c r="B1460" t="s">
        <v>22</v>
      </c>
      <c r="C1460" s="14">
        <v>2016</v>
      </c>
      <c r="D1460" t="s">
        <v>372</v>
      </c>
      <c r="E1460" t="s">
        <v>1464</v>
      </c>
      <c r="F1460" t="s">
        <v>463</v>
      </c>
      <c r="G1460" t="s">
        <v>337</v>
      </c>
      <c r="H1460" t="s">
        <v>1465</v>
      </c>
      <c r="I1460" s="14"/>
      <c r="J1460" t="s">
        <v>4353</v>
      </c>
      <c r="K1460" s="14">
        <v>1000000000</v>
      </c>
      <c r="L1460" t="s">
        <v>198</v>
      </c>
      <c r="M1460" t="s">
        <v>199</v>
      </c>
      <c r="N1460" s="14"/>
      <c r="O1460" s="14">
        <v>3</v>
      </c>
      <c r="P1460" s="14">
        <v>11</v>
      </c>
      <c r="Q1460" s="14">
        <v>0</v>
      </c>
      <c r="R1460" s="14">
        <v>1</v>
      </c>
      <c r="S1460" s="14">
        <v>1</v>
      </c>
    </row>
    <row r="1461" spans="1:19" x14ac:dyDescent="0.3">
      <c r="A1461" t="s">
        <v>6122</v>
      </c>
      <c r="B1461" t="s">
        <v>22</v>
      </c>
      <c r="C1461" s="14">
        <v>2016</v>
      </c>
      <c r="D1461" t="s">
        <v>5090</v>
      </c>
      <c r="E1461" t="s">
        <v>1462</v>
      </c>
      <c r="F1461" t="s">
        <v>336</v>
      </c>
      <c r="G1461" t="s">
        <v>337</v>
      </c>
      <c r="H1461" t="s">
        <v>456</v>
      </c>
      <c r="I1461" s="14"/>
      <c r="J1461" t="s">
        <v>4353</v>
      </c>
      <c r="K1461" s="14">
        <v>690000000</v>
      </c>
      <c r="L1461" t="s">
        <v>198</v>
      </c>
      <c r="M1461" t="s">
        <v>4353</v>
      </c>
      <c r="N1461" s="14"/>
      <c r="O1461" s="14"/>
      <c r="P1461" s="14"/>
      <c r="Q1461" s="14">
        <v>0</v>
      </c>
      <c r="R1461" s="14">
        <v>1</v>
      </c>
      <c r="S1461" s="14">
        <v>1</v>
      </c>
    </row>
    <row r="1462" spans="1:19" x14ac:dyDescent="0.3">
      <c r="A1462" t="s">
        <v>6123</v>
      </c>
      <c r="B1462" t="s">
        <v>22</v>
      </c>
      <c r="C1462" s="14">
        <v>2016</v>
      </c>
      <c r="D1462" t="s">
        <v>372</v>
      </c>
      <c r="E1462" t="s">
        <v>1463</v>
      </c>
      <c r="F1462" t="s">
        <v>463</v>
      </c>
      <c r="G1462" t="s">
        <v>337</v>
      </c>
      <c r="H1462" t="s">
        <v>456</v>
      </c>
      <c r="I1462" s="14"/>
      <c r="J1462" t="s">
        <v>4353</v>
      </c>
      <c r="K1462" s="14">
        <v>700000000</v>
      </c>
      <c r="L1462" t="s">
        <v>198</v>
      </c>
      <c r="M1462" t="s">
        <v>199</v>
      </c>
      <c r="N1462" s="14"/>
      <c r="O1462" s="14">
        <v>3</v>
      </c>
      <c r="P1462" s="14">
        <v>11</v>
      </c>
      <c r="Q1462" s="14">
        <v>0</v>
      </c>
      <c r="R1462" s="14">
        <v>1</v>
      </c>
      <c r="S1462" s="14">
        <v>1</v>
      </c>
    </row>
    <row r="1463" spans="1:19" x14ac:dyDescent="0.3">
      <c r="A1463" t="s">
        <v>6124</v>
      </c>
      <c r="B1463" t="s">
        <v>22</v>
      </c>
      <c r="C1463" s="14">
        <v>2016</v>
      </c>
      <c r="D1463" t="s">
        <v>372</v>
      </c>
      <c r="E1463" t="s">
        <v>1461</v>
      </c>
      <c r="F1463" t="s">
        <v>463</v>
      </c>
      <c r="G1463" t="s">
        <v>337</v>
      </c>
      <c r="H1463" t="s">
        <v>456</v>
      </c>
      <c r="I1463" s="14"/>
      <c r="J1463" t="s">
        <v>4353</v>
      </c>
      <c r="K1463" s="14">
        <v>100000000</v>
      </c>
      <c r="L1463" t="s">
        <v>198</v>
      </c>
      <c r="M1463" t="s">
        <v>199</v>
      </c>
      <c r="N1463" s="14"/>
      <c r="O1463" s="14">
        <v>2</v>
      </c>
      <c r="P1463" s="14">
        <v>5</v>
      </c>
      <c r="Q1463" s="14">
        <v>0</v>
      </c>
      <c r="R1463" s="14">
        <v>1</v>
      </c>
      <c r="S1463" s="14">
        <v>1</v>
      </c>
    </row>
    <row r="1464" spans="1:19" x14ac:dyDescent="0.3">
      <c r="A1464" t="s">
        <v>6125</v>
      </c>
      <c r="B1464" t="s">
        <v>22</v>
      </c>
      <c r="C1464" s="14">
        <v>2017</v>
      </c>
      <c r="D1464" t="s">
        <v>143</v>
      </c>
      <c r="E1464" t="s">
        <v>1466</v>
      </c>
      <c r="F1464" t="s">
        <v>463</v>
      </c>
      <c r="G1464" t="s">
        <v>337</v>
      </c>
      <c r="H1464" t="s">
        <v>644</v>
      </c>
      <c r="I1464" s="14"/>
      <c r="J1464" t="s">
        <v>4353</v>
      </c>
      <c r="K1464" s="14">
        <v>40000000</v>
      </c>
      <c r="L1464" t="s">
        <v>198</v>
      </c>
      <c r="M1464" t="s">
        <v>199</v>
      </c>
      <c r="N1464" s="14"/>
      <c r="O1464" s="14"/>
      <c r="P1464" s="14"/>
      <c r="Q1464" s="14">
        <v>0</v>
      </c>
      <c r="R1464" s="14">
        <v>0</v>
      </c>
      <c r="S1464" s="14">
        <v>1</v>
      </c>
    </row>
    <row r="1465" spans="1:19" x14ac:dyDescent="0.3">
      <c r="A1465" t="s">
        <v>6126</v>
      </c>
      <c r="B1465" t="s">
        <v>22</v>
      </c>
      <c r="C1465" s="14">
        <v>2017</v>
      </c>
      <c r="D1465" t="s">
        <v>372</v>
      </c>
      <c r="E1465" t="s">
        <v>1463</v>
      </c>
      <c r="F1465" t="s">
        <v>463</v>
      </c>
      <c r="G1465" t="s">
        <v>337</v>
      </c>
      <c r="H1465" t="s">
        <v>456</v>
      </c>
      <c r="I1465" s="14"/>
      <c r="J1465" t="s">
        <v>4353</v>
      </c>
      <c r="K1465" s="14">
        <v>500000000</v>
      </c>
      <c r="L1465" t="s">
        <v>198</v>
      </c>
      <c r="M1465" t="s">
        <v>199</v>
      </c>
      <c r="N1465" s="14"/>
      <c r="O1465" s="14"/>
      <c r="P1465" s="14">
        <v>8</v>
      </c>
      <c r="Q1465" s="14">
        <v>0</v>
      </c>
      <c r="R1465" s="14">
        <v>1</v>
      </c>
      <c r="S1465" s="14">
        <v>0</v>
      </c>
    </row>
    <row r="1466" spans="1:19" x14ac:dyDescent="0.3">
      <c r="A1466" t="s">
        <v>6127</v>
      </c>
      <c r="B1466" t="s">
        <v>78</v>
      </c>
      <c r="C1466" s="14">
        <v>1971</v>
      </c>
      <c r="D1466" t="s">
        <v>255</v>
      </c>
      <c r="E1466" t="s">
        <v>4381</v>
      </c>
      <c r="F1466" t="s">
        <v>299</v>
      </c>
      <c r="G1466" t="s">
        <v>299</v>
      </c>
      <c r="H1466" t="s">
        <v>4353</v>
      </c>
      <c r="I1466" s="14"/>
      <c r="J1466" t="s">
        <v>4353</v>
      </c>
      <c r="K1466" s="14">
        <v>10000000</v>
      </c>
      <c r="L1466" t="s">
        <v>198</v>
      </c>
      <c r="M1466" t="s">
        <v>4353</v>
      </c>
      <c r="N1466" s="14"/>
      <c r="O1466" s="14"/>
      <c r="P1466" s="14"/>
      <c r="Q1466" s="14"/>
      <c r="R1466" s="14"/>
      <c r="S1466" s="14">
        <v>0</v>
      </c>
    </row>
    <row r="1467" spans="1:19" x14ac:dyDescent="0.3">
      <c r="A1467" t="s">
        <v>6128</v>
      </c>
      <c r="B1467" t="s">
        <v>78</v>
      </c>
      <c r="C1467" s="14">
        <v>1977</v>
      </c>
      <c r="D1467" t="s">
        <v>255</v>
      </c>
      <c r="E1467" t="s">
        <v>4366</v>
      </c>
      <c r="F1467" t="s">
        <v>299</v>
      </c>
      <c r="G1467" t="s">
        <v>299</v>
      </c>
      <c r="H1467" t="s">
        <v>4353</v>
      </c>
      <c r="I1467" s="14"/>
      <c r="J1467" t="s">
        <v>4353</v>
      </c>
      <c r="K1467" s="14"/>
      <c r="L1467" t="s">
        <v>198</v>
      </c>
      <c r="M1467" t="s">
        <v>4353</v>
      </c>
      <c r="N1467" s="14"/>
      <c r="O1467" s="14"/>
      <c r="P1467" s="14"/>
      <c r="Q1467" s="14"/>
      <c r="R1467" s="14"/>
      <c r="S1467" s="14">
        <v>0</v>
      </c>
    </row>
    <row r="1468" spans="1:19" x14ac:dyDescent="0.3">
      <c r="A1468" t="s">
        <v>6129</v>
      </c>
      <c r="B1468" t="s">
        <v>78</v>
      </c>
      <c r="C1468" s="14">
        <v>1984</v>
      </c>
      <c r="D1468" t="s">
        <v>255</v>
      </c>
      <c r="E1468" t="s">
        <v>612</v>
      </c>
      <c r="F1468" t="s">
        <v>299</v>
      </c>
      <c r="G1468" t="s">
        <v>299</v>
      </c>
      <c r="H1468" t="s">
        <v>4353</v>
      </c>
      <c r="I1468" s="14"/>
      <c r="J1468" t="s">
        <v>4353</v>
      </c>
      <c r="K1468" s="14">
        <v>8700000</v>
      </c>
      <c r="L1468" t="s">
        <v>198</v>
      </c>
      <c r="M1468" t="s">
        <v>4353</v>
      </c>
      <c r="N1468" s="14">
        <v>0</v>
      </c>
      <c r="O1468" s="14">
        <v>5</v>
      </c>
      <c r="P1468" s="14">
        <v>20</v>
      </c>
      <c r="Q1468" s="14"/>
      <c r="R1468" s="14"/>
      <c r="S1468" s="14">
        <v>0</v>
      </c>
    </row>
    <row r="1469" spans="1:19" x14ac:dyDescent="0.3">
      <c r="A1469" t="s">
        <v>6130</v>
      </c>
      <c r="B1469" t="s">
        <v>78</v>
      </c>
      <c r="C1469" s="14">
        <v>1989</v>
      </c>
      <c r="D1469" t="s">
        <v>362</v>
      </c>
      <c r="E1469" t="s">
        <v>1467</v>
      </c>
      <c r="F1469" t="s">
        <v>299</v>
      </c>
      <c r="G1469" t="s">
        <v>299</v>
      </c>
      <c r="H1469" t="s">
        <v>4353</v>
      </c>
      <c r="I1469" s="14"/>
      <c r="J1469" t="s">
        <v>4353</v>
      </c>
      <c r="K1469" s="14"/>
      <c r="L1469" t="s">
        <v>198</v>
      </c>
      <c r="M1469" t="s">
        <v>4353</v>
      </c>
      <c r="N1469" s="14"/>
      <c r="O1469" s="14"/>
      <c r="P1469" s="14"/>
      <c r="Q1469" s="14"/>
      <c r="R1469" s="14"/>
      <c r="S1469" s="14">
        <v>0</v>
      </c>
    </row>
    <row r="1470" spans="1:19" x14ac:dyDescent="0.3">
      <c r="A1470" t="s">
        <v>6131</v>
      </c>
      <c r="B1470" t="s">
        <v>78</v>
      </c>
      <c r="C1470" s="14">
        <v>1991</v>
      </c>
      <c r="D1470" t="s">
        <v>362</v>
      </c>
      <c r="E1470" t="s">
        <v>1468</v>
      </c>
      <c r="F1470" t="s">
        <v>299</v>
      </c>
      <c r="G1470" t="s">
        <v>299</v>
      </c>
      <c r="H1470" t="s">
        <v>4353</v>
      </c>
      <c r="I1470" s="14"/>
      <c r="J1470" t="s">
        <v>4353</v>
      </c>
      <c r="K1470" s="14"/>
      <c r="L1470" t="s">
        <v>197</v>
      </c>
      <c r="M1470" t="s">
        <v>4353</v>
      </c>
      <c r="N1470" s="14"/>
      <c r="O1470" s="14"/>
      <c r="P1470" s="14"/>
      <c r="Q1470" s="14"/>
      <c r="R1470" s="14"/>
      <c r="S1470" s="14">
        <v>0</v>
      </c>
    </row>
    <row r="1471" spans="1:19" x14ac:dyDescent="0.3">
      <c r="A1471" t="s">
        <v>6132</v>
      </c>
      <c r="B1471" t="s">
        <v>78</v>
      </c>
      <c r="C1471" s="14">
        <v>1993</v>
      </c>
      <c r="D1471" t="s">
        <v>362</v>
      </c>
      <c r="E1471" t="s">
        <v>1469</v>
      </c>
      <c r="F1471" t="s">
        <v>299</v>
      </c>
      <c r="G1471" t="s">
        <v>299</v>
      </c>
      <c r="H1471" t="s">
        <v>4353</v>
      </c>
      <c r="I1471" s="14"/>
      <c r="J1471" t="s">
        <v>4353</v>
      </c>
      <c r="K1471" s="14"/>
      <c r="L1471" t="s">
        <v>197</v>
      </c>
      <c r="M1471" t="s">
        <v>4353</v>
      </c>
      <c r="N1471" s="14"/>
      <c r="O1471" s="14"/>
      <c r="P1471" s="14"/>
      <c r="Q1471" s="14"/>
      <c r="R1471" s="14"/>
      <c r="S1471" s="14">
        <v>0</v>
      </c>
    </row>
    <row r="1472" spans="1:19" x14ac:dyDescent="0.3">
      <c r="A1472" t="s">
        <v>6133</v>
      </c>
      <c r="B1472" t="s">
        <v>78</v>
      </c>
      <c r="C1472" s="14">
        <v>1995</v>
      </c>
      <c r="D1472" t="s">
        <v>362</v>
      </c>
      <c r="E1472" t="s">
        <v>1473</v>
      </c>
      <c r="F1472" t="s">
        <v>299</v>
      </c>
      <c r="G1472" t="s">
        <v>299</v>
      </c>
      <c r="H1472" t="s">
        <v>4353</v>
      </c>
      <c r="I1472" s="14"/>
      <c r="J1472" t="s">
        <v>4353</v>
      </c>
      <c r="K1472" s="14"/>
      <c r="L1472" t="s">
        <v>197</v>
      </c>
      <c r="M1472" t="s">
        <v>4353</v>
      </c>
      <c r="N1472" s="14"/>
      <c r="O1472" s="14"/>
      <c r="P1472" s="14"/>
      <c r="Q1472" s="14"/>
      <c r="R1472" s="14"/>
      <c r="S1472" s="14">
        <v>0</v>
      </c>
    </row>
    <row r="1473" spans="1:19" x14ac:dyDescent="0.3">
      <c r="A1473" t="s">
        <v>6134</v>
      </c>
      <c r="B1473" t="s">
        <v>78</v>
      </c>
      <c r="C1473" s="14">
        <v>1995</v>
      </c>
      <c r="D1473" t="s">
        <v>1471</v>
      </c>
      <c r="E1473" t="s">
        <v>1470</v>
      </c>
      <c r="F1473" t="s">
        <v>299</v>
      </c>
      <c r="G1473" t="s">
        <v>299</v>
      </c>
      <c r="H1473" t="s">
        <v>4353</v>
      </c>
      <c r="I1473" s="14"/>
      <c r="J1473" t="s">
        <v>4353</v>
      </c>
      <c r="K1473" s="14">
        <v>5750000</v>
      </c>
      <c r="L1473" t="s">
        <v>198</v>
      </c>
      <c r="M1473" t="s">
        <v>4353</v>
      </c>
      <c r="N1473" s="14"/>
      <c r="O1473" s="14"/>
      <c r="P1473" s="14"/>
      <c r="Q1473" s="14"/>
      <c r="R1473" s="14"/>
      <c r="S1473" s="14">
        <v>0</v>
      </c>
    </row>
    <row r="1474" spans="1:19" x14ac:dyDescent="0.3">
      <c r="A1474" t="s">
        <v>6135</v>
      </c>
      <c r="B1474" t="s">
        <v>78</v>
      </c>
      <c r="C1474" s="14">
        <v>1995</v>
      </c>
      <c r="D1474" t="s">
        <v>362</v>
      </c>
      <c r="E1474" t="s">
        <v>1472</v>
      </c>
      <c r="F1474" t="s">
        <v>299</v>
      </c>
      <c r="G1474" t="s">
        <v>299</v>
      </c>
      <c r="H1474" t="s">
        <v>4353</v>
      </c>
      <c r="I1474" s="14"/>
      <c r="J1474" t="s">
        <v>4353</v>
      </c>
      <c r="K1474" s="14"/>
      <c r="L1474" t="s">
        <v>197</v>
      </c>
      <c r="M1474" t="s">
        <v>4353</v>
      </c>
      <c r="N1474" s="14"/>
      <c r="O1474" s="14"/>
      <c r="P1474" s="14"/>
      <c r="Q1474" s="14"/>
      <c r="R1474" s="14"/>
      <c r="S1474" s="14">
        <v>0</v>
      </c>
    </row>
    <row r="1475" spans="1:19" x14ac:dyDescent="0.3">
      <c r="A1475" t="s">
        <v>6136</v>
      </c>
      <c r="B1475" t="s">
        <v>78</v>
      </c>
      <c r="C1475" s="14">
        <v>1999</v>
      </c>
      <c r="D1475" t="s">
        <v>362</v>
      </c>
      <c r="E1475" t="s">
        <v>1474</v>
      </c>
      <c r="F1475" t="s">
        <v>299</v>
      </c>
      <c r="G1475" t="s">
        <v>299</v>
      </c>
      <c r="H1475" t="s">
        <v>4353</v>
      </c>
      <c r="I1475" s="14"/>
      <c r="J1475" t="s">
        <v>4353</v>
      </c>
      <c r="K1475" s="14"/>
      <c r="L1475" t="s">
        <v>197</v>
      </c>
      <c r="M1475" t="s">
        <v>4353</v>
      </c>
      <c r="N1475" s="14"/>
      <c r="O1475" s="14"/>
      <c r="P1475" s="14"/>
      <c r="Q1475" s="14"/>
      <c r="R1475" s="14"/>
      <c r="S1475" s="14">
        <v>0</v>
      </c>
    </row>
    <row r="1476" spans="1:19" x14ac:dyDescent="0.3">
      <c r="A1476" t="s">
        <v>6137</v>
      </c>
      <c r="B1476" t="s">
        <v>78</v>
      </c>
      <c r="C1476" s="14">
        <v>2001</v>
      </c>
      <c r="D1476" t="s">
        <v>4542</v>
      </c>
      <c r="E1476" t="s">
        <v>1475</v>
      </c>
      <c r="F1476" t="s">
        <v>364</v>
      </c>
      <c r="G1476" t="s">
        <v>365</v>
      </c>
      <c r="H1476" t="s">
        <v>207</v>
      </c>
      <c r="I1476" s="14">
        <v>11380000</v>
      </c>
      <c r="J1476" t="s">
        <v>146</v>
      </c>
      <c r="K1476" s="14">
        <v>11380000</v>
      </c>
      <c r="L1476" t="s">
        <v>198</v>
      </c>
      <c r="M1476" t="s">
        <v>366</v>
      </c>
      <c r="N1476" s="14">
        <v>0</v>
      </c>
      <c r="O1476" s="14"/>
      <c r="P1476" s="14"/>
      <c r="Q1476" s="14">
        <v>0</v>
      </c>
      <c r="R1476" s="14">
        <v>1</v>
      </c>
      <c r="S1476" s="14">
        <v>1</v>
      </c>
    </row>
    <row r="1477" spans="1:19" x14ac:dyDescent="0.3">
      <c r="A1477" t="s">
        <v>6138</v>
      </c>
      <c r="B1477" t="s">
        <v>78</v>
      </c>
      <c r="C1477" s="14">
        <v>2002</v>
      </c>
      <c r="D1477" t="s">
        <v>4542</v>
      </c>
      <c r="E1477" t="s">
        <v>1476</v>
      </c>
      <c r="F1477" t="s">
        <v>364</v>
      </c>
      <c r="G1477" t="s">
        <v>365</v>
      </c>
      <c r="H1477" t="s">
        <v>207</v>
      </c>
      <c r="I1477" s="14">
        <v>6250000</v>
      </c>
      <c r="J1477" t="s">
        <v>146</v>
      </c>
      <c r="K1477" s="14">
        <v>6250000</v>
      </c>
      <c r="L1477" t="s">
        <v>198</v>
      </c>
      <c r="M1477" t="s">
        <v>366</v>
      </c>
      <c r="N1477" s="14">
        <v>0</v>
      </c>
      <c r="O1477" s="14"/>
      <c r="P1477" s="14"/>
      <c r="Q1477" s="14">
        <v>0</v>
      </c>
      <c r="R1477" s="14">
        <v>1</v>
      </c>
      <c r="S1477" s="14">
        <v>1</v>
      </c>
    </row>
    <row r="1478" spans="1:19" x14ac:dyDescent="0.3">
      <c r="A1478" t="s">
        <v>6139</v>
      </c>
      <c r="B1478" t="s">
        <v>78</v>
      </c>
      <c r="C1478" s="14">
        <v>2003</v>
      </c>
      <c r="D1478" t="s">
        <v>4542</v>
      </c>
      <c r="E1478" t="s">
        <v>1477</v>
      </c>
      <c r="F1478" t="s">
        <v>364</v>
      </c>
      <c r="G1478" t="s">
        <v>365</v>
      </c>
      <c r="H1478" t="s">
        <v>207</v>
      </c>
      <c r="I1478" s="14">
        <v>5920000</v>
      </c>
      <c r="J1478" t="s">
        <v>146</v>
      </c>
      <c r="K1478" s="14">
        <v>5920000</v>
      </c>
      <c r="L1478" t="s">
        <v>198</v>
      </c>
      <c r="M1478" t="s">
        <v>366</v>
      </c>
      <c r="N1478" s="14">
        <v>0</v>
      </c>
      <c r="O1478" s="14"/>
      <c r="P1478" s="14"/>
      <c r="Q1478" s="14">
        <v>0</v>
      </c>
      <c r="R1478" s="14">
        <v>1</v>
      </c>
      <c r="S1478" s="14">
        <v>0</v>
      </c>
    </row>
    <row r="1479" spans="1:19" x14ac:dyDescent="0.3">
      <c r="A1479" t="s">
        <v>6140</v>
      </c>
      <c r="B1479" t="s">
        <v>78</v>
      </c>
      <c r="C1479" s="14">
        <v>2006</v>
      </c>
      <c r="D1479" t="s">
        <v>302</v>
      </c>
      <c r="E1479" t="s">
        <v>1478</v>
      </c>
      <c r="F1479" t="s">
        <v>299</v>
      </c>
      <c r="G1479" t="s">
        <v>299</v>
      </c>
      <c r="H1479" t="s">
        <v>4353</v>
      </c>
      <c r="I1479" s="14"/>
      <c r="J1479" t="s">
        <v>4353</v>
      </c>
      <c r="K1479" s="14"/>
      <c r="L1479" t="s">
        <v>197</v>
      </c>
      <c r="M1479" t="s">
        <v>202</v>
      </c>
      <c r="N1479" s="14"/>
      <c r="O1479" s="14"/>
      <c r="P1479" s="14"/>
      <c r="Q1479" s="14"/>
      <c r="R1479" s="14"/>
      <c r="S1479" s="14">
        <v>0</v>
      </c>
    </row>
    <row r="1480" spans="1:19" x14ac:dyDescent="0.3">
      <c r="A1480" t="s">
        <v>6141</v>
      </c>
      <c r="B1480" t="s">
        <v>78</v>
      </c>
      <c r="C1480" s="14">
        <v>2006</v>
      </c>
      <c r="D1480" t="s">
        <v>302</v>
      </c>
      <c r="E1480" t="s">
        <v>1479</v>
      </c>
      <c r="F1480" t="s">
        <v>299</v>
      </c>
      <c r="G1480" t="s">
        <v>299</v>
      </c>
      <c r="H1480" t="s">
        <v>4353</v>
      </c>
      <c r="I1480" s="14">
        <v>2500000</v>
      </c>
      <c r="J1480" t="s">
        <v>146</v>
      </c>
      <c r="K1480" s="14">
        <v>2500000</v>
      </c>
      <c r="L1480" t="s">
        <v>197</v>
      </c>
      <c r="M1480" t="s">
        <v>202</v>
      </c>
      <c r="N1480" s="14"/>
      <c r="O1480" s="14"/>
      <c r="P1480" s="14"/>
      <c r="Q1480" s="14"/>
      <c r="R1480" s="14"/>
      <c r="S1480" s="14">
        <v>0</v>
      </c>
    </row>
    <row r="1481" spans="1:19" x14ac:dyDescent="0.3">
      <c r="A1481" t="s">
        <v>6142</v>
      </c>
      <c r="B1481" t="s">
        <v>78</v>
      </c>
      <c r="C1481" s="14">
        <v>2007</v>
      </c>
      <c r="D1481" t="s">
        <v>302</v>
      </c>
      <c r="E1481" t="s">
        <v>1481</v>
      </c>
      <c r="F1481" t="s">
        <v>299</v>
      </c>
      <c r="G1481" t="s">
        <v>299</v>
      </c>
      <c r="H1481" t="s">
        <v>4353</v>
      </c>
      <c r="I1481" s="14">
        <v>1000000</v>
      </c>
      <c r="J1481" t="s">
        <v>147</v>
      </c>
      <c r="K1481" s="14">
        <v>131448.671875</v>
      </c>
      <c r="L1481" t="s">
        <v>197</v>
      </c>
      <c r="M1481" t="s">
        <v>202</v>
      </c>
      <c r="N1481" s="14"/>
      <c r="O1481" s="14"/>
      <c r="P1481" s="14"/>
      <c r="Q1481" s="14"/>
      <c r="R1481" s="14"/>
      <c r="S1481" s="14">
        <v>0</v>
      </c>
    </row>
    <row r="1482" spans="1:19" x14ac:dyDescent="0.3">
      <c r="A1482" t="s">
        <v>6143</v>
      </c>
      <c r="B1482" t="s">
        <v>78</v>
      </c>
      <c r="C1482" s="14">
        <v>2007</v>
      </c>
      <c r="D1482" t="s">
        <v>302</v>
      </c>
      <c r="E1482" t="s">
        <v>1480</v>
      </c>
      <c r="F1482" t="s">
        <v>364</v>
      </c>
      <c r="G1482" t="s">
        <v>365</v>
      </c>
      <c r="H1482" t="s">
        <v>4353</v>
      </c>
      <c r="I1482" s="14"/>
      <c r="J1482" t="s">
        <v>4353</v>
      </c>
      <c r="K1482" s="14"/>
      <c r="L1482" t="s">
        <v>197</v>
      </c>
      <c r="M1482" t="s">
        <v>202</v>
      </c>
      <c r="N1482" s="14"/>
      <c r="O1482" s="14"/>
      <c r="P1482" s="14"/>
      <c r="Q1482" s="14"/>
      <c r="R1482" s="14"/>
      <c r="S1482" s="14">
        <v>0</v>
      </c>
    </row>
    <row r="1483" spans="1:19" x14ac:dyDescent="0.3">
      <c r="A1483" t="s">
        <v>6144</v>
      </c>
      <c r="B1483" t="s">
        <v>78</v>
      </c>
      <c r="C1483" s="14">
        <v>2007</v>
      </c>
      <c r="D1483" t="s">
        <v>302</v>
      </c>
      <c r="E1483" t="s">
        <v>1482</v>
      </c>
      <c r="F1483" t="s">
        <v>299</v>
      </c>
      <c r="G1483" t="s">
        <v>299</v>
      </c>
      <c r="H1483" t="s">
        <v>4353</v>
      </c>
      <c r="I1483" s="14"/>
      <c r="J1483" t="s">
        <v>4353</v>
      </c>
      <c r="K1483" s="14"/>
      <c r="L1483" t="s">
        <v>197</v>
      </c>
      <c r="M1483" t="s">
        <v>202</v>
      </c>
      <c r="N1483" s="14"/>
      <c r="O1483" s="14"/>
      <c r="P1483" s="14"/>
      <c r="Q1483" s="14"/>
      <c r="R1483" s="14"/>
      <c r="S1483" s="14">
        <v>0</v>
      </c>
    </row>
    <row r="1484" spans="1:19" x14ac:dyDescent="0.3">
      <c r="A1484" t="s">
        <v>6145</v>
      </c>
      <c r="B1484" t="s">
        <v>78</v>
      </c>
      <c r="C1484" s="14">
        <v>2008</v>
      </c>
      <c r="D1484" t="s">
        <v>302</v>
      </c>
      <c r="E1484" t="s">
        <v>1483</v>
      </c>
      <c r="F1484" t="s">
        <v>299</v>
      </c>
      <c r="G1484" t="s">
        <v>299</v>
      </c>
      <c r="H1484" t="s">
        <v>4353</v>
      </c>
      <c r="I1484" s="14">
        <v>1000000</v>
      </c>
      <c r="J1484" t="s">
        <v>147</v>
      </c>
      <c r="K1484" s="14">
        <v>143912.734375</v>
      </c>
      <c r="L1484" t="s">
        <v>197</v>
      </c>
      <c r="M1484" t="s">
        <v>202</v>
      </c>
      <c r="N1484" s="14"/>
      <c r="O1484" s="14"/>
      <c r="P1484" s="14"/>
      <c r="Q1484" s="14"/>
      <c r="R1484" s="14"/>
      <c r="S1484" s="14">
        <v>0</v>
      </c>
    </row>
    <row r="1485" spans="1:19" x14ac:dyDescent="0.3">
      <c r="A1485" t="s">
        <v>6146</v>
      </c>
      <c r="B1485" t="s">
        <v>78</v>
      </c>
      <c r="C1485" s="14">
        <v>2008</v>
      </c>
      <c r="D1485" t="s">
        <v>4715</v>
      </c>
      <c r="E1485" t="s">
        <v>6147</v>
      </c>
      <c r="F1485" t="s">
        <v>336</v>
      </c>
      <c r="G1485" t="s">
        <v>337</v>
      </c>
      <c r="H1485" t="s">
        <v>207</v>
      </c>
      <c r="I1485" s="14">
        <v>300000000</v>
      </c>
      <c r="J1485" t="s">
        <v>146</v>
      </c>
      <c r="K1485" s="14">
        <v>300000000</v>
      </c>
      <c r="L1485" t="s">
        <v>198</v>
      </c>
      <c r="M1485" t="s">
        <v>4353</v>
      </c>
      <c r="N1485" s="14"/>
      <c r="O1485" s="14"/>
      <c r="P1485" s="14"/>
      <c r="Q1485" s="14">
        <v>0</v>
      </c>
      <c r="R1485" s="14">
        <v>1</v>
      </c>
      <c r="S1485" s="14">
        <v>1</v>
      </c>
    </row>
    <row r="1486" spans="1:19" x14ac:dyDescent="0.3">
      <c r="A1486" t="s">
        <v>6148</v>
      </c>
      <c r="B1486" t="s">
        <v>78</v>
      </c>
      <c r="C1486" s="14">
        <v>2008</v>
      </c>
      <c r="D1486" t="s">
        <v>4542</v>
      </c>
      <c r="E1486" t="s">
        <v>1484</v>
      </c>
      <c r="F1486" t="s">
        <v>336</v>
      </c>
      <c r="G1486" t="s">
        <v>337</v>
      </c>
      <c r="H1486" t="s">
        <v>207</v>
      </c>
      <c r="I1486" s="14"/>
      <c r="J1486" t="s">
        <v>4353</v>
      </c>
      <c r="K1486" s="14">
        <v>221000000</v>
      </c>
      <c r="L1486" t="s">
        <v>198</v>
      </c>
      <c r="M1486" t="s">
        <v>202</v>
      </c>
      <c r="N1486" s="14"/>
      <c r="O1486" s="14"/>
      <c r="P1486" s="14"/>
      <c r="Q1486" s="14">
        <v>0</v>
      </c>
      <c r="R1486" s="14">
        <v>1</v>
      </c>
      <c r="S1486" s="14">
        <v>1</v>
      </c>
    </row>
    <row r="1487" spans="1:19" x14ac:dyDescent="0.3">
      <c r="A1487" t="s">
        <v>6149</v>
      </c>
      <c r="B1487" t="s">
        <v>78</v>
      </c>
      <c r="C1487" s="14">
        <v>2009</v>
      </c>
      <c r="D1487" t="s">
        <v>302</v>
      </c>
      <c r="E1487" t="s">
        <v>1489</v>
      </c>
      <c r="F1487" t="s">
        <v>299</v>
      </c>
      <c r="G1487" t="s">
        <v>299</v>
      </c>
      <c r="H1487" t="s">
        <v>4353</v>
      </c>
      <c r="I1487" s="14"/>
      <c r="J1487" t="s">
        <v>4353</v>
      </c>
      <c r="K1487" s="14"/>
      <c r="L1487" t="s">
        <v>197</v>
      </c>
      <c r="M1487" t="s">
        <v>202</v>
      </c>
      <c r="N1487" s="14"/>
      <c r="O1487" s="14"/>
      <c r="P1487" s="14"/>
      <c r="Q1487" s="14"/>
      <c r="R1487" s="14"/>
      <c r="S1487" s="14">
        <v>0</v>
      </c>
    </row>
    <row r="1488" spans="1:19" x14ac:dyDescent="0.3">
      <c r="A1488" t="s">
        <v>6150</v>
      </c>
      <c r="B1488" t="s">
        <v>78</v>
      </c>
      <c r="C1488" s="14">
        <v>2009</v>
      </c>
      <c r="D1488" t="s">
        <v>302</v>
      </c>
      <c r="E1488" t="s">
        <v>1488</v>
      </c>
      <c r="F1488" t="s">
        <v>299</v>
      </c>
      <c r="G1488" t="s">
        <v>299</v>
      </c>
      <c r="H1488" t="s">
        <v>4353</v>
      </c>
      <c r="I1488" s="14"/>
      <c r="J1488" t="s">
        <v>4353</v>
      </c>
      <c r="K1488" s="14"/>
      <c r="L1488" t="s">
        <v>197</v>
      </c>
      <c r="M1488" t="s">
        <v>202</v>
      </c>
      <c r="N1488" s="14"/>
      <c r="O1488" s="14"/>
      <c r="P1488" s="14"/>
      <c r="Q1488" s="14"/>
      <c r="R1488" s="14"/>
      <c r="S1488" s="14">
        <v>0</v>
      </c>
    </row>
    <row r="1489" spans="1:19" x14ac:dyDescent="0.3">
      <c r="A1489" t="s">
        <v>6151</v>
      </c>
      <c r="B1489" t="s">
        <v>78</v>
      </c>
      <c r="C1489" s="14">
        <v>2009</v>
      </c>
      <c r="D1489" t="s">
        <v>4715</v>
      </c>
      <c r="E1489" t="s">
        <v>1487</v>
      </c>
      <c r="F1489" t="s">
        <v>336</v>
      </c>
      <c r="G1489" t="s">
        <v>337</v>
      </c>
      <c r="H1489" t="s">
        <v>207</v>
      </c>
      <c r="I1489" s="14">
        <v>257000000</v>
      </c>
      <c r="J1489" t="s">
        <v>146</v>
      </c>
      <c r="K1489" s="14">
        <v>257000000</v>
      </c>
      <c r="L1489" t="s">
        <v>198</v>
      </c>
      <c r="M1489" t="s">
        <v>199</v>
      </c>
      <c r="N1489" s="14">
        <v>5.5</v>
      </c>
      <c r="O1489" s="14">
        <v>2</v>
      </c>
      <c r="P1489" s="14">
        <v>5</v>
      </c>
      <c r="Q1489" s="14">
        <v>0</v>
      </c>
      <c r="R1489" s="14">
        <v>1</v>
      </c>
      <c r="S1489" s="14">
        <v>1</v>
      </c>
    </row>
    <row r="1490" spans="1:19" x14ac:dyDescent="0.3">
      <c r="A1490" t="s">
        <v>6152</v>
      </c>
      <c r="B1490" t="s">
        <v>78</v>
      </c>
      <c r="C1490" s="14">
        <v>2009</v>
      </c>
      <c r="D1490" t="s">
        <v>302</v>
      </c>
      <c r="E1490" t="s">
        <v>1490</v>
      </c>
      <c r="F1490" t="s">
        <v>364</v>
      </c>
      <c r="G1490" t="s">
        <v>365</v>
      </c>
      <c r="H1490" t="s">
        <v>4353</v>
      </c>
      <c r="I1490" s="14"/>
      <c r="J1490" t="s">
        <v>4353</v>
      </c>
      <c r="K1490" s="14"/>
      <c r="L1490" t="s">
        <v>197</v>
      </c>
      <c r="M1490" t="s">
        <v>202</v>
      </c>
      <c r="N1490" s="14"/>
      <c r="O1490" s="14"/>
      <c r="P1490" s="14"/>
      <c r="Q1490" s="14"/>
      <c r="R1490" s="14"/>
      <c r="S1490" s="14">
        <v>0</v>
      </c>
    </row>
    <row r="1491" spans="1:19" x14ac:dyDescent="0.3">
      <c r="A1491" t="s">
        <v>6153</v>
      </c>
      <c r="B1491" t="s">
        <v>78</v>
      </c>
      <c r="C1491" s="14">
        <v>2009</v>
      </c>
      <c r="D1491" t="s">
        <v>372</v>
      </c>
      <c r="E1491" t="s">
        <v>1485</v>
      </c>
      <c r="F1491" t="s">
        <v>1486</v>
      </c>
      <c r="G1491" t="s">
        <v>493</v>
      </c>
      <c r="H1491" t="s">
        <v>207</v>
      </c>
      <c r="I1491" s="14"/>
      <c r="J1491" t="s">
        <v>4353</v>
      </c>
      <c r="K1491" s="14">
        <v>132000000</v>
      </c>
      <c r="L1491" t="s">
        <v>198</v>
      </c>
      <c r="M1491" t="s">
        <v>199</v>
      </c>
      <c r="N1491" s="14"/>
      <c r="O1491" s="14"/>
      <c r="P1491" s="14"/>
      <c r="Q1491" s="14">
        <v>0</v>
      </c>
      <c r="R1491" s="14">
        <v>1</v>
      </c>
      <c r="S1491" s="14">
        <v>1</v>
      </c>
    </row>
    <row r="1492" spans="1:19" x14ac:dyDescent="0.3">
      <c r="A1492" t="s">
        <v>6154</v>
      </c>
      <c r="B1492" t="s">
        <v>78</v>
      </c>
      <c r="C1492" s="14">
        <v>2010</v>
      </c>
      <c r="D1492" t="s">
        <v>302</v>
      </c>
      <c r="E1492" t="s">
        <v>1491</v>
      </c>
      <c r="F1492" t="s">
        <v>299</v>
      </c>
      <c r="G1492" t="s">
        <v>299</v>
      </c>
      <c r="H1492" t="s">
        <v>4353</v>
      </c>
      <c r="I1492" s="14"/>
      <c r="J1492" t="s">
        <v>4353</v>
      </c>
      <c r="K1492" s="14"/>
      <c r="L1492" t="s">
        <v>197</v>
      </c>
      <c r="M1492" t="s">
        <v>202</v>
      </c>
      <c r="N1492" s="14"/>
      <c r="O1492" s="14"/>
      <c r="P1492" s="14"/>
      <c r="Q1492" s="14"/>
      <c r="R1492" s="14"/>
      <c r="S1492" s="14">
        <v>0</v>
      </c>
    </row>
    <row r="1493" spans="1:19" x14ac:dyDescent="0.3">
      <c r="A1493" t="s">
        <v>6155</v>
      </c>
      <c r="B1493" t="s">
        <v>78</v>
      </c>
      <c r="C1493" s="14">
        <v>2010</v>
      </c>
      <c r="D1493" t="s">
        <v>4542</v>
      </c>
      <c r="E1493" t="s">
        <v>1492</v>
      </c>
      <c r="F1493" t="s">
        <v>336</v>
      </c>
      <c r="G1493" t="s">
        <v>337</v>
      </c>
      <c r="H1493" t="s">
        <v>207</v>
      </c>
      <c r="I1493" s="14">
        <v>380000000</v>
      </c>
      <c r="J1493" t="s">
        <v>146</v>
      </c>
      <c r="K1493" s="14">
        <v>380000000</v>
      </c>
      <c r="L1493" t="s">
        <v>198</v>
      </c>
      <c r="M1493" t="s">
        <v>202</v>
      </c>
      <c r="N1493" s="14">
        <v>2</v>
      </c>
      <c r="O1493" s="14">
        <v>2</v>
      </c>
      <c r="P1493" s="14">
        <v>17</v>
      </c>
      <c r="Q1493" s="14">
        <v>0</v>
      </c>
      <c r="R1493" s="14">
        <v>1</v>
      </c>
      <c r="S1493" s="14">
        <v>1</v>
      </c>
    </row>
    <row r="1494" spans="1:19" x14ac:dyDescent="0.3">
      <c r="A1494" t="s">
        <v>6156</v>
      </c>
      <c r="B1494" t="s">
        <v>78</v>
      </c>
      <c r="C1494" s="14">
        <v>2010</v>
      </c>
      <c r="D1494" t="s">
        <v>302</v>
      </c>
      <c r="E1494" t="s">
        <v>1493</v>
      </c>
      <c r="F1494" t="s">
        <v>299</v>
      </c>
      <c r="G1494" t="s">
        <v>299</v>
      </c>
      <c r="H1494" t="s">
        <v>4353</v>
      </c>
      <c r="I1494" s="14">
        <v>1000000</v>
      </c>
      <c r="J1494" t="s">
        <v>147</v>
      </c>
      <c r="K1494" s="14">
        <v>147704.625</v>
      </c>
      <c r="L1494" t="s">
        <v>197</v>
      </c>
      <c r="M1494" t="s">
        <v>202</v>
      </c>
      <c r="N1494" s="14"/>
      <c r="O1494" s="14"/>
      <c r="P1494" s="14"/>
      <c r="Q1494" s="14"/>
      <c r="R1494" s="14"/>
      <c r="S1494" s="14">
        <v>0</v>
      </c>
    </row>
    <row r="1495" spans="1:19" x14ac:dyDescent="0.3">
      <c r="A1495" t="s">
        <v>6157</v>
      </c>
      <c r="B1495" t="s">
        <v>78</v>
      </c>
      <c r="C1495" s="14">
        <v>2011</v>
      </c>
      <c r="D1495" t="s">
        <v>302</v>
      </c>
      <c r="E1495" t="s">
        <v>1494</v>
      </c>
      <c r="F1495" t="s">
        <v>299</v>
      </c>
      <c r="G1495" t="s">
        <v>299</v>
      </c>
      <c r="H1495" t="s">
        <v>4353</v>
      </c>
      <c r="I1495" s="14"/>
      <c r="J1495" t="s">
        <v>4353</v>
      </c>
      <c r="K1495" s="14"/>
      <c r="L1495" t="s">
        <v>197</v>
      </c>
      <c r="M1495" t="s">
        <v>202</v>
      </c>
      <c r="N1495" s="14"/>
      <c r="O1495" s="14"/>
      <c r="P1495" s="14"/>
      <c r="Q1495" s="14"/>
      <c r="R1495" s="14"/>
      <c r="S1495" s="14">
        <v>0</v>
      </c>
    </row>
    <row r="1496" spans="1:19" x14ac:dyDescent="0.3">
      <c r="A1496" t="s">
        <v>6158</v>
      </c>
      <c r="B1496" t="s">
        <v>78</v>
      </c>
      <c r="C1496" s="14">
        <v>2011</v>
      </c>
      <c r="D1496" t="s">
        <v>302</v>
      </c>
      <c r="E1496" t="s">
        <v>1495</v>
      </c>
      <c r="F1496" t="s">
        <v>299</v>
      </c>
      <c r="G1496" t="s">
        <v>299</v>
      </c>
      <c r="H1496" t="s">
        <v>4353</v>
      </c>
      <c r="I1496" s="14"/>
      <c r="J1496" t="s">
        <v>4353</v>
      </c>
      <c r="K1496" s="14"/>
      <c r="L1496" t="s">
        <v>197</v>
      </c>
      <c r="M1496" t="s">
        <v>202</v>
      </c>
      <c r="N1496" s="14"/>
      <c r="O1496" s="14"/>
      <c r="P1496" s="14"/>
      <c r="Q1496" s="14"/>
      <c r="R1496" s="14"/>
      <c r="S1496" s="14">
        <v>0</v>
      </c>
    </row>
    <row r="1497" spans="1:19" x14ac:dyDescent="0.3">
      <c r="A1497" t="s">
        <v>6159</v>
      </c>
      <c r="B1497" t="s">
        <v>78</v>
      </c>
      <c r="C1497" s="14">
        <v>2012</v>
      </c>
      <c r="D1497" t="s">
        <v>302</v>
      </c>
      <c r="E1497" t="s">
        <v>1497</v>
      </c>
      <c r="F1497" t="s">
        <v>299</v>
      </c>
      <c r="G1497" t="s">
        <v>299</v>
      </c>
      <c r="H1497" t="s">
        <v>4353</v>
      </c>
      <c r="I1497" s="14"/>
      <c r="J1497" t="s">
        <v>4353</v>
      </c>
      <c r="K1497" s="14"/>
      <c r="L1497" t="s">
        <v>197</v>
      </c>
      <c r="M1497" t="s">
        <v>202</v>
      </c>
      <c r="N1497" s="14"/>
      <c r="O1497" s="14"/>
      <c r="P1497" s="14"/>
      <c r="Q1497" s="14"/>
      <c r="R1497" s="14"/>
      <c r="S1497" s="14">
        <v>0</v>
      </c>
    </row>
    <row r="1498" spans="1:19" x14ac:dyDescent="0.3">
      <c r="A1498" t="s">
        <v>6160</v>
      </c>
      <c r="B1498" t="s">
        <v>78</v>
      </c>
      <c r="C1498" s="14">
        <v>2012</v>
      </c>
      <c r="D1498" t="s">
        <v>302</v>
      </c>
      <c r="E1498" t="s">
        <v>1496</v>
      </c>
      <c r="F1498" t="s">
        <v>299</v>
      </c>
      <c r="G1498" t="s">
        <v>299</v>
      </c>
      <c r="H1498" t="s">
        <v>4353</v>
      </c>
      <c r="I1498" s="14"/>
      <c r="J1498" t="s">
        <v>4353</v>
      </c>
      <c r="K1498" s="14"/>
      <c r="L1498" t="s">
        <v>197</v>
      </c>
      <c r="M1498" t="s">
        <v>202</v>
      </c>
      <c r="N1498" s="14"/>
      <c r="O1498" s="14"/>
      <c r="P1498" s="14"/>
      <c r="Q1498" s="14"/>
      <c r="R1498" s="14"/>
      <c r="S1498" s="14">
        <v>0</v>
      </c>
    </row>
    <row r="1499" spans="1:19" x14ac:dyDescent="0.3">
      <c r="A1499" t="s">
        <v>6161</v>
      </c>
      <c r="B1499" t="s">
        <v>78</v>
      </c>
      <c r="C1499" s="14">
        <v>2012</v>
      </c>
      <c r="D1499" t="s">
        <v>302</v>
      </c>
      <c r="E1499" t="s">
        <v>1498</v>
      </c>
      <c r="F1499" t="s">
        <v>299</v>
      </c>
      <c r="G1499" t="s">
        <v>299</v>
      </c>
      <c r="H1499" t="s">
        <v>4353</v>
      </c>
      <c r="I1499" s="14"/>
      <c r="J1499" t="s">
        <v>4353</v>
      </c>
      <c r="K1499" s="14"/>
      <c r="L1499" t="s">
        <v>197</v>
      </c>
      <c r="M1499" t="s">
        <v>202</v>
      </c>
      <c r="N1499" s="14"/>
      <c r="O1499" s="14"/>
      <c r="P1499" s="14"/>
      <c r="Q1499" s="14"/>
      <c r="R1499" s="14"/>
      <c r="S1499" s="14">
        <v>0</v>
      </c>
    </row>
    <row r="1500" spans="1:19" x14ac:dyDescent="0.3">
      <c r="A1500" t="s">
        <v>6162</v>
      </c>
      <c r="B1500" t="s">
        <v>78</v>
      </c>
      <c r="C1500" s="14">
        <v>2012</v>
      </c>
      <c r="D1500" t="s">
        <v>372</v>
      </c>
      <c r="E1500" t="s">
        <v>1499</v>
      </c>
      <c r="F1500" t="s">
        <v>1500</v>
      </c>
      <c r="G1500" t="s">
        <v>493</v>
      </c>
      <c r="H1500" t="s">
        <v>207</v>
      </c>
      <c r="I1500" s="14"/>
      <c r="J1500" t="s">
        <v>4353</v>
      </c>
      <c r="K1500" s="14">
        <v>346000000</v>
      </c>
      <c r="L1500" t="s">
        <v>198</v>
      </c>
      <c r="M1500" t="s">
        <v>199</v>
      </c>
      <c r="N1500" s="14"/>
      <c r="O1500" s="14"/>
      <c r="P1500" s="14"/>
      <c r="Q1500" s="14">
        <v>0</v>
      </c>
      <c r="R1500" s="14">
        <v>1</v>
      </c>
      <c r="S1500" s="14">
        <v>1</v>
      </c>
    </row>
    <row r="1501" spans="1:19" x14ac:dyDescent="0.3">
      <c r="A1501" t="s">
        <v>6163</v>
      </c>
      <c r="B1501" t="s">
        <v>78</v>
      </c>
      <c r="C1501" s="14">
        <v>2013</v>
      </c>
      <c r="D1501" t="s">
        <v>302</v>
      </c>
      <c r="E1501" t="s">
        <v>1501</v>
      </c>
      <c r="F1501" t="s">
        <v>299</v>
      </c>
      <c r="G1501" t="s">
        <v>299</v>
      </c>
      <c r="H1501" t="s">
        <v>4353</v>
      </c>
      <c r="I1501" s="14">
        <v>115000000</v>
      </c>
      <c r="J1501" t="s">
        <v>147</v>
      </c>
      <c r="K1501" s="14">
        <v>18561086</v>
      </c>
      <c r="L1501" t="s">
        <v>197</v>
      </c>
      <c r="M1501" t="s">
        <v>202</v>
      </c>
      <c r="N1501" s="14"/>
      <c r="O1501" s="14"/>
      <c r="P1501" s="14"/>
      <c r="Q1501" s="14"/>
      <c r="R1501" s="14"/>
      <c r="S1501" s="14">
        <v>0</v>
      </c>
    </row>
    <row r="1502" spans="1:19" x14ac:dyDescent="0.3">
      <c r="A1502" t="s">
        <v>6164</v>
      </c>
      <c r="B1502" t="s">
        <v>78</v>
      </c>
      <c r="C1502" s="14">
        <v>2013</v>
      </c>
      <c r="D1502" t="s">
        <v>302</v>
      </c>
      <c r="E1502" t="s">
        <v>1502</v>
      </c>
      <c r="F1502" t="s">
        <v>299</v>
      </c>
      <c r="G1502" t="s">
        <v>299</v>
      </c>
      <c r="H1502" t="s">
        <v>4353</v>
      </c>
      <c r="I1502" s="14"/>
      <c r="J1502" t="s">
        <v>4353</v>
      </c>
      <c r="K1502" s="14"/>
      <c r="L1502" t="s">
        <v>197</v>
      </c>
      <c r="M1502" t="s">
        <v>202</v>
      </c>
      <c r="N1502" s="14"/>
      <c r="O1502" s="14"/>
      <c r="P1502" s="14"/>
      <c r="Q1502" s="14"/>
      <c r="R1502" s="14"/>
      <c r="S1502" s="14">
        <v>0</v>
      </c>
    </row>
    <row r="1503" spans="1:19" x14ac:dyDescent="0.3">
      <c r="A1503" t="s">
        <v>6165</v>
      </c>
      <c r="B1503" t="s">
        <v>78</v>
      </c>
      <c r="C1503" s="14">
        <v>2015</v>
      </c>
      <c r="D1503" t="s">
        <v>372</v>
      </c>
      <c r="E1503" t="s">
        <v>1503</v>
      </c>
      <c r="F1503" t="s">
        <v>336</v>
      </c>
      <c r="G1503" t="s">
        <v>337</v>
      </c>
      <c r="H1503" t="s">
        <v>207</v>
      </c>
      <c r="I1503" s="14"/>
      <c r="J1503" t="s">
        <v>4353</v>
      </c>
      <c r="K1503" s="14">
        <v>261000000</v>
      </c>
      <c r="L1503" t="s">
        <v>198</v>
      </c>
      <c r="M1503" t="s">
        <v>4353</v>
      </c>
      <c r="N1503" s="14"/>
      <c r="O1503" s="14"/>
      <c r="P1503" s="14"/>
      <c r="Q1503" s="14">
        <v>0</v>
      </c>
      <c r="R1503" s="14">
        <v>1</v>
      </c>
      <c r="S1503" s="14">
        <v>1</v>
      </c>
    </row>
    <row r="1504" spans="1:19" x14ac:dyDescent="0.3">
      <c r="A1504" t="s">
        <v>6166</v>
      </c>
      <c r="B1504" t="s">
        <v>78</v>
      </c>
      <c r="C1504" s="14">
        <v>2017</v>
      </c>
      <c r="D1504" t="s">
        <v>372</v>
      </c>
      <c r="E1504" t="s">
        <v>1504</v>
      </c>
      <c r="F1504" t="s">
        <v>336</v>
      </c>
      <c r="G1504" t="s">
        <v>337</v>
      </c>
      <c r="H1504" t="s">
        <v>207</v>
      </c>
      <c r="I1504" s="14"/>
      <c r="J1504" t="s">
        <v>4353</v>
      </c>
      <c r="K1504" s="14">
        <v>510000000</v>
      </c>
      <c r="L1504" t="s">
        <v>198</v>
      </c>
      <c r="M1504" t="s">
        <v>4353</v>
      </c>
      <c r="N1504" s="14"/>
      <c r="O1504" s="14"/>
      <c r="P1504" s="14"/>
      <c r="Q1504" s="14">
        <v>0</v>
      </c>
      <c r="R1504" s="14">
        <v>1</v>
      </c>
      <c r="S1504" s="14">
        <v>1</v>
      </c>
    </row>
    <row r="1505" spans="1:19" x14ac:dyDescent="0.3">
      <c r="A1505" t="s">
        <v>6167</v>
      </c>
      <c r="B1505" t="s">
        <v>99</v>
      </c>
      <c r="C1505" s="14">
        <v>1994</v>
      </c>
      <c r="D1505" t="s">
        <v>302</v>
      </c>
      <c r="E1505" t="s">
        <v>1505</v>
      </c>
      <c r="F1505" t="s">
        <v>299</v>
      </c>
      <c r="G1505" t="s">
        <v>299</v>
      </c>
      <c r="H1505" t="s">
        <v>4353</v>
      </c>
      <c r="I1505" s="14"/>
      <c r="J1505" t="s">
        <v>4353</v>
      </c>
      <c r="K1505" s="14">
        <v>3000000</v>
      </c>
      <c r="L1505" t="s">
        <v>198</v>
      </c>
      <c r="M1505" t="s">
        <v>4353</v>
      </c>
      <c r="N1505" s="14"/>
      <c r="O1505" s="14"/>
      <c r="P1505" s="14"/>
      <c r="Q1505" s="14"/>
      <c r="R1505" s="14"/>
      <c r="S1505" s="14">
        <v>0</v>
      </c>
    </row>
    <row r="1506" spans="1:19" x14ac:dyDescent="0.3">
      <c r="A1506" t="s">
        <v>6168</v>
      </c>
      <c r="B1506" t="s">
        <v>99</v>
      </c>
      <c r="C1506" s="14">
        <v>2000</v>
      </c>
      <c r="D1506" t="s">
        <v>4542</v>
      </c>
      <c r="E1506" t="s">
        <v>1506</v>
      </c>
      <c r="F1506" t="s">
        <v>364</v>
      </c>
      <c r="G1506" t="s">
        <v>365</v>
      </c>
      <c r="H1506" t="s">
        <v>207</v>
      </c>
      <c r="I1506" s="14">
        <v>10000000</v>
      </c>
      <c r="J1506" t="s">
        <v>146</v>
      </c>
      <c r="K1506" s="14">
        <v>10000000</v>
      </c>
      <c r="L1506" t="s">
        <v>198</v>
      </c>
      <c r="M1506" t="s">
        <v>366</v>
      </c>
      <c r="N1506" s="14">
        <v>0</v>
      </c>
      <c r="O1506" s="14"/>
      <c r="P1506" s="14"/>
      <c r="Q1506" s="14">
        <v>0</v>
      </c>
      <c r="R1506" s="14">
        <v>1</v>
      </c>
      <c r="S1506" s="14">
        <v>0</v>
      </c>
    </row>
    <row r="1507" spans="1:19" x14ac:dyDescent="0.3">
      <c r="A1507" t="s">
        <v>6169</v>
      </c>
      <c r="B1507" t="s">
        <v>99</v>
      </c>
      <c r="C1507" s="14">
        <v>2001</v>
      </c>
      <c r="D1507" t="s">
        <v>302</v>
      </c>
      <c r="E1507" t="s">
        <v>1507</v>
      </c>
      <c r="F1507" t="s">
        <v>1508</v>
      </c>
      <c r="G1507" t="s">
        <v>365</v>
      </c>
      <c r="H1507" t="s">
        <v>4353</v>
      </c>
      <c r="I1507" s="14">
        <v>3000000</v>
      </c>
      <c r="J1507" t="s">
        <v>146</v>
      </c>
      <c r="K1507" s="14">
        <v>3000000</v>
      </c>
      <c r="L1507" t="s">
        <v>197</v>
      </c>
      <c r="M1507" t="s">
        <v>202</v>
      </c>
      <c r="N1507" s="14"/>
      <c r="O1507" s="14"/>
      <c r="P1507" s="14"/>
      <c r="Q1507" s="14"/>
      <c r="R1507" s="14"/>
      <c r="S1507" s="14">
        <v>0</v>
      </c>
    </row>
    <row r="1508" spans="1:19" x14ac:dyDescent="0.3">
      <c r="A1508" t="s">
        <v>6170</v>
      </c>
      <c r="B1508" t="s">
        <v>99</v>
      </c>
      <c r="C1508" s="14">
        <v>2002</v>
      </c>
      <c r="D1508" t="s">
        <v>302</v>
      </c>
      <c r="E1508" t="s">
        <v>1509</v>
      </c>
      <c r="F1508" t="s">
        <v>299</v>
      </c>
      <c r="G1508" t="s">
        <v>299</v>
      </c>
      <c r="H1508" t="s">
        <v>4353</v>
      </c>
      <c r="I1508" s="14">
        <v>2400000</v>
      </c>
      <c r="J1508" t="s">
        <v>146</v>
      </c>
      <c r="K1508" s="14">
        <v>2400000</v>
      </c>
      <c r="L1508" t="s">
        <v>197</v>
      </c>
      <c r="M1508" t="s">
        <v>202</v>
      </c>
      <c r="N1508" s="14"/>
      <c r="O1508" s="14"/>
      <c r="P1508" s="14"/>
      <c r="Q1508" s="14"/>
      <c r="R1508" s="14"/>
      <c r="S1508" s="14">
        <v>0</v>
      </c>
    </row>
    <row r="1509" spans="1:19" x14ac:dyDescent="0.3">
      <c r="A1509" t="s">
        <v>6171</v>
      </c>
      <c r="B1509" t="s">
        <v>99</v>
      </c>
      <c r="C1509" s="14">
        <v>2003</v>
      </c>
      <c r="D1509" t="s">
        <v>302</v>
      </c>
      <c r="E1509" t="s">
        <v>1510</v>
      </c>
      <c r="F1509" t="s">
        <v>299</v>
      </c>
      <c r="G1509" t="s">
        <v>299</v>
      </c>
      <c r="H1509" t="s">
        <v>4353</v>
      </c>
      <c r="I1509" s="14"/>
      <c r="J1509" t="s">
        <v>4353</v>
      </c>
      <c r="K1509" s="14"/>
      <c r="L1509" t="s">
        <v>197</v>
      </c>
      <c r="M1509" t="s">
        <v>202</v>
      </c>
      <c r="N1509" s="14"/>
      <c r="O1509" s="14"/>
      <c r="P1509" s="14"/>
      <c r="Q1509" s="14"/>
      <c r="R1509" s="14"/>
      <c r="S1509" s="14">
        <v>0</v>
      </c>
    </row>
    <row r="1510" spans="1:19" x14ac:dyDescent="0.3">
      <c r="A1510" t="s">
        <v>6172</v>
      </c>
      <c r="B1510" t="s">
        <v>99</v>
      </c>
      <c r="C1510" s="14">
        <v>2003</v>
      </c>
      <c r="D1510" t="s">
        <v>302</v>
      </c>
      <c r="E1510" t="s">
        <v>1512</v>
      </c>
      <c r="F1510" t="s">
        <v>299</v>
      </c>
      <c r="G1510" t="s">
        <v>299</v>
      </c>
      <c r="H1510" t="s">
        <v>4353</v>
      </c>
      <c r="I1510" s="14"/>
      <c r="J1510" t="s">
        <v>4353</v>
      </c>
      <c r="K1510" s="14"/>
      <c r="L1510" t="s">
        <v>197</v>
      </c>
      <c r="M1510" t="s">
        <v>202</v>
      </c>
      <c r="N1510" s="14"/>
      <c r="O1510" s="14"/>
      <c r="P1510" s="14"/>
      <c r="Q1510" s="14"/>
      <c r="R1510" s="14"/>
      <c r="S1510" s="14">
        <v>0</v>
      </c>
    </row>
    <row r="1511" spans="1:19" x14ac:dyDescent="0.3">
      <c r="A1511" t="s">
        <v>6173</v>
      </c>
      <c r="B1511" t="s">
        <v>99</v>
      </c>
      <c r="C1511" s="14">
        <v>2003</v>
      </c>
      <c r="D1511" t="s">
        <v>302</v>
      </c>
      <c r="E1511" t="s">
        <v>1511</v>
      </c>
      <c r="F1511" t="s">
        <v>299</v>
      </c>
      <c r="G1511" t="s">
        <v>299</v>
      </c>
      <c r="H1511" t="s">
        <v>4353</v>
      </c>
      <c r="I1511" s="14">
        <v>2000000</v>
      </c>
      <c r="J1511" t="s">
        <v>146</v>
      </c>
      <c r="K1511" s="14">
        <v>2000000</v>
      </c>
      <c r="L1511" t="s">
        <v>197</v>
      </c>
      <c r="M1511" t="s">
        <v>202</v>
      </c>
      <c r="N1511" s="14"/>
      <c r="O1511" s="14"/>
      <c r="P1511" s="14"/>
      <c r="Q1511" s="14"/>
      <c r="R1511" s="14"/>
      <c r="S1511" s="14">
        <v>0</v>
      </c>
    </row>
    <row r="1512" spans="1:19" x14ac:dyDescent="0.3">
      <c r="A1512" t="s">
        <v>6174</v>
      </c>
      <c r="B1512" t="s">
        <v>99</v>
      </c>
      <c r="C1512" s="14">
        <v>2004</v>
      </c>
      <c r="D1512" t="s">
        <v>302</v>
      </c>
      <c r="E1512" t="s">
        <v>1513</v>
      </c>
      <c r="F1512" t="s">
        <v>299</v>
      </c>
      <c r="G1512" t="s">
        <v>299</v>
      </c>
      <c r="H1512" t="s">
        <v>4353</v>
      </c>
      <c r="I1512" s="14">
        <v>15000000</v>
      </c>
      <c r="J1512" t="s">
        <v>147</v>
      </c>
      <c r="K1512" s="14">
        <v>1812294.375</v>
      </c>
      <c r="L1512" t="s">
        <v>197</v>
      </c>
      <c r="M1512" t="s">
        <v>202</v>
      </c>
      <c r="N1512" s="14"/>
      <c r="O1512" s="14"/>
      <c r="P1512" s="14"/>
      <c r="Q1512" s="14"/>
      <c r="R1512" s="14"/>
      <c r="S1512" s="14">
        <v>0</v>
      </c>
    </row>
    <row r="1513" spans="1:19" x14ac:dyDescent="0.3">
      <c r="A1513" t="s">
        <v>6175</v>
      </c>
      <c r="B1513" t="s">
        <v>99</v>
      </c>
      <c r="C1513" s="14">
        <v>2006</v>
      </c>
      <c r="D1513" t="s">
        <v>4542</v>
      </c>
      <c r="E1513" t="s">
        <v>6176</v>
      </c>
      <c r="F1513" t="s">
        <v>336</v>
      </c>
      <c r="G1513" t="s">
        <v>337</v>
      </c>
      <c r="H1513" t="s">
        <v>207</v>
      </c>
      <c r="I1513" s="14">
        <v>48000000</v>
      </c>
      <c r="J1513" t="s">
        <v>146</v>
      </c>
      <c r="K1513" s="14">
        <v>48000000</v>
      </c>
      <c r="L1513" t="s">
        <v>198</v>
      </c>
      <c r="M1513" t="s">
        <v>202</v>
      </c>
      <c r="N1513" s="14"/>
      <c r="O1513" s="14"/>
      <c r="P1513" s="14"/>
      <c r="Q1513" s="14">
        <v>0</v>
      </c>
      <c r="R1513" s="14">
        <v>1</v>
      </c>
      <c r="S1513" s="14">
        <v>1</v>
      </c>
    </row>
    <row r="1514" spans="1:19" x14ac:dyDescent="0.3">
      <c r="A1514" t="s">
        <v>6177</v>
      </c>
      <c r="B1514" t="s">
        <v>99</v>
      </c>
      <c r="C1514" s="14">
        <v>2006</v>
      </c>
      <c r="D1514" t="s">
        <v>4542</v>
      </c>
      <c r="E1514" t="s">
        <v>1514</v>
      </c>
      <c r="F1514" t="s">
        <v>336</v>
      </c>
      <c r="G1514" t="s">
        <v>337</v>
      </c>
      <c r="H1514" t="s">
        <v>207</v>
      </c>
      <c r="I1514" s="14">
        <v>20800000</v>
      </c>
      <c r="J1514" t="s">
        <v>146</v>
      </c>
      <c r="K1514" s="14">
        <v>20800000</v>
      </c>
      <c r="L1514" t="s">
        <v>198</v>
      </c>
      <c r="M1514" t="s">
        <v>202</v>
      </c>
      <c r="N1514" s="14"/>
      <c r="O1514" s="14"/>
      <c r="P1514" s="14"/>
      <c r="Q1514" s="14">
        <v>0</v>
      </c>
      <c r="R1514" s="14">
        <v>1</v>
      </c>
      <c r="S1514" s="14">
        <v>0</v>
      </c>
    </row>
    <row r="1515" spans="1:19" x14ac:dyDescent="0.3">
      <c r="A1515" t="s">
        <v>6178</v>
      </c>
      <c r="B1515" t="s">
        <v>99</v>
      </c>
      <c r="C1515" s="14">
        <v>2007</v>
      </c>
      <c r="D1515" t="s">
        <v>302</v>
      </c>
      <c r="E1515" t="s">
        <v>1515</v>
      </c>
      <c r="F1515" t="s">
        <v>336</v>
      </c>
      <c r="G1515" t="s">
        <v>337</v>
      </c>
      <c r="H1515" t="s">
        <v>207</v>
      </c>
      <c r="I1515" s="14">
        <v>60000000</v>
      </c>
      <c r="J1515" t="s">
        <v>146</v>
      </c>
      <c r="K1515" s="14">
        <v>60000000</v>
      </c>
      <c r="L1515" t="s">
        <v>198</v>
      </c>
      <c r="M1515" t="s">
        <v>4353</v>
      </c>
      <c r="N1515" s="14"/>
      <c r="O1515" s="14"/>
      <c r="P1515" s="14"/>
      <c r="Q1515" s="14">
        <v>0</v>
      </c>
      <c r="R1515" s="14">
        <v>1</v>
      </c>
      <c r="S1515" s="14">
        <v>1</v>
      </c>
    </row>
    <row r="1516" spans="1:19" x14ac:dyDescent="0.3">
      <c r="A1516" t="s">
        <v>6179</v>
      </c>
      <c r="B1516" t="s">
        <v>99</v>
      </c>
      <c r="C1516" s="14">
        <v>2010</v>
      </c>
      <c r="D1516" t="s">
        <v>4542</v>
      </c>
      <c r="E1516" t="s">
        <v>1517</v>
      </c>
      <c r="F1516" t="s">
        <v>364</v>
      </c>
      <c r="G1516" t="s">
        <v>365</v>
      </c>
      <c r="H1516" t="s">
        <v>207</v>
      </c>
      <c r="I1516" s="14">
        <v>6000000</v>
      </c>
      <c r="J1516" t="s">
        <v>146</v>
      </c>
      <c r="K1516" s="14">
        <v>6000000</v>
      </c>
      <c r="L1516" t="s">
        <v>198</v>
      </c>
      <c r="M1516" t="s">
        <v>366</v>
      </c>
      <c r="N1516" s="14">
        <v>0</v>
      </c>
      <c r="O1516" s="14"/>
      <c r="P1516" s="14"/>
      <c r="Q1516" s="14">
        <v>0</v>
      </c>
      <c r="R1516" s="14">
        <v>1</v>
      </c>
      <c r="S1516" s="14">
        <v>0</v>
      </c>
    </row>
    <row r="1517" spans="1:19" x14ac:dyDescent="0.3">
      <c r="A1517" t="s">
        <v>6180</v>
      </c>
      <c r="B1517" t="s">
        <v>99</v>
      </c>
      <c r="C1517" s="14">
        <v>2010</v>
      </c>
      <c r="D1517" t="s">
        <v>302</v>
      </c>
      <c r="E1517" t="s">
        <v>1518</v>
      </c>
      <c r="F1517" t="s">
        <v>299</v>
      </c>
      <c r="G1517" t="s">
        <v>299</v>
      </c>
      <c r="H1517" t="s">
        <v>4353</v>
      </c>
      <c r="I1517" s="14"/>
      <c r="J1517" t="s">
        <v>4353</v>
      </c>
      <c r="K1517" s="14"/>
      <c r="L1517" t="s">
        <v>197</v>
      </c>
      <c r="M1517" t="s">
        <v>202</v>
      </c>
      <c r="N1517" s="14"/>
      <c r="O1517" s="14"/>
      <c r="P1517" s="14"/>
      <c r="Q1517" s="14"/>
      <c r="R1517" s="14"/>
      <c r="S1517" s="14">
        <v>0</v>
      </c>
    </row>
    <row r="1518" spans="1:19" x14ac:dyDescent="0.3">
      <c r="A1518" t="s">
        <v>6181</v>
      </c>
      <c r="B1518" t="s">
        <v>99</v>
      </c>
      <c r="C1518" s="14">
        <v>2010</v>
      </c>
      <c r="D1518" t="s">
        <v>302</v>
      </c>
      <c r="E1518" t="s">
        <v>1516</v>
      </c>
      <c r="F1518" t="s">
        <v>299</v>
      </c>
      <c r="G1518" t="s">
        <v>299</v>
      </c>
      <c r="H1518" t="s">
        <v>4353</v>
      </c>
      <c r="I1518" s="14"/>
      <c r="J1518" t="s">
        <v>4353</v>
      </c>
      <c r="K1518" s="14"/>
      <c r="L1518" t="s">
        <v>197</v>
      </c>
      <c r="M1518" t="s">
        <v>202</v>
      </c>
      <c r="N1518" s="14"/>
      <c r="O1518" s="14"/>
      <c r="P1518" s="14"/>
      <c r="Q1518" s="14"/>
      <c r="R1518" s="14"/>
      <c r="S1518" s="14">
        <v>0</v>
      </c>
    </row>
    <row r="1519" spans="1:19" x14ac:dyDescent="0.3">
      <c r="A1519" t="s">
        <v>6182</v>
      </c>
      <c r="B1519" t="s">
        <v>99</v>
      </c>
      <c r="C1519" s="14">
        <v>2011</v>
      </c>
      <c r="D1519" t="s">
        <v>372</v>
      </c>
      <c r="E1519" t="s">
        <v>1519</v>
      </c>
      <c r="F1519" t="s">
        <v>336</v>
      </c>
      <c r="G1519" t="s">
        <v>337</v>
      </c>
      <c r="H1519" t="s">
        <v>207</v>
      </c>
      <c r="I1519" s="14"/>
      <c r="J1519" t="s">
        <v>4353</v>
      </c>
      <c r="K1519" s="14">
        <v>100000000</v>
      </c>
      <c r="L1519" t="s">
        <v>198</v>
      </c>
      <c r="M1519" t="s">
        <v>199</v>
      </c>
      <c r="N1519" s="14"/>
      <c r="O1519" s="14"/>
      <c r="P1519" s="14"/>
      <c r="Q1519" s="14">
        <v>0</v>
      </c>
      <c r="R1519" s="14">
        <v>1</v>
      </c>
      <c r="S1519" s="14">
        <v>1</v>
      </c>
    </row>
    <row r="1520" spans="1:19" x14ac:dyDescent="0.3">
      <c r="A1520" t="s">
        <v>6183</v>
      </c>
      <c r="B1520" t="s">
        <v>99</v>
      </c>
      <c r="C1520" s="14">
        <v>2012</v>
      </c>
      <c r="D1520" t="s">
        <v>372</v>
      </c>
      <c r="E1520" t="s">
        <v>6185</v>
      </c>
      <c r="F1520" t="s">
        <v>336</v>
      </c>
      <c r="G1520" t="s">
        <v>337</v>
      </c>
      <c r="H1520" t="s">
        <v>207</v>
      </c>
      <c r="I1520" s="14"/>
      <c r="J1520" t="s">
        <v>4353</v>
      </c>
      <c r="K1520" s="14">
        <v>100000000</v>
      </c>
      <c r="L1520" t="s">
        <v>198</v>
      </c>
      <c r="M1520" t="s">
        <v>4353</v>
      </c>
      <c r="N1520" s="14"/>
      <c r="O1520" s="14"/>
      <c r="P1520" s="14"/>
      <c r="Q1520" s="14">
        <v>0</v>
      </c>
      <c r="R1520" s="14">
        <v>1</v>
      </c>
      <c r="S1520" s="14">
        <v>1</v>
      </c>
    </row>
    <row r="1521" spans="1:19" x14ac:dyDescent="0.3">
      <c r="A1521" t="s">
        <v>6184</v>
      </c>
      <c r="B1521" t="s">
        <v>99</v>
      </c>
      <c r="C1521" s="14">
        <v>2012</v>
      </c>
      <c r="D1521" t="s">
        <v>372</v>
      </c>
      <c r="E1521" t="s">
        <v>1520</v>
      </c>
      <c r="F1521" t="s">
        <v>336</v>
      </c>
      <c r="G1521" t="s">
        <v>337</v>
      </c>
      <c r="H1521" t="s">
        <v>207</v>
      </c>
      <c r="I1521" s="14"/>
      <c r="J1521" t="s">
        <v>4353</v>
      </c>
      <c r="K1521" s="14">
        <v>62000000</v>
      </c>
      <c r="L1521" t="s">
        <v>198</v>
      </c>
      <c r="M1521" t="s">
        <v>199</v>
      </c>
      <c r="N1521" s="14"/>
      <c r="O1521" s="14"/>
      <c r="P1521" s="14"/>
      <c r="Q1521" s="14">
        <v>0</v>
      </c>
      <c r="R1521" s="14">
        <v>1</v>
      </c>
      <c r="S1521" s="14">
        <v>1</v>
      </c>
    </row>
    <row r="1522" spans="1:19" x14ac:dyDescent="0.3">
      <c r="A1522" t="s">
        <v>6186</v>
      </c>
      <c r="B1522" t="s">
        <v>99</v>
      </c>
      <c r="C1522" s="14">
        <v>2013</v>
      </c>
      <c r="D1522" t="s">
        <v>302</v>
      </c>
      <c r="E1522" t="s">
        <v>1521</v>
      </c>
      <c r="F1522" t="s">
        <v>299</v>
      </c>
      <c r="G1522" t="s">
        <v>299</v>
      </c>
      <c r="H1522" t="s">
        <v>4353</v>
      </c>
      <c r="I1522" s="14"/>
      <c r="J1522" t="s">
        <v>4353</v>
      </c>
      <c r="K1522" s="14"/>
      <c r="L1522" t="s">
        <v>197</v>
      </c>
      <c r="M1522" t="s">
        <v>202</v>
      </c>
      <c r="N1522" s="14"/>
      <c r="O1522" s="14"/>
      <c r="P1522" s="14"/>
      <c r="Q1522" s="14"/>
      <c r="R1522" s="14"/>
      <c r="S1522" s="14">
        <v>0</v>
      </c>
    </row>
    <row r="1523" spans="1:19" x14ac:dyDescent="0.3">
      <c r="A1523" t="s">
        <v>6187</v>
      </c>
      <c r="B1523" t="s">
        <v>99</v>
      </c>
      <c r="C1523" s="14">
        <v>2013</v>
      </c>
      <c r="D1523" t="s">
        <v>302</v>
      </c>
      <c r="E1523" t="s">
        <v>10011</v>
      </c>
      <c r="F1523" t="s">
        <v>1522</v>
      </c>
      <c r="G1523" t="s">
        <v>365</v>
      </c>
      <c r="H1523" t="s">
        <v>4353</v>
      </c>
      <c r="I1523" s="14"/>
      <c r="J1523" t="s">
        <v>4353</v>
      </c>
      <c r="K1523" s="14"/>
      <c r="L1523" t="s">
        <v>197</v>
      </c>
      <c r="M1523" t="s">
        <v>202</v>
      </c>
      <c r="N1523" s="14"/>
      <c r="O1523" s="14"/>
      <c r="P1523" s="14"/>
      <c r="Q1523" s="14"/>
      <c r="R1523" s="14"/>
      <c r="S1523" s="14">
        <v>0</v>
      </c>
    </row>
    <row r="1524" spans="1:19" x14ac:dyDescent="0.3">
      <c r="A1524" t="s">
        <v>6188</v>
      </c>
      <c r="B1524" t="s">
        <v>99</v>
      </c>
      <c r="C1524" s="14">
        <v>2013</v>
      </c>
      <c r="D1524" t="s">
        <v>302</v>
      </c>
      <c r="E1524" t="s">
        <v>1523</v>
      </c>
      <c r="F1524" t="s">
        <v>299</v>
      </c>
      <c r="G1524" t="s">
        <v>299</v>
      </c>
      <c r="H1524" t="s">
        <v>4353</v>
      </c>
      <c r="I1524" s="14"/>
      <c r="J1524" t="s">
        <v>4353</v>
      </c>
      <c r="K1524" s="14"/>
      <c r="L1524" t="s">
        <v>197</v>
      </c>
      <c r="M1524" t="s">
        <v>202</v>
      </c>
      <c r="N1524" s="14"/>
      <c r="O1524" s="14"/>
      <c r="P1524" s="14"/>
      <c r="Q1524" s="14"/>
      <c r="R1524" s="14"/>
      <c r="S1524" s="14">
        <v>0</v>
      </c>
    </row>
    <row r="1525" spans="1:19" x14ac:dyDescent="0.3">
      <c r="A1525" t="s">
        <v>6189</v>
      </c>
      <c r="B1525" t="s">
        <v>99</v>
      </c>
      <c r="C1525" s="14">
        <v>2014</v>
      </c>
      <c r="D1525" t="s">
        <v>5090</v>
      </c>
      <c r="E1525" t="s">
        <v>228</v>
      </c>
      <c r="F1525" t="s">
        <v>336</v>
      </c>
      <c r="G1525" t="s">
        <v>337</v>
      </c>
      <c r="H1525" t="s">
        <v>207</v>
      </c>
      <c r="I1525" s="14"/>
      <c r="J1525" t="s">
        <v>4353</v>
      </c>
      <c r="K1525" s="14">
        <v>100000000</v>
      </c>
      <c r="L1525" t="s">
        <v>198</v>
      </c>
      <c r="M1525" t="s">
        <v>202</v>
      </c>
      <c r="N1525" s="14"/>
      <c r="O1525" s="14"/>
      <c r="P1525" s="14"/>
      <c r="Q1525" s="14">
        <v>0</v>
      </c>
      <c r="R1525" s="14">
        <v>1</v>
      </c>
      <c r="S1525" s="14">
        <v>1</v>
      </c>
    </row>
    <row r="1526" spans="1:19" x14ac:dyDescent="0.3">
      <c r="A1526" t="s">
        <v>6190</v>
      </c>
      <c r="B1526" t="s">
        <v>99</v>
      </c>
      <c r="C1526" s="14">
        <v>2015</v>
      </c>
      <c r="D1526" t="s">
        <v>372</v>
      </c>
      <c r="E1526" t="s">
        <v>1524</v>
      </c>
      <c r="F1526" t="s">
        <v>336</v>
      </c>
      <c r="G1526" t="s">
        <v>337</v>
      </c>
      <c r="H1526" t="s">
        <v>207</v>
      </c>
      <c r="I1526" s="14"/>
      <c r="J1526" t="s">
        <v>4353</v>
      </c>
      <c r="K1526" s="14">
        <v>96500000</v>
      </c>
      <c r="L1526" t="s">
        <v>198</v>
      </c>
      <c r="M1526" t="s">
        <v>4353</v>
      </c>
      <c r="N1526" s="14"/>
      <c r="O1526" s="14"/>
      <c r="P1526" s="14"/>
      <c r="Q1526" s="14">
        <v>0</v>
      </c>
      <c r="R1526" s="14">
        <v>1</v>
      </c>
      <c r="S1526" s="14">
        <v>1</v>
      </c>
    </row>
    <row r="1527" spans="1:19" x14ac:dyDescent="0.3">
      <c r="A1527" t="s">
        <v>6191</v>
      </c>
      <c r="B1527" t="s">
        <v>52</v>
      </c>
      <c r="C1527" s="14">
        <v>1971</v>
      </c>
      <c r="D1527" t="s">
        <v>255</v>
      </c>
      <c r="E1527" t="s">
        <v>737</v>
      </c>
      <c r="F1527" t="s">
        <v>299</v>
      </c>
      <c r="G1527" t="s">
        <v>299</v>
      </c>
      <c r="H1527" t="s">
        <v>4353</v>
      </c>
      <c r="I1527" s="14"/>
      <c r="J1527" t="s">
        <v>4353</v>
      </c>
      <c r="K1527" s="14">
        <v>84000000</v>
      </c>
      <c r="L1527" t="s">
        <v>198</v>
      </c>
      <c r="M1527" t="s">
        <v>4353</v>
      </c>
      <c r="N1527" s="14">
        <v>0</v>
      </c>
      <c r="O1527" s="14">
        <v>10</v>
      </c>
      <c r="P1527" s="14">
        <v>30</v>
      </c>
      <c r="Q1527" s="14"/>
      <c r="R1527" s="14"/>
      <c r="S1527" s="14">
        <v>0</v>
      </c>
    </row>
    <row r="1528" spans="1:19" x14ac:dyDescent="0.3">
      <c r="A1528" t="s">
        <v>6192</v>
      </c>
      <c r="B1528" t="s">
        <v>52</v>
      </c>
      <c r="C1528" s="14">
        <v>1976</v>
      </c>
      <c r="D1528" t="s">
        <v>255</v>
      </c>
      <c r="E1528" t="s">
        <v>4382</v>
      </c>
      <c r="F1528" t="s">
        <v>299</v>
      </c>
      <c r="G1528" t="s">
        <v>299</v>
      </c>
      <c r="H1528" t="s">
        <v>4353</v>
      </c>
      <c r="I1528" s="14"/>
      <c r="J1528" t="s">
        <v>4353</v>
      </c>
      <c r="K1528" s="14">
        <v>200000</v>
      </c>
      <c r="L1528" t="s">
        <v>198</v>
      </c>
      <c r="M1528" t="s">
        <v>4353</v>
      </c>
      <c r="N1528" s="14"/>
      <c r="O1528" s="14"/>
      <c r="P1528" s="14"/>
      <c r="Q1528" s="14"/>
      <c r="R1528" s="14"/>
      <c r="S1528" s="14">
        <v>0</v>
      </c>
    </row>
    <row r="1529" spans="1:19" x14ac:dyDescent="0.3">
      <c r="A1529" t="s">
        <v>6193</v>
      </c>
      <c r="B1529" t="s">
        <v>52</v>
      </c>
      <c r="C1529" s="14">
        <v>1983</v>
      </c>
      <c r="D1529" t="s">
        <v>255</v>
      </c>
      <c r="E1529" t="s">
        <v>1525</v>
      </c>
      <c r="F1529" t="s">
        <v>299</v>
      </c>
      <c r="G1529" t="s">
        <v>299</v>
      </c>
      <c r="H1529" t="s">
        <v>4353</v>
      </c>
      <c r="I1529" s="14"/>
      <c r="J1529" t="s">
        <v>4353</v>
      </c>
      <c r="K1529" s="14">
        <v>200000</v>
      </c>
      <c r="L1529" t="s">
        <v>197</v>
      </c>
      <c r="M1529" t="s">
        <v>4353</v>
      </c>
      <c r="N1529" s="14"/>
      <c r="O1529" s="14"/>
      <c r="P1529" s="14"/>
      <c r="Q1529" s="14"/>
      <c r="R1529" s="14"/>
      <c r="S1529" s="14">
        <v>0</v>
      </c>
    </row>
    <row r="1530" spans="1:19" x14ac:dyDescent="0.3">
      <c r="A1530" t="s">
        <v>6194</v>
      </c>
      <c r="B1530" t="s">
        <v>52</v>
      </c>
      <c r="C1530" s="14">
        <v>1984</v>
      </c>
      <c r="D1530" t="s">
        <v>255</v>
      </c>
      <c r="E1530" t="s">
        <v>9987</v>
      </c>
      <c r="F1530" t="s">
        <v>299</v>
      </c>
      <c r="G1530" t="s">
        <v>299</v>
      </c>
      <c r="H1530" t="s">
        <v>4353</v>
      </c>
      <c r="I1530" s="14"/>
      <c r="J1530" t="s">
        <v>4353</v>
      </c>
      <c r="K1530" s="14">
        <v>130000</v>
      </c>
      <c r="L1530" t="s">
        <v>197</v>
      </c>
      <c r="M1530" t="s">
        <v>4353</v>
      </c>
      <c r="N1530" s="14"/>
      <c r="O1530" s="14"/>
      <c r="P1530" s="14"/>
      <c r="Q1530" s="14"/>
      <c r="R1530" s="14"/>
      <c r="S1530" s="14">
        <v>0</v>
      </c>
    </row>
    <row r="1531" spans="1:19" x14ac:dyDescent="0.3">
      <c r="A1531" t="s">
        <v>6195</v>
      </c>
      <c r="B1531" t="s">
        <v>52</v>
      </c>
      <c r="C1531" s="14">
        <v>1985</v>
      </c>
      <c r="D1531" t="s">
        <v>255</v>
      </c>
      <c r="E1531" t="s">
        <v>929</v>
      </c>
      <c r="F1531" t="s">
        <v>299</v>
      </c>
      <c r="G1531" t="s">
        <v>299</v>
      </c>
      <c r="H1531" t="s">
        <v>4353</v>
      </c>
      <c r="I1531" s="14"/>
      <c r="J1531" t="s">
        <v>4353</v>
      </c>
      <c r="K1531" s="14">
        <v>2000000</v>
      </c>
      <c r="L1531" t="s">
        <v>197</v>
      </c>
      <c r="M1531" t="s">
        <v>4353</v>
      </c>
      <c r="N1531" s="14"/>
      <c r="O1531" s="14"/>
      <c r="P1531" s="14"/>
      <c r="Q1531" s="14"/>
      <c r="R1531" s="14"/>
      <c r="S1531" s="14">
        <v>0</v>
      </c>
    </row>
    <row r="1532" spans="1:19" x14ac:dyDescent="0.3">
      <c r="A1532" t="s">
        <v>6196</v>
      </c>
      <c r="B1532" t="s">
        <v>52</v>
      </c>
      <c r="C1532" s="14">
        <v>1985</v>
      </c>
      <c r="D1532" t="s">
        <v>255</v>
      </c>
      <c r="E1532" t="s">
        <v>929</v>
      </c>
      <c r="F1532" t="s">
        <v>299</v>
      </c>
      <c r="G1532" t="s">
        <v>299</v>
      </c>
      <c r="H1532" t="s">
        <v>4353</v>
      </c>
      <c r="I1532" s="14"/>
      <c r="J1532" t="s">
        <v>4353</v>
      </c>
      <c r="K1532" s="14">
        <v>3000000</v>
      </c>
      <c r="L1532" t="s">
        <v>197</v>
      </c>
      <c r="M1532" t="s">
        <v>4353</v>
      </c>
      <c r="N1532" s="14"/>
      <c r="O1532" s="14"/>
      <c r="P1532" s="14"/>
      <c r="Q1532" s="14"/>
      <c r="R1532" s="14"/>
      <c r="S1532" s="14">
        <v>0</v>
      </c>
    </row>
    <row r="1533" spans="1:19" x14ac:dyDescent="0.3">
      <c r="A1533" t="s">
        <v>6197</v>
      </c>
      <c r="B1533" t="s">
        <v>52</v>
      </c>
      <c r="C1533" s="14">
        <v>1988</v>
      </c>
      <c r="D1533" t="s">
        <v>255</v>
      </c>
      <c r="E1533" t="s">
        <v>294</v>
      </c>
      <c r="F1533" t="s">
        <v>299</v>
      </c>
      <c r="G1533" t="s">
        <v>299</v>
      </c>
      <c r="H1533" t="s">
        <v>4353</v>
      </c>
      <c r="I1533" s="14"/>
      <c r="J1533" t="s">
        <v>4353</v>
      </c>
      <c r="K1533" s="14">
        <v>12000000</v>
      </c>
      <c r="L1533" t="s">
        <v>198</v>
      </c>
      <c r="M1533" t="s">
        <v>4353</v>
      </c>
      <c r="N1533" s="14"/>
      <c r="O1533" s="14"/>
      <c r="P1533" s="14"/>
      <c r="Q1533" s="14"/>
      <c r="R1533" s="14"/>
      <c r="S1533" s="14">
        <v>0</v>
      </c>
    </row>
    <row r="1534" spans="1:19" x14ac:dyDescent="0.3">
      <c r="A1534" t="s">
        <v>6198</v>
      </c>
      <c r="B1534" t="s">
        <v>52</v>
      </c>
      <c r="C1534" s="14">
        <v>1992</v>
      </c>
      <c r="D1534" t="s">
        <v>362</v>
      </c>
      <c r="E1534" t="s">
        <v>1526</v>
      </c>
      <c r="F1534" t="s">
        <v>299</v>
      </c>
      <c r="G1534" t="s">
        <v>299</v>
      </c>
      <c r="H1534" t="s">
        <v>4353</v>
      </c>
      <c r="I1534" s="14"/>
      <c r="J1534" t="s">
        <v>4353</v>
      </c>
      <c r="K1534" s="14"/>
      <c r="L1534" t="s">
        <v>197</v>
      </c>
      <c r="M1534" t="s">
        <v>4353</v>
      </c>
      <c r="N1534" s="14"/>
      <c r="O1534" s="14"/>
      <c r="P1534" s="14"/>
      <c r="Q1534" s="14"/>
      <c r="R1534" s="14"/>
      <c r="S1534" s="14">
        <v>0</v>
      </c>
    </row>
    <row r="1535" spans="1:19" x14ac:dyDescent="0.3">
      <c r="A1535" t="s">
        <v>6199</v>
      </c>
      <c r="B1535" t="s">
        <v>52</v>
      </c>
      <c r="C1535" s="14">
        <v>1992</v>
      </c>
      <c r="D1535" t="s">
        <v>362</v>
      </c>
      <c r="E1535" t="s">
        <v>1069</v>
      </c>
      <c r="F1535" t="s">
        <v>299</v>
      </c>
      <c r="G1535" t="s">
        <v>299</v>
      </c>
      <c r="H1535" t="s">
        <v>4353</v>
      </c>
      <c r="I1535" s="14"/>
      <c r="J1535" t="s">
        <v>4353</v>
      </c>
      <c r="K1535" s="14"/>
      <c r="L1535" t="s">
        <v>197</v>
      </c>
      <c r="M1535" t="s">
        <v>4353</v>
      </c>
      <c r="N1535" s="14"/>
      <c r="O1535" s="14"/>
      <c r="P1535" s="14"/>
      <c r="Q1535" s="14"/>
      <c r="R1535" s="14"/>
      <c r="S1535" s="14">
        <v>0</v>
      </c>
    </row>
    <row r="1536" spans="1:19" x14ac:dyDescent="0.3">
      <c r="A1536" t="s">
        <v>6200</v>
      </c>
      <c r="B1536" t="s">
        <v>52</v>
      </c>
      <c r="C1536" s="14">
        <v>1993</v>
      </c>
      <c r="D1536" t="s">
        <v>362</v>
      </c>
      <c r="E1536" t="s">
        <v>1527</v>
      </c>
      <c r="F1536" t="s">
        <v>299</v>
      </c>
      <c r="G1536" t="s">
        <v>299</v>
      </c>
      <c r="H1536" t="s">
        <v>4353</v>
      </c>
      <c r="I1536" s="14"/>
      <c r="J1536" t="s">
        <v>4353</v>
      </c>
      <c r="K1536" s="14"/>
      <c r="L1536" t="s">
        <v>197</v>
      </c>
      <c r="M1536" t="s">
        <v>4353</v>
      </c>
      <c r="N1536" s="14"/>
      <c r="O1536" s="14"/>
      <c r="P1536" s="14"/>
      <c r="Q1536" s="14"/>
      <c r="R1536" s="14"/>
      <c r="S1536" s="14">
        <v>0</v>
      </c>
    </row>
    <row r="1537" spans="1:19" x14ac:dyDescent="0.3">
      <c r="A1537" t="s">
        <v>6201</v>
      </c>
      <c r="B1537" t="s">
        <v>52</v>
      </c>
      <c r="C1537" s="14">
        <v>1996</v>
      </c>
      <c r="D1537" t="s">
        <v>362</v>
      </c>
      <c r="E1537" t="s">
        <v>1528</v>
      </c>
      <c r="F1537" t="s">
        <v>299</v>
      </c>
      <c r="G1537" t="s">
        <v>299</v>
      </c>
      <c r="H1537" t="s">
        <v>4353</v>
      </c>
      <c r="I1537" s="14"/>
      <c r="J1537" t="s">
        <v>4353</v>
      </c>
      <c r="K1537" s="14"/>
      <c r="L1537" t="s">
        <v>197</v>
      </c>
      <c r="M1537" t="s">
        <v>4353</v>
      </c>
      <c r="N1537" s="14"/>
      <c r="O1537" s="14"/>
      <c r="P1537" s="14"/>
      <c r="Q1537" s="14"/>
      <c r="R1537" s="14"/>
      <c r="S1537" s="14">
        <v>0</v>
      </c>
    </row>
    <row r="1538" spans="1:19" x14ac:dyDescent="0.3">
      <c r="A1538" t="s">
        <v>6202</v>
      </c>
      <c r="B1538" t="s">
        <v>52</v>
      </c>
      <c r="C1538" s="14">
        <v>2000</v>
      </c>
      <c r="D1538" t="s">
        <v>302</v>
      </c>
      <c r="E1538" t="s">
        <v>1529</v>
      </c>
      <c r="F1538" t="s">
        <v>299</v>
      </c>
      <c r="G1538" t="s">
        <v>299</v>
      </c>
      <c r="H1538" t="s">
        <v>4353</v>
      </c>
      <c r="I1538" s="14">
        <v>200000</v>
      </c>
      <c r="J1538" t="s">
        <v>146</v>
      </c>
      <c r="K1538" s="14">
        <v>200000</v>
      </c>
      <c r="L1538" t="s">
        <v>197</v>
      </c>
      <c r="M1538" t="s">
        <v>202</v>
      </c>
      <c r="N1538" s="14"/>
      <c r="O1538" s="14"/>
      <c r="P1538" s="14"/>
      <c r="Q1538" s="14"/>
      <c r="R1538" s="14"/>
      <c r="S1538" s="14">
        <v>0</v>
      </c>
    </row>
    <row r="1539" spans="1:19" x14ac:dyDescent="0.3">
      <c r="A1539" t="s">
        <v>6203</v>
      </c>
      <c r="B1539" t="s">
        <v>52</v>
      </c>
      <c r="C1539" s="14">
        <v>2000</v>
      </c>
      <c r="D1539" t="s">
        <v>302</v>
      </c>
      <c r="E1539" t="s">
        <v>1530</v>
      </c>
      <c r="F1539" t="s">
        <v>299</v>
      </c>
      <c r="G1539" t="s">
        <v>299</v>
      </c>
      <c r="H1539" t="s">
        <v>4353</v>
      </c>
      <c r="I1539" s="14">
        <v>200000</v>
      </c>
      <c r="J1539" t="s">
        <v>147</v>
      </c>
      <c r="K1539" s="14">
        <v>24158.953125</v>
      </c>
      <c r="L1539" t="s">
        <v>197</v>
      </c>
      <c r="M1539" t="s">
        <v>202</v>
      </c>
      <c r="N1539" s="14"/>
      <c r="O1539" s="14"/>
      <c r="P1539" s="14"/>
      <c r="Q1539" s="14"/>
      <c r="R1539" s="14"/>
      <c r="S1539" s="14">
        <v>0</v>
      </c>
    </row>
    <row r="1540" spans="1:19" x14ac:dyDescent="0.3">
      <c r="A1540" t="s">
        <v>6204</v>
      </c>
      <c r="B1540" t="s">
        <v>52</v>
      </c>
      <c r="C1540" s="14">
        <v>2001</v>
      </c>
      <c r="D1540" t="s">
        <v>4542</v>
      </c>
      <c r="E1540" t="s">
        <v>1531</v>
      </c>
      <c r="F1540" t="s">
        <v>364</v>
      </c>
      <c r="G1540" t="s">
        <v>365</v>
      </c>
      <c r="H1540" t="s">
        <v>207</v>
      </c>
      <c r="I1540" s="14">
        <v>3400000</v>
      </c>
      <c r="J1540" t="s">
        <v>146</v>
      </c>
      <c r="K1540" s="14">
        <v>3400000</v>
      </c>
      <c r="L1540" t="s">
        <v>198</v>
      </c>
      <c r="M1540" t="s">
        <v>366</v>
      </c>
      <c r="N1540" s="14">
        <v>0</v>
      </c>
      <c r="O1540" s="14"/>
      <c r="P1540" s="14"/>
      <c r="Q1540" s="14">
        <v>0</v>
      </c>
      <c r="R1540" s="14">
        <v>1</v>
      </c>
      <c r="S1540" s="14">
        <v>1</v>
      </c>
    </row>
    <row r="1541" spans="1:19" x14ac:dyDescent="0.3">
      <c r="A1541" t="s">
        <v>6205</v>
      </c>
      <c r="B1541" t="s">
        <v>52</v>
      </c>
      <c r="C1541" s="14">
        <v>2001</v>
      </c>
      <c r="D1541" t="s">
        <v>302</v>
      </c>
      <c r="E1541" t="s">
        <v>1533</v>
      </c>
      <c r="F1541" t="s">
        <v>364</v>
      </c>
      <c r="G1541" t="s">
        <v>365</v>
      </c>
      <c r="H1541" t="s">
        <v>207</v>
      </c>
      <c r="I1541" s="14">
        <v>12000000</v>
      </c>
      <c r="J1541" t="s">
        <v>146</v>
      </c>
      <c r="K1541" s="14">
        <v>12000000</v>
      </c>
      <c r="L1541" t="s">
        <v>198</v>
      </c>
      <c r="M1541" t="s">
        <v>366</v>
      </c>
      <c r="N1541" s="14">
        <v>0</v>
      </c>
      <c r="O1541" s="14"/>
      <c r="P1541" s="14">
        <v>30</v>
      </c>
      <c r="Q1541" s="14">
        <v>0</v>
      </c>
      <c r="R1541" s="14">
        <v>1</v>
      </c>
      <c r="S1541" s="14">
        <v>1</v>
      </c>
    </row>
    <row r="1542" spans="1:19" x14ac:dyDescent="0.3">
      <c r="A1542" t="s">
        <v>6206</v>
      </c>
      <c r="B1542" t="s">
        <v>52</v>
      </c>
      <c r="C1542" s="14">
        <v>2001</v>
      </c>
      <c r="D1542" t="s">
        <v>302</v>
      </c>
      <c r="E1542" t="s">
        <v>1532</v>
      </c>
      <c r="F1542" t="s">
        <v>299</v>
      </c>
      <c r="G1542" t="s">
        <v>299</v>
      </c>
      <c r="H1542" t="s">
        <v>4353</v>
      </c>
      <c r="I1542" s="14">
        <v>100000</v>
      </c>
      <c r="J1542" t="s">
        <v>146</v>
      </c>
      <c r="K1542" s="14">
        <v>100000</v>
      </c>
      <c r="L1542" t="s">
        <v>197</v>
      </c>
      <c r="M1542" t="s">
        <v>202</v>
      </c>
      <c r="N1542" s="14"/>
      <c r="O1542" s="14"/>
      <c r="P1542" s="14"/>
      <c r="Q1542" s="14"/>
      <c r="R1542" s="14"/>
      <c r="S1542" s="14">
        <v>0</v>
      </c>
    </row>
    <row r="1543" spans="1:19" x14ac:dyDescent="0.3">
      <c r="A1543" t="s">
        <v>6207</v>
      </c>
      <c r="B1543" t="s">
        <v>52</v>
      </c>
      <c r="C1543" s="14">
        <v>2002</v>
      </c>
      <c r="D1543" t="s">
        <v>302</v>
      </c>
      <c r="E1543" t="s">
        <v>1534</v>
      </c>
      <c r="F1543" t="s">
        <v>299</v>
      </c>
      <c r="G1543" t="s">
        <v>299</v>
      </c>
      <c r="H1543" t="s">
        <v>4353</v>
      </c>
      <c r="I1543" s="14">
        <v>10000000</v>
      </c>
      <c r="J1543" t="s">
        <v>149</v>
      </c>
      <c r="K1543" s="14">
        <v>1167167.625</v>
      </c>
      <c r="L1543" t="s">
        <v>197</v>
      </c>
      <c r="M1543" t="s">
        <v>202</v>
      </c>
      <c r="N1543" s="14"/>
      <c r="O1543" s="14"/>
      <c r="P1543" s="14"/>
      <c r="Q1543" s="14"/>
      <c r="R1543" s="14"/>
      <c r="S1543" s="14">
        <v>0</v>
      </c>
    </row>
    <row r="1544" spans="1:19" x14ac:dyDescent="0.3">
      <c r="A1544" t="s">
        <v>6208</v>
      </c>
      <c r="B1544" t="s">
        <v>52</v>
      </c>
      <c r="C1544" s="14">
        <v>2003</v>
      </c>
      <c r="D1544" t="s">
        <v>302</v>
      </c>
      <c r="E1544" t="s">
        <v>1536</v>
      </c>
      <c r="F1544" t="s">
        <v>299</v>
      </c>
      <c r="G1544" t="s">
        <v>299</v>
      </c>
      <c r="H1544" t="s">
        <v>4353</v>
      </c>
      <c r="I1544" s="14">
        <v>13500000</v>
      </c>
      <c r="J1544" t="s">
        <v>146</v>
      </c>
      <c r="K1544" s="14">
        <v>13500000</v>
      </c>
      <c r="L1544" t="s">
        <v>197</v>
      </c>
      <c r="M1544" t="s">
        <v>202</v>
      </c>
      <c r="N1544" s="14"/>
      <c r="O1544" s="14"/>
      <c r="P1544" s="14"/>
      <c r="Q1544" s="14"/>
      <c r="R1544" s="14"/>
      <c r="S1544" s="14">
        <v>0</v>
      </c>
    </row>
    <row r="1545" spans="1:19" x14ac:dyDescent="0.3">
      <c r="A1545" t="s">
        <v>6209</v>
      </c>
      <c r="B1545" t="s">
        <v>52</v>
      </c>
      <c r="C1545" s="14">
        <v>2003</v>
      </c>
      <c r="D1545" t="s">
        <v>302</v>
      </c>
      <c r="E1545" t="s">
        <v>1535</v>
      </c>
      <c r="F1545" t="s">
        <v>299</v>
      </c>
      <c r="G1545" t="s">
        <v>299</v>
      </c>
      <c r="H1545" t="s">
        <v>4353</v>
      </c>
      <c r="I1545" s="14">
        <v>2940000</v>
      </c>
      <c r="J1545" t="s">
        <v>146</v>
      </c>
      <c r="K1545" s="14">
        <v>2940000</v>
      </c>
      <c r="L1545" t="s">
        <v>197</v>
      </c>
      <c r="M1545" t="s">
        <v>202</v>
      </c>
      <c r="N1545" s="14"/>
      <c r="O1545" s="14"/>
      <c r="P1545" s="14"/>
      <c r="Q1545" s="14"/>
      <c r="R1545" s="14"/>
      <c r="S1545" s="14">
        <v>0</v>
      </c>
    </row>
    <row r="1546" spans="1:19" x14ac:dyDescent="0.3">
      <c r="A1546" t="s">
        <v>6210</v>
      </c>
      <c r="B1546" t="s">
        <v>52</v>
      </c>
      <c r="C1546" s="14">
        <v>2005</v>
      </c>
      <c r="D1546" t="s">
        <v>302</v>
      </c>
      <c r="E1546" t="s">
        <v>1538</v>
      </c>
      <c r="F1546" t="s">
        <v>787</v>
      </c>
      <c r="G1546" t="s">
        <v>365</v>
      </c>
      <c r="H1546" t="s">
        <v>4353</v>
      </c>
      <c r="I1546" s="14">
        <v>23000</v>
      </c>
      <c r="J1546" t="s">
        <v>146</v>
      </c>
      <c r="K1546" s="14">
        <v>23000</v>
      </c>
      <c r="L1546" t="s">
        <v>197</v>
      </c>
      <c r="M1546" t="s">
        <v>202</v>
      </c>
      <c r="N1546" s="14"/>
      <c r="O1546" s="14"/>
      <c r="P1546" s="14"/>
      <c r="Q1546" s="14"/>
      <c r="R1546" s="14"/>
      <c r="S1546" s="14">
        <v>0</v>
      </c>
    </row>
    <row r="1547" spans="1:19" x14ac:dyDescent="0.3">
      <c r="A1547" t="s">
        <v>6211</v>
      </c>
      <c r="B1547" t="s">
        <v>52</v>
      </c>
      <c r="C1547" s="14">
        <v>2005</v>
      </c>
      <c r="D1547" t="s">
        <v>302</v>
      </c>
      <c r="E1547" t="s">
        <v>1537</v>
      </c>
      <c r="F1547" t="s">
        <v>364</v>
      </c>
      <c r="G1547" t="s">
        <v>365</v>
      </c>
      <c r="H1547" t="s">
        <v>207</v>
      </c>
      <c r="I1547" s="14">
        <v>15000000</v>
      </c>
      <c r="J1547" t="s">
        <v>146</v>
      </c>
      <c r="K1547" s="14">
        <v>15000000</v>
      </c>
      <c r="L1547" t="s">
        <v>198</v>
      </c>
      <c r="M1547" t="s">
        <v>366</v>
      </c>
      <c r="N1547" s="14">
        <v>0</v>
      </c>
      <c r="O1547" s="14"/>
      <c r="P1547" s="14"/>
      <c r="Q1547" s="14">
        <v>0</v>
      </c>
      <c r="R1547" s="14">
        <v>1</v>
      </c>
      <c r="S1547" s="14">
        <v>1</v>
      </c>
    </row>
    <row r="1548" spans="1:19" x14ac:dyDescent="0.3">
      <c r="A1548" t="s">
        <v>6212</v>
      </c>
      <c r="B1548" t="s">
        <v>52</v>
      </c>
      <c r="C1548" s="14">
        <v>2005</v>
      </c>
      <c r="D1548" t="s">
        <v>302</v>
      </c>
      <c r="E1548" t="s">
        <v>1539</v>
      </c>
      <c r="F1548" t="s">
        <v>299</v>
      </c>
      <c r="G1548" t="s">
        <v>299</v>
      </c>
      <c r="H1548" t="s">
        <v>4353</v>
      </c>
      <c r="I1548" s="14">
        <v>150000</v>
      </c>
      <c r="J1548" t="s">
        <v>146</v>
      </c>
      <c r="K1548" s="14">
        <v>150000</v>
      </c>
      <c r="L1548" t="s">
        <v>197</v>
      </c>
      <c r="M1548" t="s">
        <v>202</v>
      </c>
      <c r="N1548" s="14"/>
      <c r="O1548" s="14"/>
      <c r="P1548" s="14"/>
      <c r="Q1548" s="14"/>
      <c r="R1548" s="14"/>
      <c r="S1548" s="14">
        <v>0</v>
      </c>
    </row>
    <row r="1549" spans="1:19" x14ac:dyDescent="0.3">
      <c r="A1549" t="s">
        <v>6213</v>
      </c>
      <c r="B1549" t="s">
        <v>52</v>
      </c>
      <c r="C1549" s="14">
        <v>2006</v>
      </c>
      <c r="D1549" t="s">
        <v>302</v>
      </c>
      <c r="E1549" t="s">
        <v>1540</v>
      </c>
      <c r="F1549" t="s">
        <v>299</v>
      </c>
      <c r="G1549" t="s">
        <v>299</v>
      </c>
      <c r="H1549" t="s">
        <v>4353</v>
      </c>
      <c r="I1549" s="14">
        <v>10000000</v>
      </c>
      <c r="J1549" t="s">
        <v>147</v>
      </c>
      <c r="K1549" s="14">
        <v>1254164.125</v>
      </c>
      <c r="L1549" t="s">
        <v>197</v>
      </c>
      <c r="M1549" t="s">
        <v>202</v>
      </c>
      <c r="N1549" s="14"/>
      <c r="O1549" s="14"/>
      <c r="P1549" s="14"/>
      <c r="Q1549" s="14"/>
      <c r="R1549" s="14"/>
      <c r="S1549" s="14">
        <v>0</v>
      </c>
    </row>
    <row r="1550" spans="1:19" x14ac:dyDescent="0.3">
      <c r="A1550" t="s">
        <v>6214</v>
      </c>
      <c r="B1550" t="s">
        <v>52</v>
      </c>
      <c r="C1550" s="14">
        <v>2006</v>
      </c>
      <c r="D1550" t="s">
        <v>302</v>
      </c>
      <c r="E1550" t="s">
        <v>1542</v>
      </c>
      <c r="F1550" t="s">
        <v>299</v>
      </c>
      <c r="G1550" t="s">
        <v>299</v>
      </c>
      <c r="H1550" t="s">
        <v>4353</v>
      </c>
      <c r="I1550" s="14">
        <v>23000000</v>
      </c>
      <c r="J1550" t="s">
        <v>149</v>
      </c>
      <c r="K1550" s="14">
        <v>2644098.75</v>
      </c>
      <c r="L1550" t="s">
        <v>197</v>
      </c>
      <c r="M1550" t="s">
        <v>202</v>
      </c>
      <c r="N1550" s="14"/>
      <c r="O1550" s="14"/>
      <c r="P1550" s="14"/>
      <c r="Q1550" s="14"/>
      <c r="R1550" s="14"/>
      <c r="S1550" s="14">
        <v>0</v>
      </c>
    </row>
    <row r="1551" spans="1:19" x14ac:dyDescent="0.3">
      <c r="A1551" t="s">
        <v>6215</v>
      </c>
      <c r="B1551" t="s">
        <v>52</v>
      </c>
      <c r="C1551" s="14">
        <v>2006</v>
      </c>
      <c r="D1551" t="s">
        <v>4542</v>
      </c>
      <c r="E1551" t="s">
        <v>1543</v>
      </c>
      <c r="F1551" t="s">
        <v>336</v>
      </c>
      <c r="G1551" t="s">
        <v>337</v>
      </c>
      <c r="H1551" t="s">
        <v>207</v>
      </c>
      <c r="I1551" s="14">
        <v>208000000</v>
      </c>
      <c r="J1551" t="s">
        <v>146</v>
      </c>
      <c r="K1551" s="14">
        <v>208000000</v>
      </c>
      <c r="L1551" t="s">
        <v>198</v>
      </c>
      <c r="M1551" t="s">
        <v>199</v>
      </c>
      <c r="N1551" s="14"/>
      <c r="O1551" s="14"/>
      <c r="P1551" s="14"/>
      <c r="Q1551" s="14">
        <v>0</v>
      </c>
      <c r="R1551" s="14">
        <v>1</v>
      </c>
      <c r="S1551" s="14">
        <v>1</v>
      </c>
    </row>
    <row r="1552" spans="1:19" x14ac:dyDescent="0.3">
      <c r="A1552" t="s">
        <v>6216</v>
      </c>
      <c r="B1552" t="s">
        <v>52</v>
      </c>
      <c r="C1552" s="14">
        <v>2006</v>
      </c>
      <c r="D1552" t="s">
        <v>372</v>
      </c>
      <c r="E1552" t="s">
        <v>1541</v>
      </c>
      <c r="F1552" t="s">
        <v>1138</v>
      </c>
      <c r="G1552" t="s">
        <v>493</v>
      </c>
      <c r="H1552" t="s">
        <v>207</v>
      </c>
      <c r="I1552" s="14"/>
      <c r="J1552" t="s">
        <v>4353</v>
      </c>
      <c r="K1552" s="14">
        <v>1900000000</v>
      </c>
      <c r="L1552" t="s">
        <v>198</v>
      </c>
      <c r="M1552" t="s">
        <v>199</v>
      </c>
      <c r="N1552" s="14">
        <v>6.3</v>
      </c>
      <c r="O1552" s="14">
        <v>3</v>
      </c>
      <c r="P1552" s="14">
        <v>10</v>
      </c>
      <c r="Q1552" s="14">
        <v>0</v>
      </c>
      <c r="R1552" s="14">
        <v>1</v>
      </c>
      <c r="S1552" s="14">
        <v>1</v>
      </c>
    </row>
    <row r="1553" spans="1:19" x14ac:dyDescent="0.3">
      <c r="A1553" t="s">
        <v>6217</v>
      </c>
      <c r="B1553" t="s">
        <v>52</v>
      </c>
      <c r="C1553" s="14">
        <v>2007</v>
      </c>
      <c r="D1553" t="s">
        <v>302</v>
      </c>
      <c r="E1553" t="s">
        <v>1544</v>
      </c>
      <c r="F1553" t="s">
        <v>299</v>
      </c>
      <c r="G1553" t="s">
        <v>299</v>
      </c>
      <c r="H1553" t="s">
        <v>4353</v>
      </c>
      <c r="I1553" s="14">
        <v>250000</v>
      </c>
      <c r="J1553" t="s">
        <v>146</v>
      </c>
      <c r="K1553" s="14">
        <v>250000</v>
      </c>
      <c r="L1553" t="s">
        <v>197</v>
      </c>
      <c r="M1553" t="s">
        <v>202</v>
      </c>
      <c r="N1553" s="14"/>
      <c r="O1553" s="14"/>
      <c r="P1553" s="14"/>
      <c r="Q1553" s="14"/>
      <c r="R1553" s="14"/>
      <c r="S1553" s="14">
        <v>0</v>
      </c>
    </row>
    <row r="1554" spans="1:19" x14ac:dyDescent="0.3">
      <c r="A1554" t="s">
        <v>6218</v>
      </c>
      <c r="B1554" t="s">
        <v>52</v>
      </c>
      <c r="C1554" s="14">
        <v>2008</v>
      </c>
      <c r="D1554" t="s">
        <v>302</v>
      </c>
      <c r="E1554" t="s">
        <v>1548</v>
      </c>
      <c r="F1554" t="s">
        <v>299</v>
      </c>
      <c r="G1554" t="s">
        <v>299</v>
      </c>
      <c r="H1554" t="s">
        <v>4353</v>
      </c>
      <c r="I1554" s="14"/>
      <c r="J1554" t="s">
        <v>4353</v>
      </c>
      <c r="K1554" s="14"/>
      <c r="L1554" t="s">
        <v>197</v>
      </c>
      <c r="M1554" t="s">
        <v>202</v>
      </c>
      <c r="N1554" s="14"/>
      <c r="O1554" s="14"/>
      <c r="P1554" s="14"/>
      <c r="Q1554" s="14"/>
      <c r="R1554" s="14"/>
      <c r="S1554" s="14">
        <v>0</v>
      </c>
    </row>
    <row r="1555" spans="1:19" x14ac:dyDescent="0.3">
      <c r="A1555" t="s">
        <v>6219</v>
      </c>
      <c r="B1555" t="s">
        <v>52</v>
      </c>
      <c r="C1555" s="14">
        <v>2008</v>
      </c>
      <c r="D1555" t="s">
        <v>302</v>
      </c>
      <c r="E1555" t="s">
        <v>1550</v>
      </c>
      <c r="F1555" t="s">
        <v>299</v>
      </c>
      <c r="G1555" t="s">
        <v>299</v>
      </c>
      <c r="H1555" t="s">
        <v>4353</v>
      </c>
      <c r="I1555" s="14">
        <v>40000000</v>
      </c>
      <c r="J1555" t="s">
        <v>147</v>
      </c>
      <c r="K1555" s="14">
        <v>5756509.5</v>
      </c>
      <c r="L1555" t="s">
        <v>197</v>
      </c>
      <c r="M1555" t="s">
        <v>202</v>
      </c>
      <c r="N1555" s="14"/>
      <c r="O1555" s="14"/>
      <c r="P1555" s="14"/>
      <c r="Q1555" s="14"/>
      <c r="R1555" s="14"/>
      <c r="S1555" s="14">
        <v>0</v>
      </c>
    </row>
    <row r="1556" spans="1:19" x14ac:dyDescent="0.3">
      <c r="A1556" t="s">
        <v>6220</v>
      </c>
      <c r="B1556" t="s">
        <v>52</v>
      </c>
      <c r="C1556" s="14">
        <v>2008</v>
      </c>
      <c r="D1556" t="s">
        <v>302</v>
      </c>
      <c r="E1556" t="s">
        <v>1546</v>
      </c>
      <c r="F1556" t="s">
        <v>299</v>
      </c>
      <c r="G1556" t="s">
        <v>299</v>
      </c>
      <c r="H1556" t="s">
        <v>4353</v>
      </c>
      <c r="I1556" s="14">
        <v>3000000</v>
      </c>
      <c r="J1556" t="s">
        <v>147</v>
      </c>
      <c r="K1556" s="14">
        <v>431738.21875</v>
      </c>
      <c r="L1556" t="s">
        <v>197</v>
      </c>
      <c r="M1556" t="s">
        <v>202</v>
      </c>
      <c r="N1556" s="14"/>
      <c r="O1556" s="14"/>
      <c r="P1556" s="14"/>
      <c r="Q1556" s="14"/>
      <c r="R1556" s="14"/>
      <c r="S1556" s="14">
        <v>0</v>
      </c>
    </row>
    <row r="1557" spans="1:19" x14ac:dyDescent="0.3">
      <c r="A1557" t="s">
        <v>6221</v>
      </c>
      <c r="B1557" t="s">
        <v>52</v>
      </c>
      <c r="C1557" s="14">
        <v>2008</v>
      </c>
      <c r="D1557" t="s">
        <v>302</v>
      </c>
      <c r="E1557" t="s">
        <v>1545</v>
      </c>
      <c r="F1557" t="s">
        <v>299</v>
      </c>
      <c r="G1557" t="s">
        <v>299</v>
      </c>
      <c r="H1557" t="s">
        <v>4353</v>
      </c>
      <c r="I1557" s="14"/>
      <c r="J1557" t="s">
        <v>4353</v>
      </c>
      <c r="K1557" s="14"/>
      <c r="L1557" t="s">
        <v>197</v>
      </c>
      <c r="M1557" t="s">
        <v>202</v>
      </c>
      <c r="N1557" s="14"/>
      <c r="O1557" s="14"/>
      <c r="P1557" s="14"/>
      <c r="Q1557" s="14"/>
      <c r="R1557" s="14"/>
      <c r="S1557" s="14">
        <v>0</v>
      </c>
    </row>
    <row r="1558" spans="1:19" x14ac:dyDescent="0.3">
      <c r="A1558" t="s">
        <v>6222</v>
      </c>
      <c r="B1558" t="s">
        <v>52</v>
      </c>
      <c r="C1558" s="14">
        <v>2008</v>
      </c>
      <c r="D1558" t="s">
        <v>302</v>
      </c>
      <c r="E1558" t="s">
        <v>1547</v>
      </c>
      <c r="F1558" t="s">
        <v>299</v>
      </c>
      <c r="G1558" t="s">
        <v>299</v>
      </c>
      <c r="H1558" t="s">
        <v>4353</v>
      </c>
      <c r="I1558" s="14">
        <v>4000000</v>
      </c>
      <c r="J1558" t="s">
        <v>146</v>
      </c>
      <c r="K1558" s="14">
        <v>4000000</v>
      </c>
      <c r="L1558" t="s">
        <v>197</v>
      </c>
      <c r="M1558" t="s">
        <v>202</v>
      </c>
      <c r="N1558" s="14"/>
      <c r="O1558" s="14"/>
      <c r="P1558" s="14"/>
      <c r="Q1558" s="14"/>
      <c r="R1558" s="14"/>
      <c r="S1558" s="14">
        <v>0</v>
      </c>
    </row>
    <row r="1559" spans="1:19" x14ac:dyDescent="0.3">
      <c r="A1559" t="s">
        <v>6223</v>
      </c>
      <c r="B1559" t="s">
        <v>52</v>
      </c>
      <c r="C1559" s="14">
        <v>2008</v>
      </c>
      <c r="D1559" t="s">
        <v>302</v>
      </c>
      <c r="E1559" t="s">
        <v>1549</v>
      </c>
      <c r="F1559" t="s">
        <v>299</v>
      </c>
      <c r="G1559" t="s">
        <v>299</v>
      </c>
      <c r="H1559" t="s">
        <v>4353</v>
      </c>
      <c r="I1559" s="14"/>
      <c r="J1559" t="s">
        <v>4353</v>
      </c>
      <c r="K1559" s="14"/>
      <c r="L1559" t="s">
        <v>197</v>
      </c>
      <c r="M1559" t="s">
        <v>202</v>
      </c>
      <c r="N1559" s="14"/>
      <c r="O1559" s="14"/>
      <c r="P1559" s="14"/>
      <c r="Q1559" s="14"/>
      <c r="R1559" s="14"/>
      <c r="S1559" s="14">
        <v>0</v>
      </c>
    </row>
    <row r="1560" spans="1:19" x14ac:dyDescent="0.3">
      <c r="A1560" t="s">
        <v>6224</v>
      </c>
      <c r="B1560" t="s">
        <v>52</v>
      </c>
      <c r="C1560" s="14">
        <v>2009</v>
      </c>
      <c r="D1560" t="s">
        <v>4715</v>
      </c>
      <c r="E1560" t="s">
        <v>1554</v>
      </c>
      <c r="F1560" t="s">
        <v>336</v>
      </c>
      <c r="G1560" t="s">
        <v>337</v>
      </c>
      <c r="H1560" t="s">
        <v>207</v>
      </c>
      <c r="I1560" s="14">
        <v>99450000</v>
      </c>
      <c r="J1560" t="s">
        <v>146</v>
      </c>
      <c r="K1560" s="14">
        <v>99450000</v>
      </c>
      <c r="L1560" t="s">
        <v>198</v>
      </c>
      <c r="M1560" t="s">
        <v>202</v>
      </c>
      <c r="N1560" s="14">
        <v>2</v>
      </c>
      <c r="O1560" s="14">
        <v>8</v>
      </c>
      <c r="P1560" s="14">
        <v>20</v>
      </c>
      <c r="Q1560" s="14">
        <v>0</v>
      </c>
      <c r="R1560" s="14">
        <v>1</v>
      </c>
      <c r="S1560" s="14">
        <v>1</v>
      </c>
    </row>
    <row r="1561" spans="1:19" x14ac:dyDescent="0.3">
      <c r="A1561" t="s">
        <v>6225</v>
      </c>
      <c r="B1561" t="s">
        <v>52</v>
      </c>
      <c r="C1561" s="14">
        <v>2009</v>
      </c>
      <c r="D1561" t="s">
        <v>302</v>
      </c>
      <c r="E1561" t="s">
        <v>1552</v>
      </c>
      <c r="F1561" t="s">
        <v>299</v>
      </c>
      <c r="G1561" t="s">
        <v>299</v>
      </c>
      <c r="H1561" t="s">
        <v>4353</v>
      </c>
      <c r="I1561" s="14"/>
      <c r="J1561" t="s">
        <v>4353</v>
      </c>
      <c r="K1561" s="14"/>
      <c r="L1561" t="s">
        <v>197</v>
      </c>
      <c r="M1561" t="s">
        <v>202</v>
      </c>
      <c r="N1561" s="14"/>
      <c r="O1561" s="14"/>
      <c r="P1561" s="14"/>
      <c r="Q1561" s="14"/>
      <c r="R1561" s="14"/>
      <c r="S1561" s="14">
        <v>0</v>
      </c>
    </row>
    <row r="1562" spans="1:19" x14ac:dyDescent="0.3">
      <c r="A1562" t="s">
        <v>6226</v>
      </c>
      <c r="B1562" t="s">
        <v>52</v>
      </c>
      <c r="C1562" s="14">
        <v>2009</v>
      </c>
      <c r="D1562" t="s">
        <v>302</v>
      </c>
      <c r="E1562" t="s">
        <v>1553</v>
      </c>
      <c r="F1562" t="s">
        <v>299</v>
      </c>
      <c r="G1562" t="s">
        <v>299</v>
      </c>
      <c r="H1562" t="s">
        <v>4353</v>
      </c>
      <c r="I1562" s="14"/>
      <c r="J1562" t="s">
        <v>4353</v>
      </c>
      <c r="K1562" s="14"/>
      <c r="L1562" t="s">
        <v>197</v>
      </c>
      <c r="M1562" t="s">
        <v>202</v>
      </c>
      <c r="N1562" s="14"/>
      <c r="O1562" s="14"/>
      <c r="P1562" s="14"/>
      <c r="Q1562" s="14"/>
      <c r="R1562" s="14"/>
      <c r="S1562" s="14">
        <v>0</v>
      </c>
    </row>
    <row r="1563" spans="1:19" x14ac:dyDescent="0.3">
      <c r="A1563" t="s">
        <v>6227</v>
      </c>
      <c r="B1563" t="s">
        <v>52</v>
      </c>
      <c r="C1563" s="14">
        <v>2009</v>
      </c>
      <c r="D1563" t="s">
        <v>302</v>
      </c>
      <c r="E1563" t="s">
        <v>1551</v>
      </c>
      <c r="F1563" t="s">
        <v>299</v>
      </c>
      <c r="G1563" t="s">
        <v>299</v>
      </c>
      <c r="H1563" t="s">
        <v>4353</v>
      </c>
      <c r="I1563" s="14">
        <v>112500000</v>
      </c>
      <c r="J1563" t="s">
        <v>149</v>
      </c>
      <c r="K1563" s="14">
        <v>9552032</v>
      </c>
      <c r="L1563" t="s">
        <v>197</v>
      </c>
      <c r="M1563" t="s">
        <v>202</v>
      </c>
      <c r="N1563" s="14"/>
      <c r="O1563" s="14"/>
      <c r="P1563" s="14"/>
      <c r="Q1563" s="14"/>
      <c r="R1563" s="14"/>
      <c r="S1563" s="14">
        <v>0</v>
      </c>
    </row>
    <row r="1564" spans="1:19" x14ac:dyDescent="0.3">
      <c r="A1564" t="s">
        <v>6228</v>
      </c>
      <c r="B1564" t="s">
        <v>52</v>
      </c>
      <c r="C1564" s="14">
        <v>2009</v>
      </c>
      <c r="D1564" t="s">
        <v>4715</v>
      </c>
      <c r="E1564" t="s">
        <v>6229</v>
      </c>
      <c r="F1564" t="s">
        <v>336</v>
      </c>
      <c r="G1564" t="s">
        <v>337</v>
      </c>
      <c r="H1564" t="s">
        <v>207</v>
      </c>
      <c r="I1564" s="14">
        <v>270000000</v>
      </c>
      <c r="J1564" t="s">
        <v>146</v>
      </c>
      <c r="K1564" s="14">
        <v>270000000</v>
      </c>
      <c r="L1564" t="s">
        <v>198</v>
      </c>
      <c r="M1564" t="s">
        <v>202</v>
      </c>
      <c r="N1564" s="14">
        <v>2.4300000000000002</v>
      </c>
      <c r="O1564" s="14">
        <v>3</v>
      </c>
      <c r="P1564" s="14">
        <v>12</v>
      </c>
      <c r="Q1564" s="14">
        <v>0</v>
      </c>
      <c r="R1564" s="14">
        <v>1</v>
      </c>
      <c r="S1564" s="14">
        <v>1</v>
      </c>
    </row>
    <row r="1565" spans="1:19" x14ac:dyDescent="0.3">
      <c r="A1565" t="s">
        <v>6230</v>
      </c>
      <c r="B1565" t="s">
        <v>52</v>
      </c>
      <c r="C1565" s="14">
        <v>2009</v>
      </c>
      <c r="D1565" t="s">
        <v>4542</v>
      </c>
      <c r="E1565" t="s">
        <v>1555</v>
      </c>
      <c r="F1565" t="s">
        <v>336</v>
      </c>
      <c r="G1565" t="s">
        <v>337</v>
      </c>
      <c r="H1565" t="s">
        <v>207</v>
      </c>
      <c r="I1565" s="14">
        <v>350000000</v>
      </c>
      <c r="J1565" t="s">
        <v>146</v>
      </c>
      <c r="K1565" s="14">
        <v>350000000</v>
      </c>
      <c r="L1565" t="s">
        <v>198</v>
      </c>
      <c r="M1565" t="s">
        <v>202</v>
      </c>
      <c r="N1565" s="14">
        <v>2</v>
      </c>
      <c r="O1565" s="14">
        <v>7</v>
      </c>
      <c r="P1565" s="14">
        <v>20</v>
      </c>
      <c r="Q1565" s="14">
        <v>0</v>
      </c>
      <c r="R1565" s="14">
        <v>1</v>
      </c>
      <c r="S1565" s="14">
        <v>1</v>
      </c>
    </row>
    <row r="1566" spans="1:19" x14ac:dyDescent="0.3">
      <c r="A1566" t="s">
        <v>6231</v>
      </c>
      <c r="B1566" t="s">
        <v>52</v>
      </c>
      <c r="C1566" s="14">
        <v>2009</v>
      </c>
      <c r="D1566" t="s">
        <v>302</v>
      </c>
      <c r="E1566" t="s">
        <v>1556</v>
      </c>
      <c r="F1566" t="s">
        <v>299</v>
      </c>
      <c r="G1566" t="s">
        <v>299</v>
      </c>
      <c r="H1566" t="s">
        <v>4353</v>
      </c>
      <c r="I1566" s="14"/>
      <c r="J1566" t="s">
        <v>4353</v>
      </c>
      <c r="K1566" s="14"/>
      <c r="L1566" t="s">
        <v>197</v>
      </c>
      <c r="M1566" t="s">
        <v>202</v>
      </c>
      <c r="N1566" s="14"/>
      <c r="O1566" s="14"/>
      <c r="P1566" s="14"/>
      <c r="Q1566" s="14"/>
      <c r="R1566" s="14"/>
      <c r="S1566" s="14">
        <v>0</v>
      </c>
    </row>
    <row r="1567" spans="1:19" x14ac:dyDescent="0.3">
      <c r="A1567" t="s">
        <v>6232</v>
      </c>
      <c r="B1567" t="s">
        <v>52</v>
      </c>
      <c r="C1567" s="14">
        <v>2010</v>
      </c>
      <c r="D1567" t="s">
        <v>4542</v>
      </c>
      <c r="E1567" t="s">
        <v>1558</v>
      </c>
      <c r="F1567" t="s">
        <v>336</v>
      </c>
      <c r="G1567" t="s">
        <v>337</v>
      </c>
      <c r="H1567" t="s">
        <v>207</v>
      </c>
      <c r="I1567" s="14">
        <v>25100000</v>
      </c>
      <c r="J1567" t="s">
        <v>146</v>
      </c>
      <c r="K1567" s="14">
        <v>25100000</v>
      </c>
      <c r="L1567" t="s">
        <v>198</v>
      </c>
      <c r="M1567" t="s">
        <v>202</v>
      </c>
      <c r="N1567" s="14">
        <v>2</v>
      </c>
      <c r="O1567" s="14">
        <v>8</v>
      </c>
      <c r="P1567" s="14">
        <v>20</v>
      </c>
      <c r="Q1567" s="14">
        <v>0</v>
      </c>
      <c r="R1567" s="14">
        <v>1</v>
      </c>
      <c r="S1567" s="14">
        <v>1</v>
      </c>
    </row>
    <row r="1568" spans="1:19" x14ac:dyDescent="0.3">
      <c r="A1568" t="s">
        <v>6233</v>
      </c>
      <c r="B1568" t="s">
        <v>52</v>
      </c>
      <c r="C1568" s="14">
        <v>2010</v>
      </c>
      <c r="D1568" t="s">
        <v>4542</v>
      </c>
      <c r="E1568" t="s">
        <v>6234</v>
      </c>
      <c r="F1568" t="s">
        <v>336</v>
      </c>
      <c r="G1568" t="s">
        <v>337</v>
      </c>
      <c r="H1568" t="s">
        <v>456</v>
      </c>
      <c r="I1568" s="14">
        <v>234766400</v>
      </c>
      <c r="J1568" t="s">
        <v>146</v>
      </c>
      <c r="K1568" s="14">
        <v>234766400</v>
      </c>
      <c r="L1568" t="s">
        <v>198</v>
      </c>
      <c r="M1568" t="s">
        <v>199</v>
      </c>
      <c r="N1568" s="14"/>
      <c r="O1568" s="14"/>
      <c r="P1568" s="14"/>
      <c r="Q1568" s="14">
        <v>0</v>
      </c>
      <c r="R1568" s="14">
        <v>1</v>
      </c>
      <c r="S1568" s="14">
        <v>1</v>
      </c>
    </row>
    <row r="1569" spans="1:19" x14ac:dyDescent="0.3">
      <c r="A1569" t="s">
        <v>6235</v>
      </c>
      <c r="B1569" t="s">
        <v>52</v>
      </c>
      <c r="C1569" s="14">
        <v>2010</v>
      </c>
      <c r="D1569" t="s">
        <v>4542</v>
      </c>
      <c r="E1569" t="s">
        <v>1559</v>
      </c>
      <c r="F1569" t="s">
        <v>454</v>
      </c>
      <c r="G1569" t="s">
        <v>455</v>
      </c>
      <c r="H1569" t="s">
        <v>456</v>
      </c>
      <c r="I1569" s="14">
        <v>420000000</v>
      </c>
      <c r="J1569" t="s">
        <v>146</v>
      </c>
      <c r="K1569" s="14">
        <v>420000000</v>
      </c>
      <c r="L1569" t="s">
        <v>198</v>
      </c>
      <c r="M1569" t="s">
        <v>199</v>
      </c>
      <c r="N1569" s="14">
        <v>3.0670000000000002</v>
      </c>
      <c r="O1569" s="14">
        <v>4</v>
      </c>
      <c r="P1569" s="14">
        <v>11</v>
      </c>
      <c r="Q1569" s="14">
        <v>1</v>
      </c>
      <c r="R1569" s="14">
        <v>1</v>
      </c>
      <c r="S1569" s="14">
        <v>1</v>
      </c>
    </row>
    <row r="1570" spans="1:19" x14ac:dyDescent="0.3">
      <c r="A1570" t="s">
        <v>6236</v>
      </c>
      <c r="B1570" t="s">
        <v>52</v>
      </c>
      <c r="C1570" s="14">
        <v>2010</v>
      </c>
      <c r="D1570" t="s">
        <v>4542</v>
      </c>
      <c r="E1570" t="s">
        <v>1557</v>
      </c>
      <c r="F1570" t="s">
        <v>364</v>
      </c>
      <c r="G1570" t="s">
        <v>365</v>
      </c>
      <c r="H1570" t="s">
        <v>207</v>
      </c>
      <c r="I1570" s="14">
        <v>30000000</v>
      </c>
      <c r="J1570" t="s">
        <v>147</v>
      </c>
      <c r="K1570" s="14">
        <v>4431138.5</v>
      </c>
      <c r="L1570" t="s">
        <v>198</v>
      </c>
      <c r="M1570" t="s">
        <v>366</v>
      </c>
      <c r="N1570" s="14">
        <v>0</v>
      </c>
      <c r="O1570" s="14">
        <v>10</v>
      </c>
      <c r="P1570" s="14">
        <v>20</v>
      </c>
      <c r="Q1570" s="14">
        <v>0</v>
      </c>
      <c r="R1570" s="14">
        <v>1</v>
      </c>
      <c r="S1570" s="14">
        <v>0</v>
      </c>
    </row>
    <row r="1571" spans="1:19" x14ac:dyDescent="0.3">
      <c r="A1571" t="s">
        <v>6237</v>
      </c>
      <c r="B1571" t="s">
        <v>52</v>
      </c>
      <c r="C1571" s="14">
        <v>2011</v>
      </c>
      <c r="D1571" t="s">
        <v>372</v>
      </c>
      <c r="E1571" t="s">
        <v>1563</v>
      </c>
      <c r="F1571" t="s">
        <v>336</v>
      </c>
      <c r="G1571" t="s">
        <v>337</v>
      </c>
      <c r="H1571" t="s">
        <v>207</v>
      </c>
      <c r="I1571" s="14"/>
      <c r="J1571" t="s">
        <v>4353</v>
      </c>
      <c r="K1571" s="14">
        <v>188000000</v>
      </c>
      <c r="L1571" t="s">
        <v>198</v>
      </c>
      <c r="M1571" t="s">
        <v>202</v>
      </c>
      <c r="N1571" s="14">
        <v>2</v>
      </c>
      <c r="O1571" s="14">
        <v>8</v>
      </c>
      <c r="P1571" s="14">
        <v>21</v>
      </c>
      <c r="Q1571" s="14">
        <v>0</v>
      </c>
      <c r="R1571" s="14">
        <v>1</v>
      </c>
      <c r="S1571" s="14">
        <v>1</v>
      </c>
    </row>
    <row r="1572" spans="1:19" x14ac:dyDescent="0.3">
      <c r="A1572" t="s">
        <v>6238</v>
      </c>
      <c r="B1572" t="s">
        <v>52</v>
      </c>
      <c r="C1572" s="14">
        <v>2011</v>
      </c>
      <c r="D1572" t="s">
        <v>4542</v>
      </c>
      <c r="E1572" t="s">
        <v>1562</v>
      </c>
      <c r="F1572" t="s">
        <v>336</v>
      </c>
      <c r="G1572" t="s">
        <v>337</v>
      </c>
      <c r="H1572" t="s">
        <v>207</v>
      </c>
      <c r="I1572" s="14"/>
      <c r="J1572" t="s">
        <v>4353</v>
      </c>
      <c r="K1572" s="14">
        <v>475000000</v>
      </c>
      <c r="L1572" t="s">
        <v>198</v>
      </c>
      <c r="M1572" t="s">
        <v>199</v>
      </c>
      <c r="N1572" s="14">
        <v>3</v>
      </c>
      <c r="O1572" s="14">
        <v>3</v>
      </c>
      <c r="P1572" s="14">
        <v>10</v>
      </c>
      <c r="Q1572" s="14">
        <v>0</v>
      </c>
      <c r="R1572" s="14">
        <v>1</v>
      </c>
      <c r="S1572" s="14">
        <v>1</v>
      </c>
    </row>
    <row r="1573" spans="1:19" x14ac:dyDescent="0.3">
      <c r="A1573" t="s">
        <v>6240</v>
      </c>
      <c r="B1573" t="s">
        <v>52</v>
      </c>
      <c r="C1573" s="14">
        <v>2011</v>
      </c>
      <c r="D1573" t="s">
        <v>4542</v>
      </c>
      <c r="E1573" t="s">
        <v>1567</v>
      </c>
      <c r="F1573" t="s">
        <v>336</v>
      </c>
      <c r="G1573" t="s">
        <v>337</v>
      </c>
      <c r="H1573" t="s">
        <v>207</v>
      </c>
      <c r="I1573" s="14">
        <v>60000000</v>
      </c>
      <c r="J1573" t="s">
        <v>146</v>
      </c>
      <c r="K1573" s="14">
        <v>60000000</v>
      </c>
      <c r="L1573" t="s">
        <v>198</v>
      </c>
      <c r="M1573" t="s">
        <v>202</v>
      </c>
      <c r="N1573" s="14">
        <v>2</v>
      </c>
      <c r="O1573" s="14">
        <v>7</v>
      </c>
      <c r="P1573" s="14">
        <v>20</v>
      </c>
      <c r="Q1573" s="14">
        <v>0</v>
      </c>
      <c r="R1573" s="14">
        <v>1</v>
      </c>
      <c r="S1573" s="14">
        <v>1</v>
      </c>
    </row>
    <row r="1574" spans="1:19" x14ac:dyDescent="0.3">
      <c r="A1574" t="s">
        <v>6242</v>
      </c>
      <c r="B1574" t="s">
        <v>52</v>
      </c>
      <c r="C1574" s="14">
        <v>2011</v>
      </c>
      <c r="D1574" t="s">
        <v>4542</v>
      </c>
      <c r="E1574" t="s">
        <v>1561</v>
      </c>
      <c r="F1574" t="s">
        <v>336</v>
      </c>
      <c r="G1574" t="s">
        <v>337</v>
      </c>
      <c r="H1574" t="s">
        <v>207</v>
      </c>
      <c r="I1574" s="14">
        <v>635000000</v>
      </c>
      <c r="J1574" t="s">
        <v>147</v>
      </c>
      <c r="K1574" s="14">
        <v>98274976</v>
      </c>
      <c r="L1574" t="s">
        <v>198</v>
      </c>
      <c r="M1574" t="s">
        <v>202</v>
      </c>
      <c r="N1574" s="14">
        <v>2</v>
      </c>
      <c r="O1574" s="14">
        <v>8</v>
      </c>
      <c r="P1574" s="14">
        <v>21</v>
      </c>
      <c r="Q1574" s="14">
        <v>0</v>
      </c>
      <c r="R1574" s="14">
        <v>1</v>
      </c>
      <c r="S1574" s="14">
        <v>1</v>
      </c>
    </row>
    <row r="1575" spans="1:19" x14ac:dyDescent="0.3">
      <c r="A1575" t="s">
        <v>6243</v>
      </c>
      <c r="B1575" t="s">
        <v>52</v>
      </c>
      <c r="C1575" s="14">
        <v>2011</v>
      </c>
      <c r="D1575" t="s">
        <v>302</v>
      </c>
      <c r="E1575" t="s">
        <v>1569</v>
      </c>
      <c r="F1575" t="s">
        <v>787</v>
      </c>
      <c r="G1575" t="s">
        <v>365</v>
      </c>
      <c r="H1575" t="s">
        <v>4353</v>
      </c>
      <c r="I1575" s="14"/>
      <c r="J1575" t="s">
        <v>4353</v>
      </c>
      <c r="K1575" s="14"/>
      <c r="L1575" t="s">
        <v>197</v>
      </c>
      <c r="M1575" t="s">
        <v>202</v>
      </c>
      <c r="N1575" s="14"/>
      <c r="O1575" s="14"/>
      <c r="P1575" s="14"/>
      <c r="Q1575" s="14"/>
      <c r="R1575" s="14"/>
      <c r="S1575" s="14">
        <v>0</v>
      </c>
    </row>
    <row r="1576" spans="1:19" x14ac:dyDescent="0.3">
      <c r="A1576" t="s">
        <v>6244</v>
      </c>
      <c r="B1576" t="s">
        <v>52</v>
      </c>
      <c r="C1576" s="14">
        <v>2011</v>
      </c>
      <c r="D1576" t="s">
        <v>302</v>
      </c>
      <c r="E1576" t="s">
        <v>1565</v>
      </c>
      <c r="F1576" t="s">
        <v>299</v>
      </c>
      <c r="G1576" t="s">
        <v>299</v>
      </c>
      <c r="H1576" t="s">
        <v>4353</v>
      </c>
      <c r="I1576" s="14"/>
      <c r="J1576" t="s">
        <v>4353</v>
      </c>
      <c r="K1576" s="14"/>
      <c r="L1576" t="s">
        <v>197</v>
      </c>
      <c r="M1576" t="s">
        <v>202</v>
      </c>
      <c r="N1576" s="14"/>
      <c r="O1576" s="14"/>
      <c r="P1576" s="14"/>
      <c r="Q1576" s="14"/>
      <c r="R1576" s="14"/>
      <c r="S1576" s="14">
        <v>0</v>
      </c>
    </row>
    <row r="1577" spans="1:19" x14ac:dyDescent="0.3">
      <c r="A1577" t="s">
        <v>6245</v>
      </c>
      <c r="B1577" t="s">
        <v>52</v>
      </c>
      <c r="C1577" s="14">
        <v>2011</v>
      </c>
      <c r="D1577" t="s">
        <v>4542</v>
      </c>
      <c r="E1577" t="s">
        <v>1560</v>
      </c>
      <c r="F1577" t="s">
        <v>364</v>
      </c>
      <c r="G1577" t="s">
        <v>365</v>
      </c>
      <c r="H1577" t="s">
        <v>207</v>
      </c>
      <c r="I1577" s="14">
        <v>30000000</v>
      </c>
      <c r="J1577" t="s">
        <v>147</v>
      </c>
      <c r="K1577" s="14">
        <v>4642912.5</v>
      </c>
      <c r="L1577" t="s">
        <v>198</v>
      </c>
      <c r="M1577" t="s">
        <v>366</v>
      </c>
      <c r="N1577" s="14">
        <v>0</v>
      </c>
      <c r="O1577" s="14">
        <v>10</v>
      </c>
      <c r="P1577" s="14">
        <v>20</v>
      </c>
      <c r="Q1577" s="14">
        <v>0</v>
      </c>
      <c r="R1577" s="14">
        <v>1</v>
      </c>
      <c r="S1577" s="14">
        <v>1</v>
      </c>
    </row>
    <row r="1578" spans="1:19" x14ac:dyDescent="0.3">
      <c r="A1578" t="s">
        <v>6246</v>
      </c>
      <c r="B1578" t="s">
        <v>52</v>
      </c>
      <c r="C1578" s="14">
        <v>2011</v>
      </c>
      <c r="D1578" t="s">
        <v>302</v>
      </c>
      <c r="E1578" t="s">
        <v>1566</v>
      </c>
      <c r="F1578" t="s">
        <v>299</v>
      </c>
      <c r="G1578" t="s">
        <v>299</v>
      </c>
      <c r="H1578" t="s">
        <v>4353</v>
      </c>
      <c r="I1578" s="14">
        <v>108400000</v>
      </c>
      <c r="J1578" t="s">
        <v>149</v>
      </c>
      <c r="K1578" s="14">
        <v>6414495.5</v>
      </c>
      <c r="L1578" t="s">
        <v>197</v>
      </c>
      <c r="M1578" t="s">
        <v>202</v>
      </c>
      <c r="N1578" s="14"/>
      <c r="O1578" s="14"/>
      <c r="P1578" s="14"/>
      <c r="Q1578" s="14"/>
      <c r="R1578" s="14"/>
      <c r="S1578" s="14">
        <v>0</v>
      </c>
    </row>
    <row r="1579" spans="1:19" x14ac:dyDescent="0.3">
      <c r="A1579" t="s">
        <v>6247</v>
      </c>
      <c r="B1579" t="s">
        <v>52</v>
      </c>
      <c r="C1579" s="14">
        <v>2011</v>
      </c>
      <c r="D1579" t="s">
        <v>302</v>
      </c>
      <c r="E1579" t="s">
        <v>1568</v>
      </c>
      <c r="F1579" t="s">
        <v>787</v>
      </c>
      <c r="G1579" t="s">
        <v>365</v>
      </c>
      <c r="H1579" t="s">
        <v>4353</v>
      </c>
      <c r="I1579" s="14">
        <v>100000</v>
      </c>
      <c r="J1579" t="s">
        <v>149</v>
      </c>
      <c r="K1579" s="14">
        <v>5917.43115234375</v>
      </c>
      <c r="L1579" t="s">
        <v>197</v>
      </c>
      <c r="M1579" t="s">
        <v>202</v>
      </c>
      <c r="N1579" s="14"/>
      <c r="O1579" s="14"/>
      <c r="P1579" s="14"/>
      <c r="Q1579" s="14"/>
      <c r="R1579" s="14"/>
      <c r="S1579" s="14">
        <v>0</v>
      </c>
    </row>
    <row r="1580" spans="1:19" x14ac:dyDescent="0.3">
      <c r="A1580" t="s">
        <v>6248</v>
      </c>
      <c r="B1580" t="s">
        <v>52</v>
      </c>
      <c r="C1580" s="14">
        <v>2011</v>
      </c>
      <c r="D1580" t="s">
        <v>302</v>
      </c>
      <c r="E1580" t="s">
        <v>1570</v>
      </c>
      <c r="F1580" t="s">
        <v>299</v>
      </c>
      <c r="G1580" t="s">
        <v>299</v>
      </c>
      <c r="H1580" t="s">
        <v>4353</v>
      </c>
      <c r="I1580" s="14"/>
      <c r="J1580" t="s">
        <v>4353</v>
      </c>
      <c r="K1580" s="14"/>
      <c r="L1580" t="s">
        <v>197</v>
      </c>
      <c r="M1580" t="s">
        <v>202</v>
      </c>
      <c r="N1580" s="14"/>
      <c r="O1580" s="14"/>
      <c r="P1580" s="14"/>
      <c r="Q1580" s="14"/>
      <c r="R1580" s="14"/>
      <c r="S1580" s="14">
        <v>0</v>
      </c>
    </row>
    <row r="1581" spans="1:19" x14ac:dyDescent="0.3">
      <c r="A1581" t="s">
        <v>6249</v>
      </c>
      <c r="B1581" t="s">
        <v>52</v>
      </c>
      <c r="C1581" s="14">
        <v>2011</v>
      </c>
      <c r="D1581" t="s">
        <v>302</v>
      </c>
      <c r="E1581" t="s">
        <v>1564</v>
      </c>
      <c r="F1581" t="s">
        <v>299</v>
      </c>
      <c r="G1581" t="s">
        <v>299</v>
      </c>
      <c r="H1581" t="s">
        <v>4353</v>
      </c>
      <c r="I1581" s="14">
        <v>150000000</v>
      </c>
      <c r="J1581" t="s">
        <v>147</v>
      </c>
      <c r="K1581" s="14">
        <v>23214562</v>
      </c>
      <c r="L1581" t="s">
        <v>197</v>
      </c>
      <c r="M1581" t="s">
        <v>202</v>
      </c>
      <c r="N1581" s="14"/>
      <c r="O1581" s="14"/>
      <c r="P1581" s="14"/>
      <c r="Q1581" s="14"/>
      <c r="R1581" s="14"/>
      <c r="S1581" s="14">
        <v>0</v>
      </c>
    </row>
    <row r="1582" spans="1:19" x14ac:dyDescent="0.3">
      <c r="A1582" t="s">
        <v>6250</v>
      </c>
      <c r="B1582" t="s">
        <v>52</v>
      </c>
      <c r="C1582" s="14">
        <v>2011</v>
      </c>
      <c r="D1582" t="s">
        <v>4715</v>
      </c>
      <c r="E1582" t="s">
        <v>6241</v>
      </c>
      <c r="F1582" t="s">
        <v>336</v>
      </c>
      <c r="G1582" t="s">
        <v>337</v>
      </c>
      <c r="H1582" t="s">
        <v>456</v>
      </c>
      <c r="I1582" s="14"/>
      <c r="J1582" t="s">
        <v>4353</v>
      </c>
      <c r="K1582" s="14">
        <v>89000000</v>
      </c>
      <c r="L1582" t="s">
        <v>198</v>
      </c>
      <c r="M1582" t="s">
        <v>202</v>
      </c>
      <c r="N1582" s="14">
        <v>2</v>
      </c>
      <c r="O1582" s="14">
        <v>8</v>
      </c>
      <c r="P1582" s="14">
        <v>21</v>
      </c>
      <c r="Q1582" s="14">
        <v>0</v>
      </c>
      <c r="R1582" s="14">
        <v>1</v>
      </c>
      <c r="S1582" s="14">
        <v>1</v>
      </c>
    </row>
    <row r="1583" spans="1:19" x14ac:dyDescent="0.3">
      <c r="A1583" t="s">
        <v>6251</v>
      </c>
      <c r="B1583" t="s">
        <v>52</v>
      </c>
      <c r="C1583" s="14">
        <v>2011</v>
      </c>
      <c r="D1583" t="s">
        <v>302</v>
      </c>
      <c r="E1583" t="s">
        <v>6239</v>
      </c>
      <c r="F1583" t="s">
        <v>299</v>
      </c>
      <c r="G1583" t="s">
        <v>299</v>
      </c>
      <c r="H1583" t="s">
        <v>4353</v>
      </c>
      <c r="I1583" s="14">
        <v>50000000</v>
      </c>
      <c r="J1583" t="s">
        <v>147</v>
      </c>
      <c r="K1583" s="14">
        <v>7738187.5</v>
      </c>
      <c r="L1583" t="s">
        <v>197</v>
      </c>
      <c r="M1583" t="s">
        <v>202</v>
      </c>
      <c r="N1583" s="14"/>
      <c r="O1583" s="14"/>
      <c r="P1583" s="14"/>
      <c r="Q1583" s="14"/>
      <c r="R1583" s="14"/>
      <c r="S1583" s="14">
        <v>0</v>
      </c>
    </row>
    <row r="1584" spans="1:19" x14ac:dyDescent="0.3">
      <c r="A1584" t="s">
        <v>6252</v>
      </c>
      <c r="B1584" t="s">
        <v>52</v>
      </c>
      <c r="C1584" s="14">
        <v>2012</v>
      </c>
      <c r="D1584" t="s">
        <v>302</v>
      </c>
      <c r="E1584" t="s">
        <v>1577</v>
      </c>
      <c r="F1584" t="s">
        <v>299</v>
      </c>
      <c r="G1584" t="s">
        <v>299</v>
      </c>
      <c r="H1584" t="s">
        <v>4353</v>
      </c>
      <c r="I1584" s="14">
        <v>100000000</v>
      </c>
      <c r="J1584" t="s">
        <v>147</v>
      </c>
      <c r="K1584" s="14">
        <v>15842004</v>
      </c>
      <c r="L1584" t="s">
        <v>197</v>
      </c>
      <c r="M1584" t="s">
        <v>202</v>
      </c>
      <c r="N1584" s="14"/>
      <c r="O1584" s="14"/>
      <c r="P1584" s="14"/>
      <c r="Q1584" s="14"/>
      <c r="R1584" s="14"/>
      <c r="S1584" s="14">
        <v>0</v>
      </c>
    </row>
    <row r="1585" spans="1:19" x14ac:dyDescent="0.3">
      <c r="A1585" t="s">
        <v>6253</v>
      </c>
      <c r="B1585" t="s">
        <v>52</v>
      </c>
      <c r="C1585" s="14">
        <v>2012</v>
      </c>
      <c r="D1585" t="s">
        <v>4542</v>
      </c>
      <c r="E1585" t="s">
        <v>1576</v>
      </c>
      <c r="F1585" t="s">
        <v>6260</v>
      </c>
      <c r="G1585" t="s">
        <v>493</v>
      </c>
      <c r="H1585" t="s">
        <v>207</v>
      </c>
      <c r="I1585" s="14">
        <v>1020000000</v>
      </c>
      <c r="J1585" t="s">
        <v>146</v>
      </c>
      <c r="K1585" s="14">
        <v>1020000000</v>
      </c>
      <c r="L1585" t="s">
        <v>198</v>
      </c>
      <c r="M1585" t="s">
        <v>199</v>
      </c>
      <c r="N1585" s="14">
        <v>3.08</v>
      </c>
      <c r="O1585" s="14">
        <v>3</v>
      </c>
      <c r="P1585" s="14">
        <v>15</v>
      </c>
      <c r="Q1585" s="14">
        <v>0</v>
      </c>
      <c r="R1585" s="14">
        <v>1</v>
      </c>
      <c r="S1585" s="14">
        <v>1</v>
      </c>
    </row>
    <row r="1586" spans="1:19" x14ac:dyDescent="0.3">
      <c r="A1586" t="s">
        <v>6254</v>
      </c>
      <c r="B1586" t="s">
        <v>52</v>
      </c>
      <c r="C1586" s="14">
        <v>2012</v>
      </c>
      <c r="D1586" t="s">
        <v>4715</v>
      </c>
      <c r="E1586" t="s">
        <v>1578</v>
      </c>
      <c r="F1586" t="s">
        <v>336</v>
      </c>
      <c r="G1586" t="s">
        <v>337</v>
      </c>
      <c r="H1586" t="s">
        <v>207</v>
      </c>
      <c r="I1586" s="14">
        <v>293300000</v>
      </c>
      <c r="J1586" t="s">
        <v>146</v>
      </c>
      <c r="K1586" s="14">
        <v>293300000</v>
      </c>
      <c r="L1586" t="s">
        <v>198</v>
      </c>
      <c r="M1586" t="s">
        <v>202</v>
      </c>
      <c r="N1586" s="14">
        <v>2</v>
      </c>
      <c r="O1586" s="14">
        <v>8</v>
      </c>
      <c r="P1586" s="14">
        <v>20</v>
      </c>
      <c r="Q1586" s="14">
        <v>0</v>
      </c>
      <c r="R1586" s="14">
        <v>1</v>
      </c>
      <c r="S1586" s="14">
        <v>1</v>
      </c>
    </row>
    <row r="1587" spans="1:19" x14ac:dyDescent="0.3">
      <c r="A1587" t="s">
        <v>6255</v>
      </c>
      <c r="B1587" t="s">
        <v>52</v>
      </c>
      <c r="C1587" s="14">
        <v>2012</v>
      </c>
      <c r="D1587" t="s">
        <v>302</v>
      </c>
      <c r="E1587" t="s">
        <v>1573</v>
      </c>
      <c r="F1587" t="s">
        <v>299</v>
      </c>
      <c r="G1587" t="s">
        <v>299</v>
      </c>
      <c r="H1587" t="s">
        <v>4353</v>
      </c>
      <c r="I1587" s="14">
        <v>256000000</v>
      </c>
      <c r="J1587" t="s">
        <v>149</v>
      </c>
      <c r="K1587" s="14">
        <v>14459387</v>
      </c>
      <c r="L1587" t="s">
        <v>197</v>
      </c>
      <c r="M1587" t="s">
        <v>202</v>
      </c>
      <c r="N1587" s="14"/>
      <c r="O1587" s="14"/>
      <c r="P1587" s="14"/>
      <c r="Q1587" s="14"/>
      <c r="R1587" s="14"/>
      <c r="S1587" s="14">
        <v>0</v>
      </c>
    </row>
    <row r="1588" spans="1:19" x14ac:dyDescent="0.3">
      <c r="A1588" t="s">
        <v>6256</v>
      </c>
      <c r="B1588" t="s">
        <v>52</v>
      </c>
      <c r="C1588" s="14">
        <v>2012</v>
      </c>
      <c r="D1588" t="s">
        <v>302</v>
      </c>
      <c r="E1588" t="s">
        <v>1571</v>
      </c>
      <c r="F1588" t="s">
        <v>299</v>
      </c>
      <c r="G1588" t="s">
        <v>299</v>
      </c>
      <c r="H1588" t="s">
        <v>4353</v>
      </c>
      <c r="I1588" s="14">
        <v>100000000</v>
      </c>
      <c r="J1588" t="s">
        <v>146</v>
      </c>
      <c r="K1588" s="14">
        <v>100000000</v>
      </c>
      <c r="L1588" t="s">
        <v>197</v>
      </c>
      <c r="M1588" t="s">
        <v>202</v>
      </c>
      <c r="N1588" s="14"/>
      <c r="O1588" s="14"/>
      <c r="P1588" s="14"/>
      <c r="Q1588" s="14"/>
      <c r="R1588" s="14"/>
      <c r="S1588" s="14">
        <v>0</v>
      </c>
    </row>
    <row r="1589" spans="1:19" x14ac:dyDescent="0.3">
      <c r="A1589" t="s">
        <v>6257</v>
      </c>
      <c r="B1589" t="s">
        <v>52</v>
      </c>
      <c r="C1589" s="14">
        <v>2012</v>
      </c>
      <c r="D1589" t="s">
        <v>4542</v>
      </c>
      <c r="E1589" t="s">
        <v>1574</v>
      </c>
      <c r="F1589" t="s">
        <v>364</v>
      </c>
      <c r="G1589" t="s">
        <v>365</v>
      </c>
      <c r="H1589" t="s">
        <v>207</v>
      </c>
      <c r="I1589" s="14">
        <v>200000000</v>
      </c>
      <c r="J1589" t="s">
        <v>149</v>
      </c>
      <c r="K1589" s="14">
        <v>11296396</v>
      </c>
      <c r="L1589" t="s">
        <v>198</v>
      </c>
      <c r="M1589" t="s">
        <v>366</v>
      </c>
      <c r="N1589" s="14">
        <v>0</v>
      </c>
      <c r="O1589" s="14">
        <v>10</v>
      </c>
      <c r="P1589" s="14">
        <v>20</v>
      </c>
      <c r="Q1589" s="14">
        <v>0</v>
      </c>
      <c r="R1589" s="14">
        <v>1</v>
      </c>
      <c r="S1589" s="14">
        <v>0</v>
      </c>
    </row>
    <row r="1590" spans="1:19" x14ac:dyDescent="0.3">
      <c r="A1590" t="s">
        <v>6258</v>
      </c>
      <c r="B1590" t="s">
        <v>52</v>
      </c>
      <c r="C1590" s="14">
        <v>2012</v>
      </c>
      <c r="D1590" t="s">
        <v>372</v>
      </c>
      <c r="E1590" t="s">
        <v>1575</v>
      </c>
      <c r="F1590" t="s">
        <v>463</v>
      </c>
      <c r="G1590" t="s">
        <v>337</v>
      </c>
      <c r="H1590" t="s">
        <v>456</v>
      </c>
      <c r="I1590" s="14"/>
      <c r="J1590" t="s">
        <v>4353</v>
      </c>
      <c r="K1590" s="14">
        <v>123000000</v>
      </c>
      <c r="L1590" t="s">
        <v>198</v>
      </c>
      <c r="M1590" t="s">
        <v>199</v>
      </c>
      <c r="N1590" s="14">
        <v>3.3</v>
      </c>
      <c r="O1590" s="14">
        <v>3</v>
      </c>
      <c r="P1590" s="14">
        <v>10</v>
      </c>
      <c r="Q1590" s="14">
        <v>0</v>
      </c>
      <c r="R1590" s="14">
        <v>1</v>
      </c>
      <c r="S1590" s="14">
        <v>1</v>
      </c>
    </row>
    <row r="1591" spans="1:19" x14ac:dyDescent="0.3">
      <c r="A1591" t="s">
        <v>6259</v>
      </c>
      <c r="B1591" t="s">
        <v>52</v>
      </c>
      <c r="C1591" s="14">
        <v>2012</v>
      </c>
      <c r="D1591" t="s">
        <v>4542</v>
      </c>
      <c r="E1591" t="s">
        <v>1572</v>
      </c>
      <c r="F1591" t="s">
        <v>463</v>
      </c>
      <c r="G1591" t="s">
        <v>337</v>
      </c>
      <c r="H1591" t="s">
        <v>456</v>
      </c>
      <c r="I1591" s="14">
        <v>25000000</v>
      </c>
      <c r="J1591" t="s">
        <v>146</v>
      </c>
      <c r="K1591" s="14">
        <v>25000000</v>
      </c>
      <c r="L1591" t="s">
        <v>198</v>
      </c>
      <c r="M1591" t="s">
        <v>199</v>
      </c>
      <c r="N1591" s="14">
        <v>0.68700000000000006</v>
      </c>
      <c r="O1591" s="14">
        <v>3</v>
      </c>
      <c r="P1591" s="14">
        <v>10</v>
      </c>
      <c r="Q1591" s="14">
        <v>0</v>
      </c>
      <c r="R1591" s="14">
        <v>1</v>
      </c>
      <c r="S1591" s="14">
        <v>1</v>
      </c>
    </row>
    <row r="1592" spans="1:19" x14ac:dyDescent="0.3">
      <c r="A1592" t="s">
        <v>6261</v>
      </c>
      <c r="B1592" t="s">
        <v>52</v>
      </c>
      <c r="C1592" s="14">
        <v>2012</v>
      </c>
      <c r="D1592" t="s">
        <v>372</v>
      </c>
      <c r="E1592" t="s">
        <v>204</v>
      </c>
      <c r="F1592" t="s">
        <v>364</v>
      </c>
      <c r="G1592" t="s">
        <v>365</v>
      </c>
      <c r="H1592" t="s">
        <v>207</v>
      </c>
      <c r="I1592" s="14"/>
      <c r="J1592" t="s">
        <v>4353</v>
      </c>
      <c r="K1592" s="14">
        <v>13000000</v>
      </c>
      <c r="L1592" t="s">
        <v>198</v>
      </c>
      <c r="M1592" t="s">
        <v>366</v>
      </c>
      <c r="N1592" s="14">
        <v>0</v>
      </c>
      <c r="O1592" s="14"/>
      <c r="P1592" s="14"/>
      <c r="Q1592" s="14">
        <v>0</v>
      </c>
      <c r="R1592" s="14">
        <v>1</v>
      </c>
      <c r="S1592" s="14">
        <v>0</v>
      </c>
    </row>
    <row r="1593" spans="1:19" x14ac:dyDescent="0.3">
      <c r="A1593" t="s">
        <v>6262</v>
      </c>
      <c r="B1593" t="s">
        <v>52</v>
      </c>
      <c r="C1593" s="14">
        <v>2013</v>
      </c>
      <c r="D1593" t="s">
        <v>4542</v>
      </c>
      <c r="E1593" t="s">
        <v>6271</v>
      </c>
      <c r="F1593" t="s">
        <v>336</v>
      </c>
      <c r="G1593" t="s">
        <v>337</v>
      </c>
      <c r="H1593" t="s">
        <v>207</v>
      </c>
      <c r="I1593" s="14">
        <v>2490000000</v>
      </c>
      <c r="J1593" t="s">
        <v>146</v>
      </c>
      <c r="K1593" s="14">
        <v>2490000000</v>
      </c>
      <c r="L1593" t="s">
        <v>198</v>
      </c>
      <c r="M1593" t="s">
        <v>199</v>
      </c>
      <c r="N1593" s="14">
        <v>3</v>
      </c>
      <c r="O1593" s="14">
        <v>6</v>
      </c>
      <c r="P1593" s="14">
        <v>15</v>
      </c>
      <c r="Q1593" s="14">
        <v>0</v>
      </c>
      <c r="R1593" s="14">
        <v>1</v>
      </c>
      <c r="S1593" s="14">
        <v>1</v>
      </c>
    </row>
    <row r="1594" spans="1:19" x14ac:dyDescent="0.3">
      <c r="A1594" t="s">
        <v>6264</v>
      </c>
      <c r="B1594" t="s">
        <v>52</v>
      </c>
      <c r="C1594" s="14">
        <v>2013</v>
      </c>
      <c r="D1594" t="s">
        <v>302</v>
      </c>
      <c r="E1594" t="s">
        <v>1583</v>
      </c>
      <c r="F1594" t="s">
        <v>299</v>
      </c>
      <c r="G1594" t="s">
        <v>299</v>
      </c>
      <c r="H1594" t="s">
        <v>4353</v>
      </c>
      <c r="I1594" s="14"/>
      <c r="J1594" t="s">
        <v>4353</v>
      </c>
      <c r="K1594" s="14"/>
      <c r="L1594" t="s">
        <v>197</v>
      </c>
      <c r="M1594" t="s">
        <v>202</v>
      </c>
      <c r="N1594" s="14"/>
      <c r="O1594" s="14"/>
      <c r="P1594" s="14"/>
      <c r="Q1594" s="14"/>
      <c r="R1594" s="14"/>
      <c r="S1594" s="14">
        <v>0</v>
      </c>
    </row>
    <row r="1595" spans="1:19" x14ac:dyDescent="0.3">
      <c r="A1595" t="s">
        <v>6265</v>
      </c>
      <c r="B1595" t="s">
        <v>52</v>
      </c>
      <c r="C1595" s="14">
        <v>2013</v>
      </c>
      <c r="D1595" t="s">
        <v>4542</v>
      </c>
      <c r="E1595" t="s">
        <v>1581</v>
      </c>
      <c r="F1595" t="s">
        <v>336</v>
      </c>
      <c r="G1595" t="s">
        <v>337</v>
      </c>
      <c r="H1595" t="s">
        <v>207</v>
      </c>
      <c r="I1595" s="14">
        <v>143000000</v>
      </c>
      <c r="J1595" t="s">
        <v>146</v>
      </c>
      <c r="K1595" s="14">
        <v>143000000</v>
      </c>
      <c r="L1595" t="s">
        <v>198</v>
      </c>
      <c r="M1595" t="s">
        <v>202</v>
      </c>
      <c r="N1595" s="14">
        <v>2</v>
      </c>
      <c r="O1595" s="14">
        <v>7</v>
      </c>
      <c r="P1595" s="14">
        <v>13</v>
      </c>
      <c r="Q1595" s="14">
        <v>0</v>
      </c>
      <c r="R1595" s="14">
        <v>1</v>
      </c>
      <c r="S1595" s="14">
        <v>1</v>
      </c>
    </row>
    <row r="1596" spans="1:19" x14ac:dyDescent="0.3">
      <c r="A1596" t="s">
        <v>6266</v>
      </c>
      <c r="B1596" t="s">
        <v>52</v>
      </c>
      <c r="C1596" s="14">
        <v>2013</v>
      </c>
      <c r="D1596" t="s">
        <v>4542</v>
      </c>
      <c r="E1596" t="s">
        <v>6263</v>
      </c>
      <c r="F1596" t="s">
        <v>336</v>
      </c>
      <c r="G1596" t="s">
        <v>337</v>
      </c>
      <c r="H1596" t="s">
        <v>207</v>
      </c>
      <c r="I1596" s="14">
        <v>239000000</v>
      </c>
      <c r="J1596" t="s">
        <v>146</v>
      </c>
      <c r="K1596" s="14">
        <v>239000000</v>
      </c>
      <c r="L1596" t="s">
        <v>198</v>
      </c>
      <c r="M1596" t="s">
        <v>202</v>
      </c>
      <c r="N1596" s="14">
        <v>2</v>
      </c>
      <c r="O1596" s="14">
        <v>7</v>
      </c>
      <c r="P1596" s="14">
        <v>20</v>
      </c>
      <c r="Q1596" s="14">
        <v>0</v>
      </c>
      <c r="R1596" s="14">
        <v>1</v>
      </c>
      <c r="S1596" s="14">
        <v>1</v>
      </c>
    </row>
    <row r="1597" spans="1:19" x14ac:dyDescent="0.3">
      <c r="A1597" t="s">
        <v>6267</v>
      </c>
      <c r="B1597" t="s">
        <v>52</v>
      </c>
      <c r="C1597" s="14">
        <v>2013</v>
      </c>
      <c r="D1597" t="s">
        <v>372</v>
      </c>
      <c r="E1597" t="s">
        <v>1582</v>
      </c>
      <c r="F1597" t="s">
        <v>463</v>
      </c>
      <c r="G1597" t="s">
        <v>337</v>
      </c>
      <c r="H1597" t="s">
        <v>456</v>
      </c>
      <c r="I1597" s="14"/>
      <c r="J1597" t="s">
        <v>4353</v>
      </c>
      <c r="K1597" s="14">
        <v>290000000</v>
      </c>
      <c r="L1597" t="s">
        <v>198</v>
      </c>
      <c r="M1597" t="s">
        <v>199</v>
      </c>
      <c r="N1597" s="14">
        <v>3</v>
      </c>
      <c r="O1597" s="14">
        <v>3</v>
      </c>
      <c r="P1597" s="14">
        <v>13</v>
      </c>
      <c r="Q1597" s="14">
        <v>0</v>
      </c>
      <c r="R1597" s="14">
        <v>1</v>
      </c>
      <c r="S1597" s="14">
        <v>1</v>
      </c>
    </row>
    <row r="1598" spans="1:19" x14ac:dyDescent="0.3">
      <c r="A1598" t="s">
        <v>6268</v>
      </c>
      <c r="B1598" t="s">
        <v>52</v>
      </c>
      <c r="C1598" s="14">
        <v>2013</v>
      </c>
      <c r="D1598" t="s">
        <v>372</v>
      </c>
      <c r="E1598" t="s">
        <v>1579</v>
      </c>
      <c r="F1598" t="s">
        <v>463</v>
      </c>
      <c r="G1598" t="s">
        <v>337</v>
      </c>
      <c r="H1598" t="s">
        <v>456</v>
      </c>
      <c r="I1598" s="14"/>
      <c r="J1598" t="s">
        <v>4353</v>
      </c>
      <c r="K1598" s="14">
        <v>290000000</v>
      </c>
      <c r="L1598" t="s">
        <v>198</v>
      </c>
      <c r="M1598" t="s">
        <v>199</v>
      </c>
      <c r="N1598" s="14">
        <v>3</v>
      </c>
      <c r="O1598" s="14">
        <v>3</v>
      </c>
      <c r="P1598" s="14">
        <v>13</v>
      </c>
      <c r="Q1598" s="14">
        <v>0</v>
      </c>
      <c r="R1598" s="14">
        <v>1</v>
      </c>
      <c r="S1598" s="14">
        <v>1</v>
      </c>
    </row>
    <row r="1599" spans="1:19" x14ac:dyDescent="0.3">
      <c r="A1599" t="s">
        <v>6269</v>
      </c>
      <c r="B1599" t="s">
        <v>52</v>
      </c>
      <c r="C1599" s="14">
        <v>2013</v>
      </c>
      <c r="D1599" t="s">
        <v>372</v>
      </c>
      <c r="E1599" t="s">
        <v>1580</v>
      </c>
      <c r="F1599" t="s">
        <v>364</v>
      </c>
      <c r="G1599" t="s">
        <v>365</v>
      </c>
      <c r="H1599" t="s">
        <v>207</v>
      </c>
      <c r="I1599" s="14"/>
      <c r="J1599" t="s">
        <v>4353</v>
      </c>
      <c r="K1599" s="14">
        <v>59000000</v>
      </c>
      <c r="L1599" t="s">
        <v>198</v>
      </c>
      <c r="M1599" t="s">
        <v>366</v>
      </c>
      <c r="N1599" s="14">
        <v>0</v>
      </c>
      <c r="O1599" s="14"/>
      <c r="P1599" s="14"/>
      <c r="Q1599" s="14">
        <v>0</v>
      </c>
      <c r="R1599" s="14">
        <v>1</v>
      </c>
      <c r="S1599" s="14">
        <v>1</v>
      </c>
    </row>
    <row r="1600" spans="1:19" x14ac:dyDescent="0.3">
      <c r="A1600" t="s">
        <v>6270</v>
      </c>
      <c r="B1600" t="s">
        <v>52</v>
      </c>
      <c r="C1600" s="14">
        <v>2013</v>
      </c>
      <c r="D1600" t="s">
        <v>372</v>
      </c>
      <c r="E1600" t="s">
        <v>1461</v>
      </c>
      <c r="F1600" t="s">
        <v>463</v>
      </c>
      <c r="G1600" t="s">
        <v>337</v>
      </c>
      <c r="H1600" t="s">
        <v>456</v>
      </c>
      <c r="I1600" s="14"/>
      <c r="J1600" t="s">
        <v>4353</v>
      </c>
      <c r="K1600" s="14">
        <v>25000000</v>
      </c>
      <c r="L1600" t="s">
        <v>198</v>
      </c>
      <c r="M1600" t="s">
        <v>199</v>
      </c>
      <c r="N1600" s="14"/>
      <c r="O1600" s="14"/>
      <c r="P1600" s="14"/>
      <c r="Q1600" s="14">
        <v>0</v>
      </c>
      <c r="R1600" s="14">
        <v>1</v>
      </c>
      <c r="S1600" s="14">
        <v>1</v>
      </c>
    </row>
    <row r="1601" spans="1:19" x14ac:dyDescent="0.3">
      <c r="A1601" t="s">
        <v>6272</v>
      </c>
      <c r="B1601" t="s">
        <v>52</v>
      </c>
      <c r="C1601" s="14">
        <v>2013</v>
      </c>
      <c r="D1601" t="s">
        <v>372</v>
      </c>
      <c r="E1601" t="s">
        <v>1584</v>
      </c>
      <c r="F1601" t="s">
        <v>1138</v>
      </c>
      <c r="G1601" t="s">
        <v>493</v>
      </c>
      <c r="H1601" t="s">
        <v>207</v>
      </c>
      <c r="I1601" s="14"/>
      <c r="J1601" t="s">
        <v>4353</v>
      </c>
      <c r="K1601" s="14">
        <v>300000000</v>
      </c>
      <c r="L1601" t="s">
        <v>198</v>
      </c>
      <c r="M1601" t="s">
        <v>199</v>
      </c>
      <c r="N1601" s="14">
        <v>3.4</v>
      </c>
      <c r="O1601" s="14">
        <v>3</v>
      </c>
      <c r="P1601" s="14">
        <v>13</v>
      </c>
      <c r="Q1601" s="14">
        <v>0</v>
      </c>
      <c r="R1601" s="14">
        <v>1</v>
      </c>
      <c r="S1601" s="14">
        <v>1</v>
      </c>
    </row>
    <row r="1602" spans="1:19" x14ac:dyDescent="0.3">
      <c r="A1602" t="s">
        <v>6273</v>
      </c>
      <c r="B1602" t="s">
        <v>52</v>
      </c>
      <c r="C1602" s="14">
        <v>2013</v>
      </c>
      <c r="D1602" t="s">
        <v>372</v>
      </c>
      <c r="E1602" t="s">
        <v>1585</v>
      </c>
      <c r="F1602" t="s">
        <v>928</v>
      </c>
      <c r="G1602" t="s">
        <v>493</v>
      </c>
      <c r="H1602" t="s">
        <v>207</v>
      </c>
      <c r="I1602" s="14"/>
      <c r="J1602" t="s">
        <v>4353</v>
      </c>
      <c r="K1602" s="14">
        <v>800000000</v>
      </c>
      <c r="L1602" t="s">
        <v>198</v>
      </c>
      <c r="M1602" t="s">
        <v>199</v>
      </c>
      <c r="N1602" s="14">
        <v>3.4</v>
      </c>
      <c r="O1602" s="14">
        <v>3</v>
      </c>
      <c r="P1602" s="14">
        <v>13</v>
      </c>
      <c r="Q1602" s="14">
        <v>0</v>
      </c>
      <c r="R1602" s="14">
        <v>1</v>
      </c>
      <c r="S1602" s="14">
        <v>1</v>
      </c>
    </row>
    <row r="1603" spans="1:19" x14ac:dyDescent="0.3">
      <c r="A1603" t="s">
        <v>6274</v>
      </c>
      <c r="B1603" t="s">
        <v>52</v>
      </c>
      <c r="C1603" s="14">
        <v>2014</v>
      </c>
      <c r="D1603" t="s">
        <v>302</v>
      </c>
      <c r="E1603" t="s">
        <v>1586</v>
      </c>
      <c r="F1603" t="s">
        <v>787</v>
      </c>
      <c r="G1603" t="s">
        <v>365</v>
      </c>
      <c r="H1603" t="s">
        <v>4353</v>
      </c>
      <c r="I1603" s="14">
        <v>1000000</v>
      </c>
      <c r="J1603" t="s">
        <v>149</v>
      </c>
      <c r="K1603" s="14">
        <v>51057.421875</v>
      </c>
      <c r="L1603" t="s">
        <v>197</v>
      </c>
      <c r="M1603" t="s">
        <v>202</v>
      </c>
      <c r="N1603" s="14"/>
      <c r="O1603" s="14"/>
      <c r="P1603" s="14"/>
      <c r="Q1603" s="14"/>
      <c r="R1603" s="14"/>
      <c r="S1603" s="14">
        <v>0</v>
      </c>
    </row>
    <row r="1604" spans="1:19" x14ac:dyDescent="0.3">
      <c r="A1604" t="s">
        <v>6275</v>
      </c>
      <c r="B1604" t="s">
        <v>52</v>
      </c>
      <c r="C1604" s="14">
        <v>2014</v>
      </c>
      <c r="D1604" t="s">
        <v>372</v>
      </c>
      <c r="E1604" t="s">
        <v>1588</v>
      </c>
      <c r="F1604" t="s">
        <v>336</v>
      </c>
      <c r="G1604" t="s">
        <v>337</v>
      </c>
      <c r="H1604" t="s">
        <v>207</v>
      </c>
      <c r="I1604" s="14"/>
      <c r="J1604" t="s">
        <v>4353</v>
      </c>
      <c r="K1604" s="14">
        <v>187000000</v>
      </c>
      <c r="L1604" t="s">
        <v>198</v>
      </c>
      <c r="M1604" t="s">
        <v>202</v>
      </c>
      <c r="N1604" s="14">
        <v>2</v>
      </c>
      <c r="O1604" s="14">
        <v>7</v>
      </c>
      <c r="P1604" s="14">
        <v>20</v>
      </c>
      <c r="Q1604" s="14">
        <v>0</v>
      </c>
      <c r="R1604" s="14">
        <v>1</v>
      </c>
      <c r="S1604" s="14">
        <v>1</v>
      </c>
    </row>
    <row r="1605" spans="1:19" x14ac:dyDescent="0.3">
      <c r="A1605" t="s">
        <v>6276</v>
      </c>
      <c r="B1605" t="s">
        <v>52</v>
      </c>
      <c r="C1605" s="14">
        <v>2014</v>
      </c>
      <c r="D1605" t="s">
        <v>372</v>
      </c>
      <c r="E1605" t="s">
        <v>279</v>
      </c>
      <c r="F1605" t="s">
        <v>364</v>
      </c>
      <c r="G1605" t="s">
        <v>365</v>
      </c>
      <c r="H1605" t="s">
        <v>207</v>
      </c>
      <c r="I1605" s="14"/>
      <c r="J1605" t="s">
        <v>4353</v>
      </c>
      <c r="K1605" s="14">
        <v>24000000</v>
      </c>
      <c r="L1605" t="s">
        <v>198</v>
      </c>
      <c r="M1605" t="s">
        <v>366</v>
      </c>
      <c r="N1605" s="14">
        <v>0</v>
      </c>
      <c r="O1605" s="14">
        <v>10</v>
      </c>
      <c r="P1605" s="14">
        <v>30</v>
      </c>
      <c r="Q1605" s="14">
        <v>0</v>
      </c>
      <c r="R1605" s="14">
        <v>1</v>
      </c>
      <c r="S1605" s="14">
        <v>0</v>
      </c>
    </row>
    <row r="1606" spans="1:19" x14ac:dyDescent="0.3">
      <c r="A1606" t="s">
        <v>6277</v>
      </c>
      <c r="B1606" t="s">
        <v>52</v>
      </c>
      <c r="C1606" s="14">
        <v>2014</v>
      </c>
      <c r="D1606" t="s">
        <v>372</v>
      </c>
      <c r="E1606" t="s">
        <v>1587</v>
      </c>
      <c r="F1606" t="s">
        <v>928</v>
      </c>
      <c r="G1606" t="s">
        <v>493</v>
      </c>
      <c r="H1606" t="s">
        <v>207</v>
      </c>
      <c r="I1606" s="14"/>
      <c r="J1606" t="s">
        <v>4353</v>
      </c>
      <c r="K1606" s="14">
        <v>34000000</v>
      </c>
      <c r="L1606" t="s">
        <v>198</v>
      </c>
      <c r="M1606" t="s">
        <v>199</v>
      </c>
      <c r="N1606" s="14">
        <v>3</v>
      </c>
      <c r="O1606" s="14">
        <v>2</v>
      </c>
      <c r="P1606" s="14">
        <v>12</v>
      </c>
      <c r="Q1606" s="14">
        <v>0</v>
      </c>
      <c r="R1606" s="14">
        <v>1</v>
      </c>
      <c r="S1606" s="14">
        <v>1</v>
      </c>
    </row>
    <row r="1607" spans="1:19" x14ac:dyDescent="0.3">
      <c r="A1607" t="s">
        <v>6278</v>
      </c>
      <c r="B1607" t="s">
        <v>52</v>
      </c>
      <c r="C1607" s="14">
        <v>2014</v>
      </c>
      <c r="D1607" t="s">
        <v>372</v>
      </c>
      <c r="E1607" t="s">
        <v>1589</v>
      </c>
      <c r="F1607" t="s">
        <v>1138</v>
      </c>
      <c r="G1607" t="s">
        <v>493</v>
      </c>
      <c r="H1607" t="s">
        <v>207</v>
      </c>
      <c r="I1607" s="14"/>
      <c r="J1607" t="s">
        <v>4353</v>
      </c>
      <c r="K1607" s="14">
        <v>28000000</v>
      </c>
      <c r="L1607" t="s">
        <v>198</v>
      </c>
      <c r="M1607" t="s">
        <v>199</v>
      </c>
      <c r="N1607" s="14">
        <v>3</v>
      </c>
      <c r="O1607" s="14">
        <v>2</v>
      </c>
      <c r="P1607" s="14">
        <v>12</v>
      </c>
      <c r="Q1607" s="14">
        <v>0</v>
      </c>
      <c r="R1607" s="14">
        <v>1</v>
      </c>
      <c r="S1607" s="14">
        <v>1</v>
      </c>
    </row>
    <row r="1608" spans="1:19" x14ac:dyDescent="0.3">
      <c r="A1608" t="s">
        <v>6279</v>
      </c>
      <c r="B1608" t="s">
        <v>52</v>
      </c>
      <c r="C1608" s="14">
        <v>2014</v>
      </c>
      <c r="D1608" t="s">
        <v>372</v>
      </c>
      <c r="E1608" t="s">
        <v>229</v>
      </c>
      <c r="F1608" t="s">
        <v>336</v>
      </c>
      <c r="G1608" t="s">
        <v>337</v>
      </c>
      <c r="H1608" t="s">
        <v>456</v>
      </c>
      <c r="I1608" s="14"/>
      <c r="J1608" t="s">
        <v>4353</v>
      </c>
      <c r="K1608" s="14">
        <v>500000000</v>
      </c>
      <c r="L1608" t="s">
        <v>198</v>
      </c>
      <c r="M1608" t="s">
        <v>202</v>
      </c>
      <c r="N1608" s="14">
        <v>3</v>
      </c>
      <c r="O1608" s="14">
        <v>2</v>
      </c>
      <c r="P1608" s="14">
        <v>12</v>
      </c>
      <c r="Q1608" s="14">
        <v>0</v>
      </c>
      <c r="R1608" s="14">
        <v>1</v>
      </c>
      <c r="S1608" s="14">
        <v>1</v>
      </c>
    </row>
    <row r="1609" spans="1:19" x14ac:dyDescent="0.3">
      <c r="A1609" t="s">
        <v>6280</v>
      </c>
      <c r="B1609" t="s">
        <v>52</v>
      </c>
      <c r="C1609" s="14">
        <v>2015</v>
      </c>
      <c r="D1609" t="s">
        <v>5090</v>
      </c>
      <c r="E1609" t="s">
        <v>1590</v>
      </c>
      <c r="F1609" t="s">
        <v>336</v>
      </c>
      <c r="G1609" t="s">
        <v>337</v>
      </c>
      <c r="H1609" t="s">
        <v>456</v>
      </c>
      <c r="I1609" s="14"/>
      <c r="J1609" t="s">
        <v>4353</v>
      </c>
      <c r="K1609" s="14">
        <v>63000000</v>
      </c>
      <c r="L1609" t="s">
        <v>198</v>
      </c>
      <c r="M1609" t="s">
        <v>199</v>
      </c>
      <c r="N1609" s="14"/>
      <c r="O1609" s="14"/>
      <c r="P1609" s="14"/>
      <c r="Q1609" s="14">
        <v>0</v>
      </c>
      <c r="R1609" s="14">
        <v>1</v>
      </c>
      <c r="S1609" s="14">
        <v>1</v>
      </c>
    </row>
    <row r="1610" spans="1:19" x14ac:dyDescent="0.3">
      <c r="A1610" t="s">
        <v>6281</v>
      </c>
      <c r="B1610" t="s">
        <v>52</v>
      </c>
      <c r="C1610" s="14">
        <v>2015</v>
      </c>
      <c r="D1610" t="s">
        <v>372</v>
      </c>
      <c r="E1610" t="s">
        <v>230</v>
      </c>
      <c r="F1610" t="s">
        <v>454</v>
      </c>
      <c r="G1610" t="s">
        <v>455</v>
      </c>
      <c r="H1610" t="s">
        <v>456</v>
      </c>
      <c r="I1610" s="14"/>
      <c r="J1610" t="s">
        <v>4353</v>
      </c>
      <c r="K1610" s="14">
        <v>550000000</v>
      </c>
      <c r="L1610" t="s">
        <v>198</v>
      </c>
      <c r="M1610" t="s">
        <v>199</v>
      </c>
      <c r="N1610" s="14"/>
      <c r="O1610" s="14"/>
      <c r="P1610" s="14"/>
      <c r="Q1610" s="14">
        <v>1</v>
      </c>
      <c r="R1610" s="14">
        <v>1</v>
      </c>
      <c r="S1610" s="14">
        <v>1</v>
      </c>
    </row>
    <row r="1611" spans="1:19" x14ac:dyDescent="0.3">
      <c r="A1611" t="s">
        <v>6282</v>
      </c>
      <c r="B1611" t="s">
        <v>52</v>
      </c>
      <c r="C1611" s="14">
        <v>2015</v>
      </c>
      <c r="D1611" t="s">
        <v>5090</v>
      </c>
      <c r="E1611" t="s">
        <v>1591</v>
      </c>
      <c r="F1611" t="s">
        <v>336</v>
      </c>
      <c r="G1611" t="s">
        <v>337</v>
      </c>
      <c r="H1611" t="s">
        <v>207</v>
      </c>
      <c r="I1611" s="14"/>
      <c r="J1611" t="s">
        <v>4353</v>
      </c>
      <c r="K1611" s="14">
        <v>250000000</v>
      </c>
      <c r="L1611" t="s">
        <v>198</v>
      </c>
      <c r="M1611" t="s">
        <v>4353</v>
      </c>
      <c r="N1611" s="14"/>
      <c r="O1611" s="14"/>
      <c r="P1611" s="14"/>
      <c r="Q1611" s="14">
        <v>0</v>
      </c>
      <c r="R1611" s="14">
        <v>1</v>
      </c>
      <c r="S1611" s="14">
        <v>1</v>
      </c>
    </row>
    <row r="1612" spans="1:19" x14ac:dyDescent="0.3">
      <c r="A1612" t="s">
        <v>6283</v>
      </c>
      <c r="B1612" t="s">
        <v>52</v>
      </c>
      <c r="C1612" s="14">
        <v>2016</v>
      </c>
      <c r="D1612" t="s">
        <v>372</v>
      </c>
      <c r="E1612" t="s">
        <v>1592</v>
      </c>
      <c r="F1612" t="s">
        <v>336</v>
      </c>
      <c r="G1612" t="s">
        <v>337</v>
      </c>
      <c r="H1612" t="s">
        <v>207</v>
      </c>
      <c r="I1612" s="14"/>
      <c r="J1612" t="s">
        <v>4353</v>
      </c>
      <c r="K1612" s="14">
        <v>165000000</v>
      </c>
      <c r="L1612" t="s">
        <v>198</v>
      </c>
      <c r="M1612" t="s">
        <v>202</v>
      </c>
      <c r="N1612" s="14">
        <v>2</v>
      </c>
      <c r="O1612" s="14">
        <v>7</v>
      </c>
      <c r="P1612" s="14">
        <v>20</v>
      </c>
      <c r="Q1612" s="14">
        <v>0</v>
      </c>
      <c r="R1612" s="14">
        <v>1</v>
      </c>
      <c r="S1612" s="14">
        <v>1</v>
      </c>
    </row>
    <row r="1613" spans="1:19" x14ac:dyDescent="0.3">
      <c r="A1613" t="s">
        <v>6284</v>
      </c>
      <c r="B1613" t="s">
        <v>52</v>
      </c>
      <c r="C1613" s="14">
        <v>2016</v>
      </c>
      <c r="D1613" t="s">
        <v>4542</v>
      </c>
      <c r="E1613" t="s">
        <v>6286</v>
      </c>
      <c r="F1613" t="s">
        <v>336</v>
      </c>
      <c r="G1613" t="s">
        <v>337</v>
      </c>
      <c r="H1613" t="s">
        <v>207</v>
      </c>
      <c r="I1613" s="14">
        <v>177000000</v>
      </c>
      <c r="J1613" t="s">
        <v>146</v>
      </c>
      <c r="K1613" s="14">
        <v>177000000</v>
      </c>
      <c r="L1613" t="s">
        <v>198</v>
      </c>
      <c r="M1613" t="s">
        <v>4353</v>
      </c>
      <c r="N1613" s="14"/>
      <c r="O1613" s="14"/>
      <c r="P1613" s="14"/>
      <c r="Q1613" s="14">
        <v>0</v>
      </c>
      <c r="R1613" s="14">
        <v>1</v>
      </c>
      <c r="S1613" s="14">
        <v>1</v>
      </c>
    </row>
    <row r="1614" spans="1:19" x14ac:dyDescent="0.3">
      <c r="A1614" t="s">
        <v>6285</v>
      </c>
      <c r="B1614" t="s">
        <v>52</v>
      </c>
      <c r="C1614" s="14">
        <v>2016</v>
      </c>
      <c r="D1614" t="s">
        <v>372</v>
      </c>
      <c r="E1614" t="s">
        <v>1593</v>
      </c>
      <c r="F1614" t="s">
        <v>336</v>
      </c>
      <c r="G1614" t="s">
        <v>337</v>
      </c>
      <c r="H1614" t="s">
        <v>207</v>
      </c>
      <c r="I1614" s="14"/>
      <c r="J1614" t="s">
        <v>4353</v>
      </c>
      <c r="K1614" s="14">
        <v>117000000</v>
      </c>
      <c r="L1614" t="s">
        <v>198</v>
      </c>
      <c r="M1614" t="s">
        <v>4353</v>
      </c>
      <c r="N1614" s="14"/>
      <c r="O1614" s="14"/>
      <c r="P1614" s="14"/>
      <c r="Q1614" s="14">
        <v>0</v>
      </c>
      <c r="R1614" s="14">
        <v>1</v>
      </c>
      <c r="S1614" s="14">
        <v>1</v>
      </c>
    </row>
    <row r="1615" spans="1:19" x14ac:dyDescent="0.3">
      <c r="A1615" t="s">
        <v>6287</v>
      </c>
      <c r="B1615" t="s">
        <v>52</v>
      </c>
      <c r="C1615" s="14">
        <v>2016</v>
      </c>
      <c r="D1615" t="s">
        <v>372</v>
      </c>
      <c r="E1615" t="s">
        <v>1594</v>
      </c>
      <c r="F1615" t="s">
        <v>336</v>
      </c>
      <c r="G1615" t="s">
        <v>337</v>
      </c>
      <c r="H1615" t="s">
        <v>207</v>
      </c>
      <c r="I1615" s="14"/>
      <c r="J1615" t="s">
        <v>4353</v>
      </c>
      <c r="K1615" s="14">
        <v>103000000</v>
      </c>
      <c r="L1615" t="s">
        <v>198</v>
      </c>
      <c r="M1615" t="s">
        <v>202</v>
      </c>
      <c r="N1615" s="14">
        <v>2.6</v>
      </c>
      <c r="O1615" s="14">
        <v>5</v>
      </c>
      <c r="P1615" s="14">
        <v>20</v>
      </c>
      <c r="Q1615" s="14">
        <v>0</v>
      </c>
      <c r="R1615" s="14">
        <v>1</v>
      </c>
      <c r="S1615" s="14">
        <v>1</v>
      </c>
    </row>
    <row r="1616" spans="1:19" x14ac:dyDescent="0.3">
      <c r="A1616" t="s">
        <v>6288</v>
      </c>
      <c r="B1616" t="s">
        <v>52</v>
      </c>
      <c r="C1616" s="14">
        <v>2017</v>
      </c>
      <c r="D1616" t="s">
        <v>5090</v>
      </c>
      <c r="E1616" t="s">
        <v>1596</v>
      </c>
      <c r="F1616" t="s">
        <v>336</v>
      </c>
      <c r="G1616" t="s">
        <v>337</v>
      </c>
      <c r="H1616" t="s">
        <v>207</v>
      </c>
      <c r="I1616" s="14"/>
      <c r="J1616" t="s">
        <v>4353</v>
      </c>
      <c r="K1616" s="14">
        <v>218000000</v>
      </c>
      <c r="L1616" t="s">
        <v>198</v>
      </c>
      <c r="M1616" t="s">
        <v>202</v>
      </c>
      <c r="N1616" s="14"/>
      <c r="O1616" s="14"/>
      <c r="P1616" s="14"/>
      <c r="Q1616" s="14">
        <v>0</v>
      </c>
      <c r="R1616" s="14">
        <v>1</v>
      </c>
      <c r="S1616" s="14">
        <v>1</v>
      </c>
    </row>
    <row r="1617" spans="1:19" x14ac:dyDescent="0.3">
      <c r="A1617" t="s">
        <v>6289</v>
      </c>
      <c r="B1617" t="s">
        <v>52</v>
      </c>
      <c r="C1617" s="14">
        <v>2017</v>
      </c>
      <c r="D1617" t="s">
        <v>5090</v>
      </c>
      <c r="E1617" t="s">
        <v>1595</v>
      </c>
      <c r="F1617" t="s">
        <v>336</v>
      </c>
      <c r="G1617" t="s">
        <v>337</v>
      </c>
      <c r="H1617" t="s">
        <v>207</v>
      </c>
      <c r="I1617" s="14"/>
      <c r="J1617" t="s">
        <v>4353</v>
      </c>
      <c r="K1617" s="14">
        <v>83300000</v>
      </c>
      <c r="L1617" t="s">
        <v>198</v>
      </c>
      <c r="M1617" t="s">
        <v>4353</v>
      </c>
      <c r="N1617" s="14"/>
      <c r="O1617" s="14"/>
      <c r="P1617" s="14"/>
      <c r="Q1617" s="14">
        <v>0</v>
      </c>
      <c r="R1617" s="14">
        <v>1</v>
      </c>
      <c r="S1617" s="14">
        <v>1</v>
      </c>
    </row>
    <row r="1618" spans="1:19" x14ac:dyDescent="0.3">
      <c r="A1618" t="s">
        <v>6290</v>
      </c>
      <c r="B1618" t="s">
        <v>52</v>
      </c>
      <c r="C1618" s="14">
        <v>2017</v>
      </c>
      <c r="D1618" t="s">
        <v>372</v>
      </c>
      <c r="E1618" t="s">
        <v>231</v>
      </c>
      <c r="F1618" t="s">
        <v>336</v>
      </c>
      <c r="G1618" t="s">
        <v>337</v>
      </c>
      <c r="H1618" t="s">
        <v>207</v>
      </c>
      <c r="I1618" s="14"/>
      <c r="J1618" t="s">
        <v>4353</v>
      </c>
      <c r="K1618" s="14">
        <v>260000000</v>
      </c>
      <c r="L1618" t="s">
        <v>198</v>
      </c>
      <c r="M1618" t="s">
        <v>202</v>
      </c>
      <c r="N1618" s="14"/>
      <c r="O1618" s="14"/>
      <c r="P1618" s="14"/>
      <c r="Q1618" s="14">
        <v>0</v>
      </c>
      <c r="R1618" s="14">
        <v>1</v>
      </c>
      <c r="S1618" s="14">
        <v>1</v>
      </c>
    </row>
    <row r="1619" spans="1:19" x14ac:dyDescent="0.3">
      <c r="A1619" t="s">
        <v>6291</v>
      </c>
      <c r="B1619" t="s">
        <v>52</v>
      </c>
      <c r="C1619" s="14">
        <v>2017</v>
      </c>
      <c r="D1619" t="s">
        <v>372</v>
      </c>
      <c r="E1619" t="s">
        <v>1597</v>
      </c>
      <c r="F1619" t="s">
        <v>336</v>
      </c>
      <c r="G1619" t="s">
        <v>337</v>
      </c>
      <c r="H1619" t="s">
        <v>207</v>
      </c>
      <c r="I1619" s="14"/>
      <c r="J1619" t="s">
        <v>4353</v>
      </c>
      <c r="K1619" s="14">
        <v>172000000</v>
      </c>
      <c r="L1619" t="s">
        <v>198</v>
      </c>
      <c r="M1619" t="s">
        <v>4353</v>
      </c>
      <c r="N1619" s="14"/>
      <c r="O1619" s="14"/>
      <c r="P1619" s="14"/>
      <c r="Q1619" s="14">
        <v>0</v>
      </c>
      <c r="R1619" s="14">
        <v>1</v>
      </c>
      <c r="S1619" s="14">
        <v>1</v>
      </c>
    </row>
    <row r="1620" spans="1:19" x14ac:dyDescent="0.3">
      <c r="A1620" t="s">
        <v>6292</v>
      </c>
      <c r="B1620" t="s">
        <v>46</v>
      </c>
      <c r="C1620" s="14">
        <v>1985</v>
      </c>
      <c r="D1620" t="s">
        <v>255</v>
      </c>
      <c r="E1620" t="s">
        <v>259</v>
      </c>
      <c r="F1620" t="s">
        <v>299</v>
      </c>
      <c r="G1620" t="s">
        <v>299</v>
      </c>
      <c r="H1620" t="s">
        <v>4353</v>
      </c>
      <c r="I1620" s="14"/>
      <c r="J1620" t="s">
        <v>4353</v>
      </c>
      <c r="K1620" s="14">
        <v>800000</v>
      </c>
      <c r="L1620" t="s">
        <v>197</v>
      </c>
      <c r="M1620" t="s">
        <v>4353</v>
      </c>
      <c r="N1620" s="14"/>
      <c r="O1620" s="14"/>
      <c r="P1620" s="14"/>
      <c r="Q1620" s="14"/>
      <c r="R1620" s="14"/>
      <c r="S1620" s="14">
        <v>0</v>
      </c>
    </row>
    <row r="1621" spans="1:19" x14ac:dyDescent="0.3">
      <c r="A1621" t="s">
        <v>6293</v>
      </c>
      <c r="B1621" t="s">
        <v>46</v>
      </c>
      <c r="C1621" s="14">
        <v>1985</v>
      </c>
      <c r="D1621" t="s">
        <v>255</v>
      </c>
      <c r="E1621" t="s">
        <v>334</v>
      </c>
      <c r="F1621" t="s">
        <v>299</v>
      </c>
      <c r="G1621" t="s">
        <v>299</v>
      </c>
      <c r="H1621" t="s">
        <v>4353</v>
      </c>
      <c r="I1621" s="14"/>
      <c r="J1621" t="s">
        <v>4353</v>
      </c>
      <c r="K1621" s="14">
        <v>13400000</v>
      </c>
      <c r="L1621" t="s">
        <v>198</v>
      </c>
      <c r="M1621" t="s">
        <v>4353</v>
      </c>
      <c r="N1621" s="14">
        <v>0</v>
      </c>
      <c r="O1621" s="14"/>
      <c r="P1621" s="14"/>
      <c r="Q1621" s="14"/>
      <c r="R1621" s="14"/>
      <c r="S1621" s="14">
        <v>0</v>
      </c>
    </row>
    <row r="1622" spans="1:19" x14ac:dyDescent="0.3">
      <c r="A1622" t="s">
        <v>6294</v>
      </c>
      <c r="B1622" t="s">
        <v>46</v>
      </c>
      <c r="C1622" s="14">
        <v>1987</v>
      </c>
      <c r="D1622" t="s">
        <v>255</v>
      </c>
      <c r="E1622" t="s">
        <v>278</v>
      </c>
      <c r="F1622" t="s">
        <v>299</v>
      </c>
      <c r="G1622" t="s">
        <v>299</v>
      </c>
      <c r="H1622" t="s">
        <v>4353</v>
      </c>
      <c r="I1622" s="14"/>
      <c r="J1622" t="s">
        <v>4353</v>
      </c>
      <c r="K1622" s="14">
        <v>3540000</v>
      </c>
      <c r="L1622" t="s">
        <v>198</v>
      </c>
      <c r="M1622" t="s">
        <v>4353</v>
      </c>
      <c r="N1622" s="14">
        <v>0</v>
      </c>
      <c r="O1622" s="14"/>
      <c r="P1622" s="14"/>
      <c r="Q1622" s="14"/>
      <c r="R1622" s="14"/>
      <c r="S1622" s="14">
        <v>0</v>
      </c>
    </row>
    <row r="1623" spans="1:19" x14ac:dyDescent="0.3">
      <c r="A1623" t="s">
        <v>6295</v>
      </c>
      <c r="B1623" t="s">
        <v>46</v>
      </c>
      <c r="C1623" s="14">
        <v>1989</v>
      </c>
      <c r="D1623" t="s">
        <v>255</v>
      </c>
      <c r="E1623" t="s">
        <v>259</v>
      </c>
      <c r="F1623" t="s">
        <v>299</v>
      </c>
      <c r="G1623" t="s">
        <v>299</v>
      </c>
      <c r="H1623" t="s">
        <v>4353</v>
      </c>
      <c r="I1623" s="14"/>
      <c r="J1623" t="s">
        <v>4353</v>
      </c>
      <c r="K1623" s="14">
        <v>23000</v>
      </c>
      <c r="L1623" t="s">
        <v>197</v>
      </c>
      <c r="M1623" t="s">
        <v>4353</v>
      </c>
      <c r="N1623" s="14"/>
      <c r="O1623" s="14"/>
      <c r="P1623" s="14"/>
      <c r="Q1623" s="14"/>
      <c r="R1623" s="14"/>
      <c r="S1623" s="14">
        <v>0</v>
      </c>
    </row>
    <row r="1624" spans="1:19" x14ac:dyDescent="0.3">
      <c r="A1624" t="s">
        <v>6296</v>
      </c>
      <c r="B1624" t="s">
        <v>46</v>
      </c>
      <c r="C1624" s="14">
        <v>1990</v>
      </c>
      <c r="D1624" t="s">
        <v>362</v>
      </c>
      <c r="E1624" t="s">
        <v>1599</v>
      </c>
      <c r="F1624" t="s">
        <v>299</v>
      </c>
      <c r="G1624" t="s">
        <v>299</v>
      </c>
      <c r="H1624" t="s">
        <v>4353</v>
      </c>
      <c r="I1624" s="14"/>
      <c r="J1624" t="s">
        <v>4353</v>
      </c>
      <c r="K1624" s="14"/>
      <c r="L1624" t="s">
        <v>197</v>
      </c>
      <c r="M1624" t="s">
        <v>4353</v>
      </c>
      <c r="N1624" s="14"/>
      <c r="O1624" s="14"/>
      <c r="P1624" s="14"/>
      <c r="Q1624" s="14"/>
      <c r="R1624" s="14"/>
      <c r="S1624" s="14">
        <v>0</v>
      </c>
    </row>
    <row r="1625" spans="1:19" x14ac:dyDescent="0.3">
      <c r="A1625" t="s">
        <v>6297</v>
      </c>
      <c r="B1625" t="s">
        <v>46</v>
      </c>
      <c r="C1625" s="14">
        <v>1993</v>
      </c>
      <c r="D1625" t="s">
        <v>362</v>
      </c>
      <c r="E1625" t="s">
        <v>1600</v>
      </c>
      <c r="F1625" t="s">
        <v>299</v>
      </c>
      <c r="G1625" t="s">
        <v>299</v>
      </c>
      <c r="H1625" t="s">
        <v>4353</v>
      </c>
      <c r="I1625" s="14"/>
      <c r="J1625" t="s">
        <v>4353</v>
      </c>
      <c r="K1625" s="14"/>
      <c r="L1625" t="s">
        <v>197</v>
      </c>
      <c r="M1625" t="s">
        <v>4353</v>
      </c>
      <c r="N1625" s="14"/>
      <c r="O1625" s="14"/>
      <c r="P1625" s="14"/>
      <c r="Q1625" s="14"/>
      <c r="R1625" s="14"/>
      <c r="S1625" s="14">
        <v>0</v>
      </c>
    </row>
    <row r="1626" spans="1:19" x14ac:dyDescent="0.3">
      <c r="A1626" t="s">
        <v>6298</v>
      </c>
      <c r="B1626" t="s">
        <v>46</v>
      </c>
      <c r="C1626" s="14">
        <v>1994</v>
      </c>
      <c r="D1626" t="s">
        <v>362</v>
      </c>
      <c r="E1626" t="s">
        <v>1601</v>
      </c>
      <c r="F1626" t="s">
        <v>299</v>
      </c>
      <c r="G1626" t="s">
        <v>299</v>
      </c>
      <c r="H1626" t="s">
        <v>4353</v>
      </c>
      <c r="I1626" s="14"/>
      <c r="J1626" t="s">
        <v>4353</v>
      </c>
      <c r="K1626" s="14"/>
      <c r="L1626" t="s">
        <v>197</v>
      </c>
      <c r="M1626" t="s">
        <v>4353</v>
      </c>
      <c r="N1626" s="14"/>
      <c r="O1626" s="14"/>
      <c r="P1626" s="14"/>
      <c r="Q1626" s="14"/>
      <c r="R1626" s="14"/>
      <c r="S1626" s="14">
        <v>0</v>
      </c>
    </row>
    <row r="1627" spans="1:19" x14ac:dyDescent="0.3">
      <c r="A1627" t="s">
        <v>6299</v>
      </c>
      <c r="B1627" t="s">
        <v>46</v>
      </c>
      <c r="C1627" s="14">
        <v>1999</v>
      </c>
      <c r="D1627" t="s">
        <v>362</v>
      </c>
      <c r="E1627" t="s">
        <v>1602</v>
      </c>
      <c r="F1627" t="s">
        <v>299</v>
      </c>
      <c r="G1627" t="s">
        <v>299</v>
      </c>
      <c r="H1627" t="s">
        <v>4353</v>
      </c>
      <c r="I1627" s="14"/>
      <c r="J1627" t="s">
        <v>4353</v>
      </c>
      <c r="K1627" s="14"/>
      <c r="L1627" t="s">
        <v>197</v>
      </c>
      <c r="M1627" t="s">
        <v>4353</v>
      </c>
      <c r="N1627" s="14"/>
      <c r="O1627" s="14"/>
      <c r="P1627" s="14"/>
      <c r="Q1627" s="14"/>
      <c r="R1627" s="14"/>
      <c r="S1627" s="14">
        <v>0</v>
      </c>
    </row>
    <row r="1628" spans="1:19" x14ac:dyDescent="0.3">
      <c r="A1628" t="s">
        <v>6300</v>
      </c>
      <c r="B1628" t="s">
        <v>46</v>
      </c>
      <c r="C1628" s="14">
        <v>2000</v>
      </c>
      <c r="D1628" t="s">
        <v>302</v>
      </c>
      <c r="E1628" t="s">
        <v>1603</v>
      </c>
      <c r="F1628" t="s">
        <v>299</v>
      </c>
      <c r="G1628" t="s">
        <v>299</v>
      </c>
      <c r="H1628" t="s">
        <v>4353</v>
      </c>
      <c r="I1628" s="14">
        <v>7500</v>
      </c>
      <c r="J1628" t="s">
        <v>146</v>
      </c>
      <c r="K1628" s="14">
        <v>7500</v>
      </c>
      <c r="L1628" t="s">
        <v>197</v>
      </c>
      <c r="M1628" t="s">
        <v>202</v>
      </c>
      <c r="N1628" s="14"/>
      <c r="O1628" s="14"/>
      <c r="P1628" s="14"/>
      <c r="Q1628" s="14"/>
      <c r="R1628" s="14"/>
      <c r="S1628" s="14">
        <v>0</v>
      </c>
    </row>
    <row r="1629" spans="1:19" x14ac:dyDescent="0.3">
      <c r="A1629" t="s">
        <v>6301</v>
      </c>
      <c r="B1629" t="s">
        <v>46</v>
      </c>
      <c r="C1629" s="14">
        <v>2001</v>
      </c>
      <c r="D1629" t="s">
        <v>302</v>
      </c>
      <c r="E1629" t="s">
        <v>1604</v>
      </c>
      <c r="F1629" t="s">
        <v>299</v>
      </c>
      <c r="G1629" t="s">
        <v>299</v>
      </c>
      <c r="H1629" t="s">
        <v>4353</v>
      </c>
      <c r="I1629" s="14">
        <v>120000</v>
      </c>
      <c r="J1629" t="s">
        <v>146</v>
      </c>
      <c r="K1629" s="14">
        <v>120000</v>
      </c>
      <c r="L1629" t="s">
        <v>197</v>
      </c>
      <c r="M1629" t="s">
        <v>202</v>
      </c>
      <c r="N1629" s="14"/>
      <c r="O1629" s="14"/>
      <c r="P1629" s="14"/>
      <c r="Q1629" s="14"/>
      <c r="R1629" s="14"/>
      <c r="S1629" s="14">
        <v>0</v>
      </c>
    </row>
    <row r="1630" spans="1:19" x14ac:dyDescent="0.3">
      <c r="A1630" t="s">
        <v>6302</v>
      </c>
      <c r="B1630" t="s">
        <v>46</v>
      </c>
      <c r="C1630" s="14">
        <v>2004</v>
      </c>
      <c r="D1630" t="s">
        <v>302</v>
      </c>
      <c r="E1630" t="s">
        <v>1605</v>
      </c>
      <c r="F1630" t="s">
        <v>299</v>
      </c>
      <c r="G1630" t="s">
        <v>299</v>
      </c>
      <c r="H1630" t="s">
        <v>4353</v>
      </c>
      <c r="I1630" s="14">
        <v>6000000</v>
      </c>
      <c r="J1630" t="s">
        <v>187</v>
      </c>
      <c r="K1630" s="14">
        <v>3462304.25</v>
      </c>
      <c r="L1630" t="s">
        <v>197</v>
      </c>
      <c r="M1630" t="s">
        <v>202</v>
      </c>
      <c r="N1630" s="14"/>
      <c r="O1630" s="14"/>
      <c r="P1630" s="14"/>
      <c r="Q1630" s="14"/>
      <c r="R1630" s="14"/>
      <c r="S1630" s="14">
        <v>0</v>
      </c>
    </row>
    <row r="1631" spans="1:19" x14ac:dyDescent="0.3">
      <c r="A1631" t="s">
        <v>6303</v>
      </c>
      <c r="B1631" t="s">
        <v>46</v>
      </c>
      <c r="C1631" s="14">
        <v>2004</v>
      </c>
      <c r="D1631" t="s">
        <v>302</v>
      </c>
      <c r="E1631" t="s">
        <v>10012</v>
      </c>
      <c r="F1631" t="s">
        <v>299</v>
      </c>
      <c r="G1631" t="s">
        <v>299</v>
      </c>
      <c r="H1631" t="s">
        <v>4353</v>
      </c>
      <c r="I1631" s="14">
        <v>30000</v>
      </c>
      <c r="J1631" t="s">
        <v>146</v>
      </c>
      <c r="K1631" s="14">
        <v>30000</v>
      </c>
      <c r="L1631" t="s">
        <v>197</v>
      </c>
      <c r="M1631" t="s">
        <v>202</v>
      </c>
      <c r="N1631" s="14"/>
      <c r="O1631" s="14"/>
      <c r="P1631" s="14"/>
      <c r="Q1631" s="14"/>
      <c r="R1631" s="14"/>
      <c r="S1631" s="14">
        <v>0</v>
      </c>
    </row>
    <row r="1632" spans="1:19" x14ac:dyDescent="0.3">
      <c r="A1632" t="s">
        <v>6304</v>
      </c>
      <c r="B1632" t="s">
        <v>46</v>
      </c>
      <c r="C1632" s="14">
        <v>2006</v>
      </c>
      <c r="D1632" t="s">
        <v>302</v>
      </c>
      <c r="E1632" t="s">
        <v>1606</v>
      </c>
      <c r="F1632" t="s">
        <v>299</v>
      </c>
      <c r="G1632" t="s">
        <v>299</v>
      </c>
      <c r="H1632" t="s">
        <v>4353</v>
      </c>
      <c r="I1632" s="14">
        <v>1170000</v>
      </c>
      <c r="J1632" t="s">
        <v>187</v>
      </c>
      <c r="K1632" s="14">
        <v>675838.3125</v>
      </c>
      <c r="L1632" t="s">
        <v>197</v>
      </c>
      <c r="M1632" t="s">
        <v>202</v>
      </c>
      <c r="N1632" s="14"/>
      <c r="O1632" s="14"/>
      <c r="P1632" s="14"/>
      <c r="Q1632" s="14"/>
      <c r="R1632" s="14"/>
      <c r="S1632" s="14">
        <v>0</v>
      </c>
    </row>
    <row r="1633" spans="1:19" x14ac:dyDescent="0.3">
      <c r="A1633" t="s">
        <v>6305</v>
      </c>
      <c r="B1633" t="s">
        <v>46</v>
      </c>
      <c r="C1633" s="14">
        <v>2006</v>
      </c>
      <c r="D1633" t="s">
        <v>302</v>
      </c>
      <c r="E1633" t="s">
        <v>227</v>
      </c>
      <c r="F1633" t="s">
        <v>336</v>
      </c>
      <c r="G1633" t="s">
        <v>337</v>
      </c>
      <c r="H1633" t="s">
        <v>207</v>
      </c>
      <c r="I1633" s="14">
        <v>165000000</v>
      </c>
      <c r="J1633" t="s">
        <v>147</v>
      </c>
      <c r="K1633" s="14">
        <v>20693707</v>
      </c>
      <c r="L1633" t="s">
        <v>198</v>
      </c>
      <c r="M1633" t="s">
        <v>202</v>
      </c>
      <c r="N1633" s="14">
        <v>2</v>
      </c>
      <c r="O1633" s="14"/>
      <c r="P1633" s="14"/>
      <c r="Q1633" s="14">
        <v>0</v>
      </c>
      <c r="R1633" s="14">
        <v>1</v>
      </c>
      <c r="S1633" s="14">
        <v>1</v>
      </c>
    </row>
    <row r="1634" spans="1:19" x14ac:dyDescent="0.3">
      <c r="A1634" t="s">
        <v>6306</v>
      </c>
      <c r="B1634" t="s">
        <v>46</v>
      </c>
      <c r="C1634" s="14">
        <v>2008</v>
      </c>
      <c r="D1634" t="s">
        <v>302</v>
      </c>
      <c r="E1634" t="s">
        <v>1608</v>
      </c>
      <c r="F1634" t="s">
        <v>299</v>
      </c>
      <c r="G1634" t="s">
        <v>299</v>
      </c>
      <c r="H1634" t="s">
        <v>4353</v>
      </c>
      <c r="I1634" s="14">
        <v>3800000</v>
      </c>
      <c r="J1634" t="s">
        <v>146</v>
      </c>
      <c r="K1634" s="14">
        <v>3800000</v>
      </c>
      <c r="L1634" t="s">
        <v>197</v>
      </c>
      <c r="M1634" t="s">
        <v>202</v>
      </c>
      <c r="N1634" s="14"/>
      <c r="O1634" s="14"/>
      <c r="P1634" s="14"/>
      <c r="Q1634" s="14"/>
      <c r="R1634" s="14"/>
      <c r="S1634" s="14">
        <v>0</v>
      </c>
    </row>
    <row r="1635" spans="1:19" x14ac:dyDescent="0.3">
      <c r="A1635" t="s">
        <v>6307</v>
      </c>
      <c r="B1635" t="s">
        <v>46</v>
      </c>
      <c r="C1635" s="14">
        <v>2008</v>
      </c>
      <c r="D1635" t="s">
        <v>302</v>
      </c>
      <c r="E1635" t="s">
        <v>1609</v>
      </c>
      <c r="F1635" t="s">
        <v>299</v>
      </c>
      <c r="G1635" t="s">
        <v>299</v>
      </c>
      <c r="H1635" t="s">
        <v>4353</v>
      </c>
      <c r="I1635" s="14">
        <v>200000</v>
      </c>
      <c r="J1635" t="s">
        <v>146</v>
      </c>
      <c r="K1635" s="14">
        <v>200000</v>
      </c>
      <c r="L1635" t="s">
        <v>197</v>
      </c>
      <c r="M1635" t="s">
        <v>202</v>
      </c>
      <c r="N1635" s="14"/>
      <c r="O1635" s="14"/>
      <c r="P1635" s="14"/>
      <c r="Q1635" s="14"/>
      <c r="R1635" s="14"/>
      <c r="S1635" s="14">
        <v>0</v>
      </c>
    </row>
    <row r="1636" spans="1:19" x14ac:dyDescent="0.3">
      <c r="A1636" t="s">
        <v>6308</v>
      </c>
      <c r="B1636" t="s">
        <v>46</v>
      </c>
      <c r="C1636" s="14">
        <v>2008</v>
      </c>
      <c r="D1636" t="s">
        <v>302</v>
      </c>
      <c r="E1636" t="s">
        <v>1607</v>
      </c>
      <c r="F1636" t="s">
        <v>299</v>
      </c>
      <c r="G1636" t="s">
        <v>299</v>
      </c>
      <c r="H1636" t="s">
        <v>207</v>
      </c>
      <c r="I1636" s="14">
        <v>113000000</v>
      </c>
      <c r="J1636" t="s">
        <v>187</v>
      </c>
      <c r="K1636" s="14">
        <v>70903816</v>
      </c>
      <c r="L1636" t="s">
        <v>198</v>
      </c>
      <c r="M1636" t="s">
        <v>4353</v>
      </c>
      <c r="N1636" s="14"/>
      <c r="O1636" s="14"/>
      <c r="P1636" s="14"/>
      <c r="Q1636" s="14">
        <v>0</v>
      </c>
      <c r="R1636" s="14">
        <v>1</v>
      </c>
      <c r="S1636" s="14">
        <v>1</v>
      </c>
    </row>
    <row r="1637" spans="1:19" x14ac:dyDescent="0.3">
      <c r="A1637" t="s">
        <v>6309</v>
      </c>
      <c r="B1637" t="s">
        <v>46</v>
      </c>
      <c r="C1637" s="14">
        <v>2009</v>
      </c>
      <c r="D1637" t="s">
        <v>5025</v>
      </c>
      <c r="E1637" t="s">
        <v>10013</v>
      </c>
      <c r="F1637" t="s">
        <v>463</v>
      </c>
      <c r="G1637" t="s">
        <v>337</v>
      </c>
      <c r="H1637" t="s">
        <v>207</v>
      </c>
      <c r="I1637" s="14">
        <v>70000000</v>
      </c>
      <c r="J1637" t="s">
        <v>146</v>
      </c>
      <c r="K1637" s="14">
        <v>70000000</v>
      </c>
      <c r="L1637" t="s">
        <v>198</v>
      </c>
      <c r="M1637" t="s">
        <v>199</v>
      </c>
      <c r="N1637" s="14"/>
      <c r="O1637" s="14"/>
      <c r="P1637" s="14"/>
      <c r="Q1637" s="14">
        <v>0</v>
      </c>
      <c r="R1637" s="14">
        <v>1</v>
      </c>
      <c r="S1637" s="14">
        <v>1</v>
      </c>
    </row>
    <row r="1638" spans="1:19" x14ac:dyDescent="0.3">
      <c r="A1638" t="s">
        <v>6310</v>
      </c>
      <c r="B1638" t="s">
        <v>46</v>
      </c>
      <c r="C1638" s="14">
        <v>2009</v>
      </c>
      <c r="D1638" t="s">
        <v>302</v>
      </c>
      <c r="E1638" t="s">
        <v>1610</v>
      </c>
      <c r="F1638" t="s">
        <v>299</v>
      </c>
      <c r="G1638" t="s">
        <v>299</v>
      </c>
      <c r="H1638" t="s">
        <v>4353</v>
      </c>
      <c r="I1638" s="14">
        <v>2930000</v>
      </c>
      <c r="J1638" t="s">
        <v>146</v>
      </c>
      <c r="K1638" s="14">
        <v>2930000</v>
      </c>
      <c r="L1638" t="s">
        <v>197</v>
      </c>
      <c r="M1638" t="s">
        <v>202</v>
      </c>
      <c r="N1638" s="14"/>
      <c r="O1638" s="14"/>
      <c r="P1638" s="14"/>
      <c r="Q1638" s="14"/>
      <c r="R1638" s="14"/>
      <c r="S1638" s="14">
        <v>0</v>
      </c>
    </row>
    <row r="1639" spans="1:19" x14ac:dyDescent="0.3">
      <c r="A1639" t="s">
        <v>6311</v>
      </c>
      <c r="B1639" t="s">
        <v>46</v>
      </c>
      <c r="C1639" s="14">
        <v>2009</v>
      </c>
      <c r="D1639" t="s">
        <v>302</v>
      </c>
      <c r="E1639" t="s">
        <v>1611</v>
      </c>
      <c r="F1639" t="s">
        <v>336</v>
      </c>
      <c r="G1639" t="s">
        <v>337</v>
      </c>
      <c r="H1639" t="s">
        <v>207</v>
      </c>
      <c r="I1639" s="14">
        <v>70000000</v>
      </c>
      <c r="J1639" t="s">
        <v>187</v>
      </c>
      <c r="K1639" s="14">
        <v>35792656</v>
      </c>
      <c r="L1639" t="s">
        <v>198</v>
      </c>
      <c r="M1639" t="s">
        <v>202</v>
      </c>
      <c r="N1639" s="14">
        <v>2</v>
      </c>
      <c r="O1639" s="14"/>
      <c r="P1639" s="14">
        <v>20</v>
      </c>
      <c r="Q1639" s="14">
        <v>0</v>
      </c>
      <c r="R1639" s="14">
        <v>1</v>
      </c>
      <c r="S1639" s="14">
        <v>1</v>
      </c>
    </row>
    <row r="1640" spans="1:19" x14ac:dyDescent="0.3">
      <c r="A1640" t="s">
        <v>6312</v>
      </c>
      <c r="B1640" t="s">
        <v>46</v>
      </c>
      <c r="C1640" s="14">
        <v>2009</v>
      </c>
      <c r="D1640" t="s">
        <v>302</v>
      </c>
      <c r="E1640" t="s">
        <v>232</v>
      </c>
      <c r="F1640" t="s">
        <v>299</v>
      </c>
      <c r="G1640" t="s">
        <v>299</v>
      </c>
      <c r="H1640" t="s">
        <v>4353</v>
      </c>
      <c r="I1640" s="14">
        <v>30000</v>
      </c>
      <c r="J1640" t="s">
        <v>146</v>
      </c>
      <c r="K1640" s="14">
        <v>30000</v>
      </c>
      <c r="L1640" t="s">
        <v>197</v>
      </c>
      <c r="M1640" t="s">
        <v>202</v>
      </c>
      <c r="N1640" s="14"/>
      <c r="O1640" s="14"/>
      <c r="P1640" s="14"/>
      <c r="Q1640" s="14"/>
      <c r="R1640" s="14"/>
      <c r="S1640" s="14">
        <v>0</v>
      </c>
    </row>
    <row r="1641" spans="1:19" x14ac:dyDescent="0.3">
      <c r="A1641" t="s">
        <v>6313</v>
      </c>
      <c r="B1641" t="s">
        <v>46</v>
      </c>
      <c r="C1641" s="14">
        <v>2010</v>
      </c>
      <c r="D1641" t="s">
        <v>302</v>
      </c>
      <c r="E1641" t="s">
        <v>1612</v>
      </c>
      <c r="F1641" t="s">
        <v>299</v>
      </c>
      <c r="G1641" t="s">
        <v>299</v>
      </c>
      <c r="H1641" t="s">
        <v>4353</v>
      </c>
      <c r="I1641" s="14">
        <v>30000000</v>
      </c>
      <c r="J1641" t="s">
        <v>147</v>
      </c>
      <c r="K1641" s="14">
        <v>4431138.5</v>
      </c>
      <c r="L1641" t="s">
        <v>197</v>
      </c>
      <c r="M1641" t="s">
        <v>202</v>
      </c>
      <c r="N1641" s="14"/>
      <c r="O1641" s="14"/>
      <c r="P1641" s="14"/>
      <c r="Q1641" s="14"/>
      <c r="R1641" s="14"/>
      <c r="S1641" s="14">
        <v>0</v>
      </c>
    </row>
    <row r="1642" spans="1:19" x14ac:dyDescent="0.3">
      <c r="A1642" t="s">
        <v>6315</v>
      </c>
      <c r="B1642" t="s">
        <v>46</v>
      </c>
      <c r="C1642" s="14">
        <v>2010</v>
      </c>
      <c r="D1642" t="s">
        <v>302</v>
      </c>
      <c r="E1642" t="s">
        <v>1613</v>
      </c>
      <c r="F1642" t="s">
        <v>299</v>
      </c>
      <c r="G1642" t="s">
        <v>299</v>
      </c>
      <c r="H1642" t="s">
        <v>4353</v>
      </c>
      <c r="I1642" s="14"/>
      <c r="J1642" t="s">
        <v>4353</v>
      </c>
      <c r="K1642" s="14"/>
      <c r="L1642" t="s">
        <v>197</v>
      </c>
      <c r="M1642" t="s">
        <v>202</v>
      </c>
      <c r="N1642" s="14"/>
      <c r="O1642" s="14"/>
      <c r="P1642" s="14"/>
      <c r="Q1642" s="14"/>
      <c r="R1642" s="14"/>
      <c r="S1642" s="14">
        <v>0</v>
      </c>
    </row>
    <row r="1643" spans="1:19" x14ac:dyDescent="0.3">
      <c r="A1643" t="s">
        <v>6316</v>
      </c>
      <c r="B1643" t="s">
        <v>46</v>
      </c>
      <c r="C1643" s="14">
        <v>2010</v>
      </c>
      <c r="D1643" t="s">
        <v>302</v>
      </c>
      <c r="E1643" t="s">
        <v>10014</v>
      </c>
      <c r="F1643" t="s">
        <v>299</v>
      </c>
      <c r="G1643" t="s">
        <v>299</v>
      </c>
      <c r="H1643" t="s">
        <v>4353</v>
      </c>
      <c r="I1643" s="14">
        <v>50000</v>
      </c>
      <c r="J1643" t="s">
        <v>187</v>
      </c>
      <c r="K1643" s="14">
        <v>26064.630859375</v>
      </c>
      <c r="L1643" t="s">
        <v>197</v>
      </c>
      <c r="M1643" t="s">
        <v>202</v>
      </c>
      <c r="N1643" s="14"/>
      <c r="O1643" s="14"/>
      <c r="P1643" s="14"/>
      <c r="Q1643" s="14"/>
      <c r="R1643" s="14"/>
      <c r="S1643" s="14">
        <v>0</v>
      </c>
    </row>
    <row r="1644" spans="1:19" x14ac:dyDescent="0.3">
      <c r="A1644" t="s">
        <v>6317</v>
      </c>
      <c r="B1644" t="s">
        <v>46</v>
      </c>
      <c r="C1644" s="14">
        <v>2010</v>
      </c>
      <c r="D1644" t="s">
        <v>302</v>
      </c>
      <c r="E1644" t="s">
        <v>6314</v>
      </c>
      <c r="F1644" t="s">
        <v>299</v>
      </c>
      <c r="G1644" t="s">
        <v>299</v>
      </c>
      <c r="H1644" t="s">
        <v>4353</v>
      </c>
      <c r="I1644" s="14">
        <v>50000</v>
      </c>
      <c r="J1644" t="s">
        <v>146</v>
      </c>
      <c r="K1644" s="14">
        <v>50000</v>
      </c>
      <c r="L1644" t="s">
        <v>197</v>
      </c>
      <c r="M1644" t="s">
        <v>202</v>
      </c>
      <c r="N1644" s="14"/>
      <c r="O1644" s="14"/>
      <c r="P1644" s="14"/>
      <c r="Q1644" s="14"/>
      <c r="R1644" s="14"/>
      <c r="S1644" s="14">
        <v>0</v>
      </c>
    </row>
    <row r="1645" spans="1:19" x14ac:dyDescent="0.3">
      <c r="A1645" t="s">
        <v>6318</v>
      </c>
      <c r="B1645" t="s">
        <v>46</v>
      </c>
      <c r="C1645" s="14">
        <v>2011</v>
      </c>
      <c r="D1645" t="s">
        <v>302</v>
      </c>
      <c r="E1645" t="s">
        <v>6321</v>
      </c>
      <c r="F1645" t="s">
        <v>299</v>
      </c>
      <c r="G1645" t="s">
        <v>299</v>
      </c>
      <c r="H1645" t="s">
        <v>4353</v>
      </c>
      <c r="I1645" s="14"/>
      <c r="J1645" t="s">
        <v>4353</v>
      </c>
      <c r="K1645" s="14"/>
      <c r="L1645" t="s">
        <v>197</v>
      </c>
      <c r="M1645" t="s">
        <v>202</v>
      </c>
      <c r="N1645" s="14"/>
      <c r="O1645" s="14"/>
      <c r="P1645" s="14"/>
      <c r="Q1645" s="14"/>
      <c r="R1645" s="14"/>
      <c r="S1645" s="14">
        <v>0</v>
      </c>
    </row>
    <row r="1646" spans="1:19" x14ac:dyDescent="0.3">
      <c r="A1646" t="s">
        <v>6319</v>
      </c>
      <c r="B1646" t="s">
        <v>46</v>
      </c>
      <c r="C1646" s="14">
        <v>2011</v>
      </c>
      <c r="D1646" t="s">
        <v>302</v>
      </c>
      <c r="E1646" t="s">
        <v>1620</v>
      </c>
      <c r="F1646" t="s">
        <v>336</v>
      </c>
      <c r="G1646" t="s">
        <v>337</v>
      </c>
      <c r="H1646" t="s">
        <v>207</v>
      </c>
      <c r="I1646" s="14">
        <v>51100000</v>
      </c>
      <c r="J1646" t="s">
        <v>146</v>
      </c>
      <c r="K1646" s="14">
        <v>51100000</v>
      </c>
      <c r="L1646" t="s">
        <v>198</v>
      </c>
      <c r="M1646" t="s">
        <v>202</v>
      </c>
      <c r="N1646" s="14"/>
      <c r="O1646" s="14"/>
      <c r="P1646" s="14"/>
      <c r="Q1646" s="14">
        <v>0</v>
      </c>
      <c r="R1646" s="14">
        <v>1</v>
      </c>
      <c r="S1646" s="14">
        <v>1</v>
      </c>
    </row>
    <row r="1647" spans="1:19" x14ac:dyDescent="0.3">
      <c r="A1647" t="s">
        <v>6320</v>
      </c>
      <c r="B1647" t="s">
        <v>46</v>
      </c>
      <c r="C1647" s="14">
        <v>2011</v>
      </c>
      <c r="D1647" t="s">
        <v>302</v>
      </c>
      <c r="E1647" t="s">
        <v>1616</v>
      </c>
      <c r="F1647" t="s">
        <v>299</v>
      </c>
      <c r="G1647" t="s">
        <v>299</v>
      </c>
      <c r="H1647" t="s">
        <v>207</v>
      </c>
      <c r="I1647" s="14">
        <v>53800000</v>
      </c>
      <c r="J1647" t="s">
        <v>146</v>
      </c>
      <c r="K1647" s="14">
        <v>53800000</v>
      </c>
      <c r="L1647" t="s">
        <v>198</v>
      </c>
      <c r="M1647" t="s">
        <v>202</v>
      </c>
      <c r="N1647" s="14"/>
      <c r="O1647" s="14"/>
      <c r="P1647" s="14"/>
      <c r="Q1647" s="14">
        <v>0</v>
      </c>
      <c r="R1647" s="14">
        <v>1</v>
      </c>
      <c r="S1647" s="14">
        <v>1</v>
      </c>
    </row>
    <row r="1648" spans="1:19" x14ac:dyDescent="0.3">
      <c r="A1648" t="s">
        <v>6322</v>
      </c>
      <c r="B1648" t="s">
        <v>46</v>
      </c>
      <c r="C1648" s="14">
        <v>2011</v>
      </c>
      <c r="D1648" t="s">
        <v>302</v>
      </c>
      <c r="E1648" t="s">
        <v>1614</v>
      </c>
      <c r="F1648" t="s">
        <v>299</v>
      </c>
      <c r="G1648" t="s">
        <v>299</v>
      </c>
      <c r="H1648" t="s">
        <v>4353</v>
      </c>
      <c r="I1648" s="14"/>
      <c r="J1648" t="s">
        <v>4353</v>
      </c>
      <c r="K1648" s="14"/>
      <c r="L1648" t="s">
        <v>197</v>
      </c>
      <c r="M1648" t="s">
        <v>202</v>
      </c>
      <c r="N1648" s="14"/>
      <c r="O1648" s="14"/>
      <c r="P1648" s="14"/>
      <c r="Q1648" s="14"/>
      <c r="R1648" s="14"/>
      <c r="S1648" s="14">
        <v>0</v>
      </c>
    </row>
    <row r="1649" spans="1:19" x14ac:dyDescent="0.3">
      <c r="A1649" t="s">
        <v>6323</v>
      </c>
      <c r="B1649" t="s">
        <v>46</v>
      </c>
      <c r="C1649" s="14">
        <v>2011</v>
      </c>
      <c r="D1649" t="s">
        <v>302</v>
      </c>
      <c r="E1649" t="s">
        <v>1619</v>
      </c>
      <c r="F1649" t="s">
        <v>299</v>
      </c>
      <c r="G1649" t="s">
        <v>299</v>
      </c>
      <c r="H1649" t="s">
        <v>207</v>
      </c>
      <c r="I1649" s="14">
        <v>3100000</v>
      </c>
      <c r="J1649" t="s">
        <v>146</v>
      </c>
      <c r="K1649" s="14">
        <v>3100000</v>
      </c>
      <c r="L1649" t="s">
        <v>198</v>
      </c>
      <c r="M1649" t="s">
        <v>4353</v>
      </c>
      <c r="N1649" s="14"/>
      <c r="O1649" s="14"/>
      <c r="P1649" s="14"/>
      <c r="Q1649" s="14">
        <v>0</v>
      </c>
      <c r="R1649" s="14">
        <v>1</v>
      </c>
      <c r="S1649" s="14">
        <v>1</v>
      </c>
    </row>
    <row r="1650" spans="1:19" x14ac:dyDescent="0.3">
      <c r="A1650" t="s">
        <v>6324</v>
      </c>
      <c r="B1650" t="s">
        <v>46</v>
      </c>
      <c r="C1650" s="14">
        <v>2011</v>
      </c>
      <c r="D1650" t="s">
        <v>302</v>
      </c>
      <c r="E1650" t="s">
        <v>1621</v>
      </c>
      <c r="F1650" t="s">
        <v>299</v>
      </c>
      <c r="G1650" t="s">
        <v>299</v>
      </c>
      <c r="H1650" t="s">
        <v>4353</v>
      </c>
      <c r="I1650" s="14">
        <v>4100000</v>
      </c>
      <c r="J1650" t="s">
        <v>187</v>
      </c>
      <c r="K1650" s="14">
        <v>2286422.5</v>
      </c>
      <c r="L1650" t="s">
        <v>197</v>
      </c>
      <c r="M1650" t="s">
        <v>202</v>
      </c>
      <c r="N1650" s="14"/>
      <c r="O1650" s="14"/>
      <c r="P1650" s="14"/>
      <c r="Q1650" s="14"/>
      <c r="R1650" s="14"/>
      <c r="S1650" s="14">
        <v>0</v>
      </c>
    </row>
    <row r="1651" spans="1:19" x14ac:dyDescent="0.3">
      <c r="A1651" t="s">
        <v>6325</v>
      </c>
      <c r="B1651" t="s">
        <v>46</v>
      </c>
      <c r="C1651" s="14">
        <v>2011</v>
      </c>
      <c r="D1651" t="s">
        <v>302</v>
      </c>
      <c r="E1651" t="s">
        <v>1622</v>
      </c>
      <c r="F1651" t="s">
        <v>299</v>
      </c>
      <c r="G1651" t="s">
        <v>299</v>
      </c>
      <c r="H1651" t="s">
        <v>4353</v>
      </c>
      <c r="I1651" s="14"/>
      <c r="J1651" t="s">
        <v>4353</v>
      </c>
      <c r="K1651" s="14"/>
      <c r="L1651" t="s">
        <v>197</v>
      </c>
      <c r="M1651" t="s">
        <v>202</v>
      </c>
      <c r="N1651" s="14"/>
      <c r="O1651" s="14"/>
      <c r="P1651" s="14"/>
      <c r="Q1651" s="14"/>
      <c r="R1651" s="14"/>
      <c r="S1651" s="14">
        <v>0</v>
      </c>
    </row>
    <row r="1652" spans="1:19" x14ac:dyDescent="0.3">
      <c r="A1652" t="s">
        <v>6326</v>
      </c>
      <c r="B1652" t="s">
        <v>46</v>
      </c>
      <c r="C1652" s="14">
        <v>2011</v>
      </c>
      <c r="D1652" t="s">
        <v>302</v>
      </c>
      <c r="E1652" t="s">
        <v>1617</v>
      </c>
      <c r="F1652" t="s">
        <v>299</v>
      </c>
      <c r="G1652" t="s">
        <v>299</v>
      </c>
      <c r="H1652" t="s">
        <v>4353</v>
      </c>
      <c r="I1652" s="14">
        <v>5300000</v>
      </c>
      <c r="J1652" t="s">
        <v>187</v>
      </c>
      <c r="K1652" s="14">
        <v>2955619.5</v>
      </c>
      <c r="L1652" t="s">
        <v>197</v>
      </c>
      <c r="M1652" t="s">
        <v>202</v>
      </c>
      <c r="N1652" s="14"/>
      <c r="O1652" s="14"/>
      <c r="P1652" s="14"/>
      <c r="Q1652" s="14"/>
      <c r="R1652" s="14"/>
      <c r="S1652" s="14">
        <v>0</v>
      </c>
    </row>
    <row r="1653" spans="1:19" x14ac:dyDescent="0.3">
      <c r="A1653" t="s">
        <v>6327</v>
      </c>
      <c r="B1653" t="s">
        <v>46</v>
      </c>
      <c r="C1653" s="14">
        <v>2011</v>
      </c>
      <c r="D1653" t="s">
        <v>302</v>
      </c>
      <c r="E1653" t="s">
        <v>1615</v>
      </c>
      <c r="F1653" t="s">
        <v>336</v>
      </c>
      <c r="G1653" t="s">
        <v>337</v>
      </c>
      <c r="H1653" t="s">
        <v>207</v>
      </c>
      <c r="I1653" s="14">
        <v>26100000</v>
      </c>
      <c r="J1653" t="s">
        <v>146</v>
      </c>
      <c r="K1653" s="14">
        <v>26100000</v>
      </c>
      <c r="L1653" t="s">
        <v>198</v>
      </c>
      <c r="M1653" t="s">
        <v>4353</v>
      </c>
      <c r="N1653" s="14"/>
      <c r="O1653" s="14"/>
      <c r="P1653" s="14"/>
      <c r="Q1653" s="14">
        <v>0</v>
      </c>
      <c r="R1653" s="14">
        <v>1</v>
      </c>
      <c r="S1653" s="14">
        <v>1</v>
      </c>
    </row>
    <row r="1654" spans="1:19" x14ac:dyDescent="0.3">
      <c r="A1654" t="s">
        <v>6328</v>
      </c>
      <c r="B1654" t="s">
        <v>46</v>
      </c>
      <c r="C1654" s="14">
        <v>2011</v>
      </c>
      <c r="D1654" t="s">
        <v>302</v>
      </c>
      <c r="E1654" t="s">
        <v>1618</v>
      </c>
      <c r="F1654" t="s">
        <v>336</v>
      </c>
      <c r="G1654" t="s">
        <v>337</v>
      </c>
      <c r="H1654" t="s">
        <v>207</v>
      </c>
      <c r="I1654" s="14">
        <v>48200000</v>
      </c>
      <c r="J1654" t="s">
        <v>146</v>
      </c>
      <c r="K1654" s="14">
        <v>48200000</v>
      </c>
      <c r="L1654" t="s">
        <v>198</v>
      </c>
      <c r="M1654" t="s">
        <v>202</v>
      </c>
      <c r="N1654" s="14"/>
      <c r="O1654" s="14"/>
      <c r="P1654" s="14"/>
      <c r="Q1654" s="14">
        <v>0</v>
      </c>
      <c r="R1654" s="14">
        <v>1</v>
      </c>
      <c r="S1654" s="14">
        <v>1</v>
      </c>
    </row>
    <row r="1655" spans="1:19" x14ac:dyDescent="0.3">
      <c r="A1655" t="s">
        <v>6329</v>
      </c>
      <c r="B1655" t="s">
        <v>46</v>
      </c>
      <c r="C1655" s="14">
        <v>2012</v>
      </c>
      <c r="D1655" t="s">
        <v>302</v>
      </c>
      <c r="E1655" t="s">
        <v>6331</v>
      </c>
      <c r="F1655" t="s">
        <v>299</v>
      </c>
      <c r="G1655" t="s">
        <v>299</v>
      </c>
      <c r="H1655" t="s">
        <v>4353</v>
      </c>
      <c r="I1655" s="14">
        <v>5000000</v>
      </c>
      <c r="J1655" t="s">
        <v>146</v>
      </c>
      <c r="K1655" s="14">
        <v>5000000</v>
      </c>
      <c r="L1655" t="s">
        <v>197</v>
      </c>
      <c r="M1655" t="s">
        <v>202</v>
      </c>
      <c r="N1655" s="14"/>
      <c r="O1655" s="14"/>
      <c r="P1655" s="14"/>
      <c r="Q1655" s="14"/>
      <c r="R1655" s="14"/>
      <c r="S1655" s="14">
        <v>0</v>
      </c>
    </row>
    <row r="1656" spans="1:19" x14ac:dyDescent="0.3">
      <c r="A1656" t="s">
        <v>6330</v>
      </c>
      <c r="B1656" t="s">
        <v>46</v>
      </c>
      <c r="C1656" s="14">
        <v>2012</v>
      </c>
      <c r="D1656" t="s">
        <v>302</v>
      </c>
      <c r="E1656" t="s">
        <v>1624</v>
      </c>
      <c r="F1656" t="s">
        <v>336</v>
      </c>
      <c r="G1656" t="s">
        <v>337</v>
      </c>
      <c r="H1656" t="s">
        <v>207</v>
      </c>
      <c r="I1656" s="14">
        <v>123900000</v>
      </c>
      <c r="J1656" t="s">
        <v>146</v>
      </c>
      <c r="K1656" s="14">
        <v>123900000</v>
      </c>
      <c r="L1656" t="s">
        <v>198</v>
      </c>
      <c r="M1656" t="s">
        <v>202</v>
      </c>
      <c r="N1656" s="14"/>
      <c r="O1656" s="14"/>
      <c r="P1656" s="14"/>
      <c r="Q1656" s="14">
        <v>0</v>
      </c>
      <c r="R1656" s="14">
        <v>1</v>
      </c>
      <c r="S1656" s="14">
        <v>1</v>
      </c>
    </row>
    <row r="1657" spans="1:19" x14ac:dyDescent="0.3">
      <c r="A1657" t="s">
        <v>6332</v>
      </c>
      <c r="B1657" t="s">
        <v>46</v>
      </c>
      <c r="C1657" s="14">
        <v>2012</v>
      </c>
      <c r="D1657" t="s">
        <v>302</v>
      </c>
      <c r="E1657" t="s">
        <v>1623</v>
      </c>
      <c r="F1657" t="s">
        <v>336</v>
      </c>
      <c r="G1657" t="s">
        <v>337</v>
      </c>
      <c r="H1657" t="s">
        <v>207</v>
      </c>
      <c r="I1657" s="14"/>
      <c r="J1657" t="s">
        <v>146</v>
      </c>
      <c r="K1657" s="14"/>
      <c r="L1657" t="s">
        <v>198</v>
      </c>
      <c r="M1657" t="s">
        <v>202</v>
      </c>
      <c r="N1657" s="14"/>
      <c r="O1657" s="14"/>
      <c r="P1657" s="14"/>
      <c r="Q1657" s="14">
        <v>0</v>
      </c>
      <c r="R1657" s="14">
        <v>1</v>
      </c>
      <c r="S1657" s="14">
        <v>1</v>
      </c>
    </row>
    <row r="1658" spans="1:19" x14ac:dyDescent="0.3">
      <c r="A1658" t="s">
        <v>6333</v>
      </c>
      <c r="B1658" t="s">
        <v>46</v>
      </c>
      <c r="C1658" s="14">
        <v>2013</v>
      </c>
      <c r="D1658" t="s">
        <v>302</v>
      </c>
      <c r="E1658" t="s">
        <v>1627</v>
      </c>
      <c r="F1658" t="s">
        <v>299</v>
      </c>
      <c r="G1658" t="s">
        <v>299</v>
      </c>
      <c r="H1658" t="s">
        <v>4353</v>
      </c>
      <c r="I1658" s="14">
        <v>70000000</v>
      </c>
      <c r="J1658" t="s">
        <v>147</v>
      </c>
      <c r="K1658" s="14">
        <v>11298052</v>
      </c>
      <c r="L1658" t="s">
        <v>197</v>
      </c>
      <c r="M1658" t="s">
        <v>202</v>
      </c>
      <c r="N1658" s="14"/>
      <c r="O1658" s="14"/>
      <c r="P1658" s="14"/>
      <c r="Q1658" s="14"/>
      <c r="R1658" s="14"/>
      <c r="S1658" s="14">
        <v>0</v>
      </c>
    </row>
    <row r="1659" spans="1:19" x14ac:dyDescent="0.3">
      <c r="A1659" t="s">
        <v>6334</v>
      </c>
      <c r="B1659" t="s">
        <v>46</v>
      </c>
      <c r="C1659" s="14">
        <v>2013</v>
      </c>
      <c r="D1659" t="s">
        <v>302</v>
      </c>
      <c r="E1659" t="s">
        <v>1629</v>
      </c>
      <c r="F1659" t="s">
        <v>299</v>
      </c>
      <c r="G1659" t="s">
        <v>299</v>
      </c>
      <c r="H1659" t="s">
        <v>4353</v>
      </c>
      <c r="I1659" s="14">
        <v>2500000</v>
      </c>
      <c r="J1659" t="s">
        <v>146</v>
      </c>
      <c r="K1659" s="14">
        <v>2500000</v>
      </c>
      <c r="L1659" t="s">
        <v>197</v>
      </c>
      <c r="M1659" t="s">
        <v>202</v>
      </c>
      <c r="N1659" s="14"/>
      <c r="O1659" s="14"/>
      <c r="P1659" s="14"/>
      <c r="Q1659" s="14"/>
      <c r="R1659" s="14"/>
      <c r="S1659" s="14">
        <v>0</v>
      </c>
    </row>
    <row r="1660" spans="1:19" x14ac:dyDescent="0.3">
      <c r="A1660" t="s">
        <v>6335</v>
      </c>
      <c r="B1660" t="s">
        <v>46</v>
      </c>
      <c r="C1660" s="14">
        <v>2013</v>
      </c>
      <c r="D1660" t="s">
        <v>302</v>
      </c>
      <c r="E1660" t="s">
        <v>1628</v>
      </c>
      <c r="F1660" t="s">
        <v>299</v>
      </c>
      <c r="G1660" t="s">
        <v>299</v>
      </c>
      <c r="H1660" t="s">
        <v>4353</v>
      </c>
      <c r="I1660" s="14">
        <v>4000000</v>
      </c>
      <c r="J1660" t="s">
        <v>187</v>
      </c>
      <c r="K1660" s="14">
        <v>2172274.5</v>
      </c>
      <c r="L1660" t="s">
        <v>197</v>
      </c>
      <c r="M1660" t="s">
        <v>202</v>
      </c>
      <c r="N1660" s="14"/>
      <c r="O1660" s="14"/>
      <c r="P1660" s="14"/>
      <c r="Q1660" s="14"/>
      <c r="R1660" s="14"/>
      <c r="S1660" s="14">
        <v>0</v>
      </c>
    </row>
    <row r="1661" spans="1:19" x14ac:dyDescent="0.3">
      <c r="A1661" t="s">
        <v>6336</v>
      </c>
      <c r="B1661" t="s">
        <v>46</v>
      </c>
      <c r="C1661" s="14">
        <v>2013</v>
      </c>
      <c r="D1661" t="s">
        <v>302</v>
      </c>
      <c r="E1661" t="s">
        <v>1625</v>
      </c>
      <c r="F1661" t="s">
        <v>299</v>
      </c>
      <c r="G1661" t="s">
        <v>299</v>
      </c>
      <c r="H1661" t="s">
        <v>4353</v>
      </c>
      <c r="I1661" s="14"/>
      <c r="J1661" t="s">
        <v>4353</v>
      </c>
      <c r="K1661" s="14"/>
      <c r="L1661" t="s">
        <v>197</v>
      </c>
      <c r="M1661" t="s">
        <v>202</v>
      </c>
      <c r="N1661" s="14"/>
      <c r="O1661" s="14"/>
      <c r="P1661" s="14"/>
      <c r="Q1661" s="14"/>
      <c r="R1661" s="14"/>
      <c r="S1661" s="14">
        <v>0</v>
      </c>
    </row>
    <row r="1662" spans="1:19" x14ac:dyDescent="0.3">
      <c r="A1662" t="s">
        <v>6337</v>
      </c>
      <c r="B1662" t="s">
        <v>46</v>
      </c>
      <c r="C1662" s="14">
        <v>2013</v>
      </c>
      <c r="D1662" t="s">
        <v>302</v>
      </c>
      <c r="E1662" t="s">
        <v>1626</v>
      </c>
      <c r="F1662" t="s">
        <v>299</v>
      </c>
      <c r="G1662" t="s">
        <v>299</v>
      </c>
      <c r="H1662" t="s">
        <v>4353</v>
      </c>
      <c r="I1662" s="14">
        <v>300000</v>
      </c>
      <c r="J1662" t="s">
        <v>147</v>
      </c>
      <c r="K1662" s="14">
        <v>48420.22265625</v>
      </c>
      <c r="L1662" t="s">
        <v>197</v>
      </c>
      <c r="M1662" t="s">
        <v>202</v>
      </c>
      <c r="N1662" s="14"/>
      <c r="O1662" s="14"/>
      <c r="P1662" s="14"/>
      <c r="Q1662" s="14"/>
      <c r="R1662" s="14"/>
      <c r="S1662" s="14">
        <v>0</v>
      </c>
    </row>
    <row r="1663" spans="1:19" x14ac:dyDescent="0.3">
      <c r="A1663" t="s">
        <v>6338</v>
      </c>
      <c r="B1663" t="s">
        <v>46</v>
      </c>
      <c r="C1663" s="14">
        <v>2014</v>
      </c>
      <c r="D1663" t="s">
        <v>302</v>
      </c>
      <c r="E1663" t="s">
        <v>1632</v>
      </c>
      <c r="F1663" t="s">
        <v>299</v>
      </c>
      <c r="G1663" t="s">
        <v>299</v>
      </c>
      <c r="H1663" t="s">
        <v>4353</v>
      </c>
      <c r="I1663" s="14">
        <v>80000000</v>
      </c>
      <c r="J1663" t="s">
        <v>147</v>
      </c>
      <c r="K1663" s="14">
        <v>13022033</v>
      </c>
      <c r="L1663" t="s">
        <v>197</v>
      </c>
      <c r="M1663" t="s">
        <v>202</v>
      </c>
      <c r="N1663" s="14"/>
      <c r="O1663" s="14"/>
      <c r="P1663" s="14"/>
      <c r="Q1663" s="14"/>
      <c r="R1663" s="14"/>
      <c r="S1663" s="14">
        <v>0</v>
      </c>
    </row>
    <row r="1664" spans="1:19" x14ac:dyDescent="0.3">
      <c r="A1664" t="s">
        <v>6339</v>
      </c>
      <c r="B1664" t="s">
        <v>46</v>
      </c>
      <c r="C1664" s="14">
        <v>2014</v>
      </c>
      <c r="D1664" t="s">
        <v>302</v>
      </c>
      <c r="E1664" t="s">
        <v>1631</v>
      </c>
      <c r="F1664" t="s">
        <v>299</v>
      </c>
      <c r="G1664" t="s">
        <v>299</v>
      </c>
      <c r="H1664" t="s">
        <v>4353</v>
      </c>
      <c r="I1664" s="14">
        <v>50000</v>
      </c>
      <c r="J1664" t="s">
        <v>146</v>
      </c>
      <c r="K1664" s="14">
        <v>50000</v>
      </c>
      <c r="L1664" t="s">
        <v>197</v>
      </c>
      <c r="M1664" t="s">
        <v>202</v>
      </c>
      <c r="N1664" s="14"/>
      <c r="O1664" s="14"/>
      <c r="P1664" s="14"/>
      <c r="Q1664" s="14"/>
      <c r="R1664" s="14"/>
      <c r="S1664" s="14">
        <v>0</v>
      </c>
    </row>
    <row r="1665" spans="1:19" x14ac:dyDescent="0.3">
      <c r="A1665" t="s">
        <v>6340</v>
      </c>
      <c r="B1665" t="s">
        <v>46</v>
      </c>
      <c r="C1665" s="14">
        <v>2014</v>
      </c>
      <c r="D1665" t="s">
        <v>302</v>
      </c>
      <c r="E1665" t="s">
        <v>1630</v>
      </c>
      <c r="F1665" t="s">
        <v>299</v>
      </c>
      <c r="G1665" t="s">
        <v>299</v>
      </c>
      <c r="H1665" t="s">
        <v>4353</v>
      </c>
      <c r="I1665" s="14"/>
      <c r="J1665" t="s">
        <v>4353</v>
      </c>
      <c r="K1665" s="14">
        <v>64000</v>
      </c>
      <c r="L1665" t="s">
        <v>197</v>
      </c>
      <c r="M1665" t="s">
        <v>202</v>
      </c>
      <c r="N1665" s="14"/>
      <c r="O1665" s="14"/>
      <c r="P1665" s="14"/>
      <c r="Q1665" s="14"/>
      <c r="R1665" s="14"/>
      <c r="S1665" s="14">
        <v>0</v>
      </c>
    </row>
    <row r="1666" spans="1:19" x14ac:dyDescent="0.3">
      <c r="A1666" t="s">
        <v>6341</v>
      </c>
      <c r="B1666" t="s">
        <v>46</v>
      </c>
      <c r="C1666" s="14">
        <v>2014</v>
      </c>
      <c r="D1666" t="s">
        <v>302</v>
      </c>
      <c r="E1666" t="s">
        <v>1633</v>
      </c>
      <c r="F1666" t="s">
        <v>299</v>
      </c>
      <c r="G1666" t="s">
        <v>299</v>
      </c>
      <c r="H1666" t="s">
        <v>4353</v>
      </c>
      <c r="I1666" s="14">
        <v>70000000</v>
      </c>
      <c r="J1666" t="s">
        <v>147</v>
      </c>
      <c r="K1666" s="14">
        <v>11394279</v>
      </c>
      <c r="L1666" t="s">
        <v>197</v>
      </c>
      <c r="M1666" t="s">
        <v>202</v>
      </c>
      <c r="N1666" s="14"/>
      <c r="O1666" s="14"/>
      <c r="P1666" s="14"/>
      <c r="Q1666" s="14"/>
      <c r="R1666" s="14"/>
      <c r="S1666" s="14">
        <v>0</v>
      </c>
    </row>
    <row r="1667" spans="1:19" x14ac:dyDescent="0.3">
      <c r="A1667" t="s">
        <v>6342</v>
      </c>
      <c r="B1667" t="s">
        <v>46</v>
      </c>
      <c r="C1667" s="14">
        <v>2015</v>
      </c>
      <c r="D1667" t="s">
        <v>302</v>
      </c>
      <c r="E1667" t="s">
        <v>6343</v>
      </c>
      <c r="F1667" t="s">
        <v>299</v>
      </c>
      <c r="G1667" t="s">
        <v>299</v>
      </c>
      <c r="H1667" t="s">
        <v>4353</v>
      </c>
      <c r="I1667" s="14">
        <v>14000000</v>
      </c>
      <c r="J1667" t="s">
        <v>146</v>
      </c>
      <c r="K1667" s="14">
        <v>14000000</v>
      </c>
      <c r="L1667" t="s">
        <v>197</v>
      </c>
      <c r="M1667" t="s">
        <v>202</v>
      </c>
      <c r="N1667" s="14"/>
      <c r="O1667" s="14"/>
      <c r="P1667" s="14"/>
      <c r="Q1667" s="14"/>
      <c r="R1667" s="14"/>
      <c r="S1667" s="14">
        <v>0</v>
      </c>
    </row>
    <row r="1668" spans="1:19" x14ac:dyDescent="0.3">
      <c r="A1668" t="s">
        <v>6344</v>
      </c>
      <c r="B1668" t="s">
        <v>46</v>
      </c>
      <c r="C1668" s="14">
        <v>2016</v>
      </c>
      <c r="D1668" t="s">
        <v>302</v>
      </c>
      <c r="E1668" t="s">
        <v>6347</v>
      </c>
      <c r="F1668" t="s">
        <v>299</v>
      </c>
      <c r="G1668" t="s">
        <v>299</v>
      </c>
      <c r="H1668" t="s">
        <v>4353</v>
      </c>
      <c r="I1668" s="14">
        <v>1000000</v>
      </c>
      <c r="J1668" t="s">
        <v>146</v>
      </c>
      <c r="K1668" s="14">
        <v>1000000</v>
      </c>
      <c r="L1668" t="s">
        <v>197</v>
      </c>
      <c r="M1668" t="s">
        <v>202</v>
      </c>
      <c r="N1668" s="14"/>
      <c r="O1668" s="14"/>
      <c r="P1668" s="14"/>
      <c r="Q1668" s="14"/>
      <c r="R1668" s="14"/>
      <c r="S1668" s="14">
        <v>0</v>
      </c>
    </row>
    <row r="1669" spans="1:19" x14ac:dyDescent="0.3">
      <c r="A1669" t="s">
        <v>6346</v>
      </c>
      <c r="B1669" t="s">
        <v>46</v>
      </c>
      <c r="C1669" s="14">
        <v>2016</v>
      </c>
      <c r="D1669" t="s">
        <v>302</v>
      </c>
      <c r="E1669" t="s">
        <v>6345</v>
      </c>
      <c r="F1669" t="s">
        <v>299</v>
      </c>
      <c r="G1669" t="s">
        <v>299</v>
      </c>
      <c r="H1669" t="s">
        <v>4353</v>
      </c>
      <c r="I1669" s="14">
        <v>100000</v>
      </c>
      <c r="J1669" t="s">
        <v>146</v>
      </c>
      <c r="K1669" s="14">
        <v>100000</v>
      </c>
      <c r="L1669" t="s">
        <v>197</v>
      </c>
      <c r="M1669" t="s">
        <v>202</v>
      </c>
      <c r="N1669" s="14"/>
      <c r="O1669" s="14"/>
      <c r="P1669" s="14"/>
      <c r="Q1669" s="14"/>
      <c r="R1669" s="14"/>
      <c r="S1669" s="14">
        <v>0</v>
      </c>
    </row>
    <row r="1670" spans="1:19" x14ac:dyDescent="0.3">
      <c r="A1670" t="s">
        <v>6348</v>
      </c>
      <c r="B1670" t="s">
        <v>46</v>
      </c>
      <c r="C1670" s="14">
        <v>2016</v>
      </c>
      <c r="D1670" t="s">
        <v>302</v>
      </c>
      <c r="E1670" t="s">
        <v>6349</v>
      </c>
      <c r="F1670" t="s">
        <v>299</v>
      </c>
      <c r="G1670" t="s">
        <v>299</v>
      </c>
      <c r="H1670" t="s">
        <v>4353</v>
      </c>
      <c r="I1670" s="14">
        <v>15000000</v>
      </c>
      <c r="J1670" t="s">
        <v>187</v>
      </c>
      <c r="K1670" s="14">
        <v>7160988.5</v>
      </c>
      <c r="L1670" t="s">
        <v>197</v>
      </c>
      <c r="M1670" t="s">
        <v>202</v>
      </c>
      <c r="N1670" s="14"/>
      <c r="O1670" s="14"/>
      <c r="P1670" s="14"/>
      <c r="Q1670" s="14"/>
      <c r="R1670" s="14"/>
      <c r="S1670" s="14">
        <v>0</v>
      </c>
    </row>
    <row r="1671" spans="1:19" x14ac:dyDescent="0.3">
      <c r="A1671" t="s">
        <v>6350</v>
      </c>
      <c r="B1671" t="s">
        <v>76</v>
      </c>
      <c r="C1671" s="14">
        <v>1974</v>
      </c>
      <c r="D1671" t="s">
        <v>255</v>
      </c>
      <c r="E1671" t="s">
        <v>612</v>
      </c>
      <c r="F1671" t="s">
        <v>299</v>
      </c>
      <c r="G1671" t="s">
        <v>299</v>
      </c>
      <c r="H1671" t="s">
        <v>4353</v>
      </c>
      <c r="I1671" s="14"/>
      <c r="J1671" t="s">
        <v>4353</v>
      </c>
      <c r="K1671" s="14">
        <v>23000000</v>
      </c>
      <c r="L1671" t="s">
        <v>198</v>
      </c>
      <c r="M1671" t="s">
        <v>4353</v>
      </c>
      <c r="N1671" s="14">
        <v>0</v>
      </c>
      <c r="O1671" s="14"/>
      <c r="P1671" s="14">
        <v>20</v>
      </c>
      <c r="Q1671" s="14"/>
      <c r="R1671" s="14"/>
      <c r="S1671" s="14">
        <v>0</v>
      </c>
    </row>
    <row r="1672" spans="1:19" x14ac:dyDescent="0.3">
      <c r="A1672" t="s">
        <v>6351</v>
      </c>
      <c r="B1672" t="s">
        <v>76</v>
      </c>
      <c r="C1672" s="14">
        <v>1987</v>
      </c>
      <c r="D1672" t="s">
        <v>255</v>
      </c>
      <c r="E1672" t="s">
        <v>2772</v>
      </c>
      <c r="F1672" t="s">
        <v>299</v>
      </c>
      <c r="G1672" t="s">
        <v>299</v>
      </c>
      <c r="H1672" t="s">
        <v>4353</v>
      </c>
      <c r="I1672" s="14"/>
      <c r="J1672" t="s">
        <v>4353</v>
      </c>
      <c r="K1672" s="14"/>
      <c r="L1672" t="s">
        <v>198</v>
      </c>
      <c r="M1672" t="s">
        <v>4353</v>
      </c>
      <c r="N1672" s="14"/>
      <c r="O1672" s="14"/>
      <c r="P1672" s="14"/>
      <c r="Q1672" s="14"/>
      <c r="R1672" s="14"/>
      <c r="S1672" s="14">
        <v>0</v>
      </c>
    </row>
    <row r="1673" spans="1:19" x14ac:dyDescent="0.3">
      <c r="A1673" t="s">
        <v>6352</v>
      </c>
      <c r="B1673" t="s">
        <v>76</v>
      </c>
      <c r="C1673" s="14">
        <v>1995</v>
      </c>
      <c r="D1673" t="s">
        <v>362</v>
      </c>
      <c r="E1673" t="s">
        <v>1634</v>
      </c>
      <c r="F1673" t="s">
        <v>299</v>
      </c>
      <c r="G1673" t="s">
        <v>299</v>
      </c>
      <c r="H1673" t="s">
        <v>4353</v>
      </c>
      <c r="I1673" s="14"/>
      <c r="J1673" t="s">
        <v>4353</v>
      </c>
      <c r="K1673" s="14"/>
      <c r="L1673" t="s">
        <v>197</v>
      </c>
      <c r="M1673" t="s">
        <v>4353</v>
      </c>
      <c r="N1673" s="14"/>
      <c r="O1673" s="14"/>
      <c r="P1673" s="14"/>
      <c r="Q1673" s="14"/>
      <c r="R1673" s="14"/>
      <c r="S1673" s="14">
        <v>0</v>
      </c>
    </row>
    <row r="1674" spans="1:19" x14ac:dyDescent="0.3">
      <c r="A1674" t="s">
        <v>6353</v>
      </c>
      <c r="B1674" t="s">
        <v>76</v>
      </c>
      <c r="C1674" s="14">
        <v>1998</v>
      </c>
      <c r="D1674" t="s">
        <v>362</v>
      </c>
      <c r="E1674" t="s">
        <v>1635</v>
      </c>
      <c r="F1674" t="s">
        <v>299</v>
      </c>
      <c r="G1674" t="s">
        <v>299</v>
      </c>
      <c r="H1674" t="s">
        <v>4353</v>
      </c>
      <c r="I1674" s="14"/>
      <c r="J1674" t="s">
        <v>4353</v>
      </c>
      <c r="K1674" s="14"/>
      <c r="L1674" t="s">
        <v>197</v>
      </c>
      <c r="M1674" t="s">
        <v>4353</v>
      </c>
      <c r="N1674" s="14"/>
      <c r="O1674" s="14"/>
      <c r="P1674" s="14"/>
      <c r="Q1674" s="14"/>
      <c r="R1674" s="14"/>
      <c r="S1674" s="14">
        <v>0</v>
      </c>
    </row>
    <row r="1675" spans="1:19" x14ac:dyDescent="0.3">
      <c r="A1675" t="s">
        <v>6354</v>
      </c>
      <c r="B1675" t="s">
        <v>76</v>
      </c>
      <c r="C1675" s="14">
        <v>1999</v>
      </c>
      <c r="D1675" t="s">
        <v>362</v>
      </c>
      <c r="E1675" t="s">
        <v>1636</v>
      </c>
      <c r="F1675" t="s">
        <v>299</v>
      </c>
      <c r="G1675" t="s">
        <v>299</v>
      </c>
      <c r="H1675" t="s">
        <v>4353</v>
      </c>
      <c r="I1675" s="14"/>
      <c r="J1675" t="s">
        <v>4353</v>
      </c>
      <c r="K1675" s="14"/>
      <c r="L1675" t="s">
        <v>197</v>
      </c>
      <c r="M1675" t="s">
        <v>4353</v>
      </c>
      <c r="N1675" s="14"/>
      <c r="O1675" s="14"/>
      <c r="P1675" s="14"/>
      <c r="Q1675" s="14"/>
      <c r="R1675" s="14"/>
      <c r="S1675" s="14">
        <v>0</v>
      </c>
    </row>
    <row r="1676" spans="1:19" x14ac:dyDescent="0.3">
      <c r="A1676" t="s">
        <v>6355</v>
      </c>
      <c r="B1676" t="s">
        <v>76</v>
      </c>
      <c r="C1676" s="14">
        <v>2000</v>
      </c>
      <c r="D1676" t="s">
        <v>302</v>
      </c>
      <c r="E1676" t="s">
        <v>1637</v>
      </c>
      <c r="F1676" t="s">
        <v>299</v>
      </c>
      <c r="G1676" t="s">
        <v>299</v>
      </c>
      <c r="H1676" t="s">
        <v>207</v>
      </c>
      <c r="I1676" s="14">
        <v>2600000</v>
      </c>
      <c r="J1676" t="s">
        <v>146</v>
      </c>
      <c r="K1676" s="14">
        <v>2600000</v>
      </c>
      <c r="L1676" t="s">
        <v>198</v>
      </c>
      <c r="M1676" t="s">
        <v>202</v>
      </c>
      <c r="N1676" s="14"/>
      <c r="O1676" s="14"/>
      <c r="P1676" s="14"/>
      <c r="Q1676" s="14">
        <v>0</v>
      </c>
      <c r="R1676" s="14">
        <v>1</v>
      </c>
      <c r="S1676" s="14">
        <v>1</v>
      </c>
    </row>
    <row r="1677" spans="1:19" x14ac:dyDescent="0.3">
      <c r="A1677" t="s">
        <v>6356</v>
      </c>
      <c r="B1677" t="s">
        <v>76</v>
      </c>
      <c r="C1677" s="14">
        <v>2002</v>
      </c>
      <c r="D1677" t="s">
        <v>4542</v>
      </c>
      <c r="E1677" t="s">
        <v>1638</v>
      </c>
      <c r="F1677" t="s">
        <v>364</v>
      </c>
      <c r="G1677" t="s">
        <v>365</v>
      </c>
      <c r="H1677" t="s">
        <v>207</v>
      </c>
      <c r="I1677" s="14">
        <v>60000000</v>
      </c>
      <c r="J1677" t="s">
        <v>147</v>
      </c>
      <c r="K1677" s="14">
        <v>7249040.5</v>
      </c>
      <c r="L1677" t="s">
        <v>198</v>
      </c>
      <c r="M1677" t="s">
        <v>366</v>
      </c>
      <c r="N1677" s="14">
        <v>0</v>
      </c>
      <c r="O1677" s="14"/>
      <c r="P1677" s="14"/>
      <c r="Q1677" s="14">
        <v>0</v>
      </c>
      <c r="R1677" s="14">
        <v>1</v>
      </c>
      <c r="S1677" s="14">
        <v>0</v>
      </c>
    </row>
    <row r="1678" spans="1:19" x14ac:dyDescent="0.3">
      <c r="A1678" t="s">
        <v>6357</v>
      </c>
      <c r="B1678" t="s">
        <v>76</v>
      </c>
      <c r="C1678" s="14">
        <v>2003</v>
      </c>
      <c r="D1678" t="s">
        <v>372</v>
      </c>
      <c r="E1678" t="s">
        <v>204</v>
      </c>
      <c r="F1678" t="s">
        <v>364</v>
      </c>
      <c r="G1678" t="s">
        <v>365</v>
      </c>
      <c r="H1678" t="s">
        <v>207</v>
      </c>
      <c r="I1678" s="14"/>
      <c r="J1678" t="s">
        <v>4353</v>
      </c>
      <c r="K1678" s="14">
        <v>5000000</v>
      </c>
      <c r="L1678" t="s">
        <v>198</v>
      </c>
      <c r="M1678" t="s">
        <v>366</v>
      </c>
      <c r="N1678" s="14">
        <v>0</v>
      </c>
      <c r="O1678" s="14"/>
      <c r="P1678" s="14"/>
      <c r="Q1678" s="14">
        <v>0</v>
      </c>
      <c r="R1678" s="14">
        <v>1</v>
      </c>
      <c r="S1678" s="14">
        <v>0</v>
      </c>
    </row>
    <row r="1679" spans="1:19" x14ac:dyDescent="0.3">
      <c r="A1679" t="s">
        <v>6358</v>
      </c>
      <c r="B1679" t="s">
        <v>76</v>
      </c>
      <c r="C1679" s="14">
        <v>2004</v>
      </c>
      <c r="D1679" t="s">
        <v>302</v>
      </c>
      <c r="E1679" t="s">
        <v>1640</v>
      </c>
      <c r="F1679" t="s">
        <v>299</v>
      </c>
      <c r="G1679" t="s">
        <v>299</v>
      </c>
      <c r="H1679" t="s">
        <v>4353</v>
      </c>
      <c r="I1679" s="14">
        <v>5000000</v>
      </c>
      <c r="J1679" t="s">
        <v>146</v>
      </c>
      <c r="K1679" s="14">
        <v>5000000</v>
      </c>
      <c r="L1679" t="s">
        <v>197</v>
      </c>
      <c r="M1679" t="s">
        <v>202</v>
      </c>
      <c r="N1679" s="14"/>
      <c r="O1679" s="14"/>
      <c r="P1679" s="14"/>
      <c r="Q1679" s="14"/>
      <c r="R1679" s="14"/>
      <c r="S1679" s="14">
        <v>0</v>
      </c>
    </row>
    <row r="1680" spans="1:19" x14ac:dyDescent="0.3">
      <c r="A1680" t="s">
        <v>6359</v>
      </c>
      <c r="B1680" t="s">
        <v>76</v>
      </c>
      <c r="C1680" s="14">
        <v>2004</v>
      </c>
      <c r="D1680" t="s">
        <v>302</v>
      </c>
      <c r="E1680" t="s">
        <v>1639</v>
      </c>
      <c r="F1680" t="s">
        <v>299</v>
      </c>
      <c r="G1680" t="s">
        <v>299</v>
      </c>
      <c r="H1680" t="s">
        <v>4353</v>
      </c>
      <c r="I1680" s="14"/>
      <c r="J1680" t="s">
        <v>4353</v>
      </c>
      <c r="K1680" s="14"/>
      <c r="L1680" t="s">
        <v>197</v>
      </c>
      <c r="M1680" t="s">
        <v>202</v>
      </c>
      <c r="N1680" s="14"/>
      <c r="O1680" s="14"/>
      <c r="P1680" s="14"/>
      <c r="Q1680" s="14"/>
      <c r="R1680" s="14"/>
      <c r="S1680" s="14">
        <v>0</v>
      </c>
    </row>
    <row r="1681" spans="1:19" x14ac:dyDescent="0.3">
      <c r="A1681" t="s">
        <v>6360</v>
      </c>
      <c r="B1681" t="s">
        <v>76</v>
      </c>
      <c r="C1681" s="14">
        <v>2004</v>
      </c>
      <c r="D1681" t="s">
        <v>372</v>
      </c>
      <c r="E1681" t="s">
        <v>204</v>
      </c>
      <c r="F1681" t="s">
        <v>364</v>
      </c>
      <c r="G1681" t="s">
        <v>365</v>
      </c>
      <c r="H1681" t="s">
        <v>207</v>
      </c>
      <c r="I1681" s="14"/>
      <c r="J1681" t="s">
        <v>4353</v>
      </c>
      <c r="K1681" s="14">
        <v>6000000</v>
      </c>
      <c r="L1681" t="s">
        <v>198</v>
      </c>
      <c r="M1681" t="s">
        <v>366</v>
      </c>
      <c r="N1681" s="14">
        <v>0</v>
      </c>
      <c r="O1681" s="14"/>
      <c r="P1681" s="14"/>
      <c r="Q1681" s="14">
        <v>0</v>
      </c>
      <c r="R1681" s="14">
        <v>1</v>
      </c>
      <c r="S1681" s="14">
        <v>0</v>
      </c>
    </row>
    <row r="1682" spans="1:19" x14ac:dyDescent="0.3">
      <c r="A1682" t="s">
        <v>6361</v>
      </c>
      <c r="B1682" t="s">
        <v>76</v>
      </c>
      <c r="C1682" s="14">
        <v>2004</v>
      </c>
      <c r="D1682" t="s">
        <v>372</v>
      </c>
      <c r="E1682" t="s">
        <v>204</v>
      </c>
      <c r="F1682" t="s">
        <v>364</v>
      </c>
      <c r="G1682" t="s">
        <v>365</v>
      </c>
      <c r="H1682" t="s">
        <v>207</v>
      </c>
      <c r="I1682" s="14"/>
      <c r="J1682" t="s">
        <v>4353</v>
      </c>
      <c r="K1682" s="14">
        <v>5000000</v>
      </c>
      <c r="L1682" t="s">
        <v>198</v>
      </c>
      <c r="M1682" t="s">
        <v>366</v>
      </c>
      <c r="N1682" s="14">
        <v>0</v>
      </c>
      <c r="O1682" s="14"/>
      <c r="P1682" s="14"/>
      <c r="Q1682" s="14">
        <v>0</v>
      </c>
      <c r="R1682" s="14">
        <v>1</v>
      </c>
      <c r="S1682" s="14">
        <v>0</v>
      </c>
    </row>
    <row r="1683" spans="1:19" x14ac:dyDescent="0.3">
      <c r="A1683" t="s">
        <v>6362</v>
      </c>
      <c r="B1683" t="s">
        <v>76</v>
      </c>
      <c r="C1683" s="14">
        <v>2005</v>
      </c>
      <c r="D1683" t="s">
        <v>4542</v>
      </c>
      <c r="E1683" t="s">
        <v>1641</v>
      </c>
      <c r="F1683" t="s">
        <v>364</v>
      </c>
      <c r="G1683" t="s">
        <v>365</v>
      </c>
      <c r="H1683" t="s">
        <v>207</v>
      </c>
      <c r="I1683" s="14"/>
      <c r="J1683" t="s">
        <v>4353</v>
      </c>
      <c r="K1683" s="14">
        <v>3000000</v>
      </c>
      <c r="L1683" t="s">
        <v>198</v>
      </c>
      <c r="M1683" t="s">
        <v>366</v>
      </c>
      <c r="N1683" s="14">
        <v>0</v>
      </c>
      <c r="O1683" s="14"/>
      <c r="P1683" s="14"/>
      <c r="Q1683" s="14">
        <v>0</v>
      </c>
      <c r="R1683" s="14">
        <v>1</v>
      </c>
      <c r="S1683" s="14">
        <v>1</v>
      </c>
    </row>
    <row r="1684" spans="1:19" x14ac:dyDescent="0.3">
      <c r="A1684" t="s">
        <v>6363</v>
      </c>
      <c r="B1684" t="s">
        <v>76</v>
      </c>
      <c r="C1684" s="14">
        <v>2006</v>
      </c>
      <c r="D1684" t="s">
        <v>372</v>
      </c>
      <c r="E1684" t="s">
        <v>204</v>
      </c>
      <c r="F1684" t="s">
        <v>364</v>
      </c>
      <c r="G1684" t="s">
        <v>365</v>
      </c>
      <c r="H1684" t="s">
        <v>207</v>
      </c>
      <c r="I1684" s="14"/>
      <c r="J1684" t="s">
        <v>4353</v>
      </c>
      <c r="K1684" s="14">
        <v>6000000</v>
      </c>
      <c r="L1684" t="s">
        <v>198</v>
      </c>
      <c r="M1684" t="s">
        <v>366</v>
      </c>
      <c r="N1684" s="14">
        <v>0</v>
      </c>
      <c r="O1684" s="14"/>
      <c r="P1684" s="14"/>
      <c r="Q1684" s="14">
        <v>0</v>
      </c>
      <c r="R1684" s="14">
        <v>1</v>
      </c>
      <c r="S1684" s="14">
        <v>0</v>
      </c>
    </row>
    <row r="1685" spans="1:19" x14ac:dyDescent="0.3">
      <c r="A1685" t="s">
        <v>6364</v>
      </c>
      <c r="B1685" t="s">
        <v>76</v>
      </c>
      <c r="C1685" s="14">
        <v>2007</v>
      </c>
      <c r="D1685" t="s">
        <v>302</v>
      </c>
      <c r="E1685" t="s">
        <v>1644</v>
      </c>
      <c r="F1685" t="s">
        <v>299</v>
      </c>
      <c r="G1685" t="s">
        <v>299</v>
      </c>
      <c r="H1685" t="s">
        <v>4353</v>
      </c>
      <c r="I1685" s="14"/>
      <c r="J1685" t="s">
        <v>4353</v>
      </c>
      <c r="K1685" s="14"/>
      <c r="L1685" t="s">
        <v>197</v>
      </c>
      <c r="M1685" t="s">
        <v>202</v>
      </c>
      <c r="N1685" s="14"/>
      <c r="O1685" s="14"/>
      <c r="P1685" s="14"/>
      <c r="Q1685" s="14"/>
      <c r="R1685" s="14"/>
      <c r="S1685" s="14">
        <v>0</v>
      </c>
    </row>
    <row r="1686" spans="1:19" x14ac:dyDescent="0.3">
      <c r="A1686" t="s">
        <v>6365</v>
      </c>
      <c r="B1686" t="s">
        <v>76</v>
      </c>
      <c r="C1686" s="14">
        <v>2007</v>
      </c>
      <c r="D1686" t="s">
        <v>302</v>
      </c>
      <c r="E1686" t="s">
        <v>1643</v>
      </c>
      <c r="F1686" t="s">
        <v>299</v>
      </c>
      <c r="G1686" t="s">
        <v>299</v>
      </c>
      <c r="H1686" t="s">
        <v>4353</v>
      </c>
      <c r="I1686" s="14"/>
      <c r="J1686" t="s">
        <v>4353</v>
      </c>
      <c r="K1686" s="14"/>
      <c r="L1686" t="s">
        <v>197</v>
      </c>
      <c r="M1686" t="s">
        <v>202</v>
      </c>
      <c r="N1686" s="14"/>
      <c r="O1686" s="14"/>
      <c r="P1686" s="14"/>
      <c r="Q1686" s="14"/>
      <c r="R1686" s="14"/>
      <c r="S1686" s="14">
        <v>0</v>
      </c>
    </row>
    <row r="1687" spans="1:19" x14ac:dyDescent="0.3">
      <c r="A1687" t="s">
        <v>6366</v>
      </c>
      <c r="B1687" t="s">
        <v>76</v>
      </c>
      <c r="C1687" s="14">
        <v>2007</v>
      </c>
      <c r="D1687" t="s">
        <v>302</v>
      </c>
      <c r="E1687" t="s">
        <v>1645</v>
      </c>
      <c r="F1687" t="s">
        <v>299</v>
      </c>
      <c r="G1687" t="s">
        <v>299</v>
      </c>
      <c r="H1687" t="s">
        <v>4353</v>
      </c>
      <c r="I1687" s="14"/>
      <c r="J1687" t="s">
        <v>4353</v>
      </c>
      <c r="K1687" s="14"/>
      <c r="L1687" t="s">
        <v>197</v>
      </c>
      <c r="M1687" t="s">
        <v>202</v>
      </c>
      <c r="N1687" s="14"/>
      <c r="O1687" s="14"/>
      <c r="P1687" s="14"/>
      <c r="Q1687" s="14"/>
      <c r="R1687" s="14"/>
      <c r="S1687" s="14">
        <v>0</v>
      </c>
    </row>
    <row r="1688" spans="1:19" x14ac:dyDescent="0.3">
      <c r="A1688" t="s">
        <v>6367</v>
      </c>
      <c r="B1688" t="s">
        <v>76</v>
      </c>
      <c r="C1688" s="14">
        <v>2007</v>
      </c>
      <c r="D1688" t="s">
        <v>302</v>
      </c>
      <c r="E1688" t="s">
        <v>1642</v>
      </c>
      <c r="F1688" t="s">
        <v>364</v>
      </c>
      <c r="G1688" t="s">
        <v>365</v>
      </c>
      <c r="H1688" t="s">
        <v>4353</v>
      </c>
      <c r="I1688" s="14"/>
      <c r="J1688" t="s">
        <v>4353</v>
      </c>
      <c r="K1688" s="14"/>
      <c r="L1688" t="s">
        <v>197</v>
      </c>
      <c r="M1688" t="s">
        <v>202</v>
      </c>
      <c r="N1688" s="14"/>
      <c r="O1688" s="14"/>
      <c r="P1688" s="14"/>
      <c r="Q1688" s="14"/>
      <c r="R1688" s="14"/>
      <c r="S1688" s="14">
        <v>0</v>
      </c>
    </row>
    <row r="1689" spans="1:19" x14ac:dyDescent="0.3">
      <c r="A1689" t="s">
        <v>6368</v>
      </c>
      <c r="B1689" t="s">
        <v>76</v>
      </c>
      <c r="C1689" s="14">
        <v>2008</v>
      </c>
      <c r="D1689" t="s">
        <v>302</v>
      </c>
      <c r="E1689" t="s">
        <v>1646</v>
      </c>
      <c r="F1689" t="s">
        <v>299</v>
      </c>
      <c r="G1689" t="s">
        <v>299</v>
      </c>
      <c r="H1689" t="s">
        <v>4353</v>
      </c>
      <c r="I1689" s="14"/>
      <c r="J1689" t="s">
        <v>4353</v>
      </c>
      <c r="K1689" s="14"/>
      <c r="L1689" t="s">
        <v>197</v>
      </c>
      <c r="M1689" t="s">
        <v>202</v>
      </c>
      <c r="N1689" s="14"/>
      <c r="O1689" s="14"/>
      <c r="P1689" s="14"/>
      <c r="Q1689" s="14"/>
      <c r="R1689" s="14"/>
      <c r="S1689" s="14">
        <v>0</v>
      </c>
    </row>
    <row r="1690" spans="1:19" x14ac:dyDescent="0.3">
      <c r="A1690" t="s">
        <v>6369</v>
      </c>
      <c r="B1690" t="s">
        <v>76</v>
      </c>
      <c r="C1690" s="14">
        <v>2008</v>
      </c>
      <c r="D1690" t="s">
        <v>4715</v>
      </c>
      <c r="E1690" t="s">
        <v>1647</v>
      </c>
      <c r="F1690" t="s">
        <v>336</v>
      </c>
      <c r="G1690" t="s">
        <v>337</v>
      </c>
      <c r="H1690" t="s">
        <v>207</v>
      </c>
      <c r="I1690" s="14">
        <v>318000000</v>
      </c>
      <c r="J1690" t="s">
        <v>146</v>
      </c>
      <c r="K1690" s="14">
        <v>318000000</v>
      </c>
      <c r="L1690" t="s">
        <v>198</v>
      </c>
      <c r="M1690" t="s">
        <v>202</v>
      </c>
      <c r="N1690" s="14">
        <v>3</v>
      </c>
      <c r="O1690" s="14">
        <v>7</v>
      </c>
      <c r="P1690" s="14">
        <v>20</v>
      </c>
      <c r="Q1690" s="14">
        <v>0</v>
      </c>
      <c r="R1690" s="14">
        <v>1</v>
      </c>
      <c r="S1690" s="14">
        <v>1</v>
      </c>
    </row>
    <row r="1691" spans="1:19" x14ac:dyDescent="0.3">
      <c r="A1691" t="s">
        <v>6370</v>
      </c>
      <c r="B1691" t="s">
        <v>76</v>
      </c>
      <c r="C1691" s="14">
        <v>2008</v>
      </c>
      <c r="D1691" t="s">
        <v>302</v>
      </c>
      <c r="E1691" t="s">
        <v>6371</v>
      </c>
      <c r="F1691" t="s">
        <v>299</v>
      </c>
      <c r="G1691" t="s">
        <v>299</v>
      </c>
      <c r="H1691" t="s">
        <v>4353</v>
      </c>
      <c r="I1691" s="14">
        <v>46000000</v>
      </c>
      <c r="J1691" t="s">
        <v>156</v>
      </c>
      <c r="K1691" s="14">
        <v>67382016</v>
      </c>
      <c r="L1691" t="s">
        <v>197</v>
      </c>
      <c r="M1691" t="s">
        <v>202</v>
      </c>
      <c r="N1691" s="14"/>
      <c r="O1691" s="14"/>
      <c r="P1691" s="14"/>
      <c r="Q1691" s="14"/>
      <c r="R1691" s="14"/>
      <c r="S1691" s="14">
        <v>0</v>
      </c>
    </row>
    <row r="1692" spans="1:19" x14ac:dyDescent="0.3">
      <c r="A1692" t="s">
        <v>6372</v>
      </c>
      <c r="B1692" t="s">
        <v>76</v>
      </c>
      <c r="C1692" s="14">
        <v>2008</v>
      </c>
      <c r="D1692" t="s">
        <v>372</v>
      </c>
      <c r="E1692" t="s">
        <v>204</v>
      </c>
      <c r="F1692" t="s">
        <v>364</v>
      </c>
      <c r="G1692" t="s">
        <v>365</v>
      </c>
      <c r="H1692" t="s">
        <v>207</v>
      </c>
      <c r="I1692" s="14"/>
      <c r="J1692" t="s">
        <v>4353</v>
      </c>
      <c r="K1692" s="14">
        <v>9000000</v>
      </c>
      <c r="L1692" t="s">
        <v>198</v>
      </c>
      <c r="M1692" t="s">
        <v>366</v>
      </c>
      <c r="N1692" s="14">
        <v>0</v>
      </c>
      <c r="O1692" s="14">
        <v>2</v>
      </c>
      <c r="P1692" s="14"/>
      <c r="Q1692" s="14">
        <v>0</v>
      </c>
      <c r="R1692" s="14">
        <v>1</v>
      </c>
      <c r="S1692" s="14">
        <v>0</v>
      </c>
    </row>
    <row r="1693" spans="1:19" x14ac:dyDescent="0.3">
      <c r="A1693" t="s">
        <v>6373</v>
      </c>
      <c r="B1693" t="s">
        <v>76</v>
      </c>
      <c r="C1693" s="14">
        <v>2009</v>
      </c>
      <c r="D1693" t="s">
        <v>302</v>
      </c>
      <c r="E1693" t="s">
        <v>1648</v>
      </c>
      <c r="F1693" t="s">
        <v>299</v>
      </c>
      <c r="G1693" t="s">
        <v>299</v>
      </c>
      <c r="H1693" t="s">
        <v>4353</v>
      </c>
      <c r="I1693" s="14"/>
      <c r="J1693" t="s">
        <v>4353</v>
      </c>
      <c r="K1693" s="14"/>
      <c r="L1693" t="s">
        <v>197</v>
      </c>
      <c r="M1693" t="s">
        <v>202</v>
      </c>
      <c r="N1693" s="14"/>
      <c r="O1693" s="14"/>
      <c r="P1693" s="14"/>
      <c r="Q1693" s="14"/>
      <c r="R1693" s="14"/>
      <c r="S1693" s="14">
        <v>0</v>
      </c>
    </row>
    <row r="1694" spans="1:19" x14ac:dyDescent="0.3">
      <c r="A1694" t="s">
        <v>6374</v>
      </c>
      <c r="B1694" t="s">
        <v>76</v>
      </c>
      <c r="C1694" s="14">
        <v>2009</v>
      </c>
      <c r="D1694" t="s">
        <v>302</v>
      </c>
      <c r="E1694" t="s">
        <v>6376</v>
      </c>
      <c r="F1694" t="s">
        <v>299</v>
      </c>
      <c r="G1694" t="s">
        <v>299</v>
      </c>
      <c r="H1694" t="s">
        <v>4353</v>
      </c>
      <c r="I1694" s="14"/>
      <c r="J1694" t="s">
        <v>4353</v>
      </c>
      <c r="K1694" s="14"/>
      <c r="L1694" t="s">
        <v>197</v>
      </c>
      <c r="M1694" t="s">
        <v>202</v>
      </c>
      <c r="N1694" s="14"/>
      <c r="O1694" s="14"/>
      <c r="P1694" s="14"/>
      <c r="Q1694" s="14"/>
      <c r="R1694" s="14"/>
      <c r="S1694" s="14">
        <v>0</v>
      </c>
    </row>
    <row r="1695" spans="1:19" x14ac:dyDescent="0.3">
      <c r="A1695" t="s">
        <v>6375</v>
      </c>
      <c r="B1695" t="s">
        <v>76</v>
      </c>
      <c r="C1695" s="14">
        <v>2009</v>
      </c>
      <c r="D1695" t="s">
        <v>372</v>
      </c>
      <c r="E1695" t="s">
        <v>204</v>
      </c>
      <c r="F1695" t="s">
        <v>364</v>
      </c>
      <c r="G1695" t="s">
        <v>365</v>
      </c>
      <c r="H1695" t="s">
        <v>207</v>
      </c>
      <c r="I1695" s="14"/>
      <c r="J1695" t="s">
        <v>4353</v>
      </c>
      <c r="K1695" s="14">
        <v>7000000</v>
      </c>
      <c r="L1695" t="s">
        <v>198</v>
      </c>
      <c r="M1695" t="s">
        <v>366</v>
      </c>
      <c r="N1695" s="14">
        <v>0</v>
      </c>
      <c r="O1695" s="14"/>
      <c r="P1695" s="14"/>
      <c r="Q1695" s="14">
        <v>0</v>
      </c>
      <c r="R1695" s="14">
        <v>1</v>
      </c>
      <c r="S1695" s="14">
        <v>0</v>
      </c>
    </row>
    <row r="1696" spans="1:19" x14ac:dyDescent="0.3">
      <c r="A1696" t="s">
        <v>6377</v>
      </c>
      <c r="B1696" t="s">
        <v>76</v>
      </c>
      <c r="C1696" s="14">
        <v>2010</v>
      </c>
      <c r="D1696" t="s">
        <v>302</v>
      </c>
      <c r="E1696" t="s">
        <v>1645</v>
      </c>
      <c r="F1696" t="s">
        <v>299</v>
      </c>
      <c r="G1696" t="s">
        <v>299</v>
      </c>
      <c r="H1696" t="s">
        <v>4353</v>
      </c>
      <c r="I1696" s="14"/>
      <c r="J1696" t="s">
        <v>4353</v>
      </c>
      <c r="K1696" s="14"/>
      <c r="L1696" t="s">
        <v>197</v>
      </c>
      <c r="M1696" t="s">
        <v>202</v>
      </c>
      <c r="N1696" s="14"/>
      <c r="O1696" s="14"/>
      <c r="P1696" s="14"/>
      <c r="Q1696" s="14"/>
      <c r="R1696" s="14"/>
      <c r="S1696" s="14">
        <v>0</v>
      </c>
    </row>
    <row r="1697" spans="1:19" x14ac:dyDescent="0.3">
      <c r="A1697" t="s">
        <v>6378</v>
      </c>
      <c r="B1697" t="s">
        <v>76</v>
      </c>
      <c r="C1697" s="14">
        <v>2010</v>
      </c>
      <c r="D1697" t="s">
        <v>302</v>
      </c>
      <c r="E1697" t="s">
        <v>1649</v>
      </c>
      <c r="F1697" t="s">
        <v>454</v>
      </c>
      <c r="G1697" t="s">
        <v>455</v>
      </c>
      <c r="H1697" t="s">
        <v>644</v>
      </c>
      <c r="I1697" s="14">
        <v>109900000</v>
      </c>
      <c r="J1697" t="s">
        <v>146</v>
      </c>
      <c r="K1697" s="14">
        <v>109900000</v>
      </c>
      <c r="L1697" t="s">
        <v>198</v>
      </c>
      <c r="M1697" t="s">
        <v>199</v>
      </c>
      <c r="N1697" s="14"/>
      <c r="O1697" s="14">
        <v>7</v>
      </c>
      <c r="P1697" s="14">
        <v>8</v>
      </c>
      <c r="Q1697" s="14">
        <v>1</v>
      </c>
      <c r="R1697" s="14">
        <v>0</v>
      </c>
      <c r="S1697" s="14">
        <v>1</v>
      </c>
    </row>
    <row r="1698" spans="1:19" x14ac:dyDescent="0.3">
      <c r="A1698" t="s">
        <v>6379</v>
      </c>
      <c r="B1698" t="s">
        <v>76</v>
      </c>
      <c r="C1698" s="14">
        <v>2010</v>
      </c>
      <c r="D1698" t="s">
        <v>372</v>
      </c>
      <c r="E1698" t="s">
        <v>204</v>
      </c>
      <c r="F1698" t="s">
        <v>364</v>
      </c>
      <c r="G1698" t="s">
        <v>365</v>
      </c>
      <c r="H1698" t="s">
        <v>207</v>
      </c>
      <c r="I1698" s="14"/>
      <c r="J1698" t="s">
        <v>4353</v>
      </c>
      <c r="K1698" s="14">
        <v>11000000</v>
      </c>
      <c r="L1698" t="s">
        <v>198</v>
      </c>
      <c r="M1698" t="s">
        <v>366</v>
      </c>
      <c r="N1698" s="14">
        <v>0</v>
      </c>
      <c r="O1698" s="14"/>
      <c r="P1698" s="14"/>
      <c r="Q1698" s="14">
        <v>0</v>
      </c>
      <c r="R1698" s="14">
        <v>1</v>
      </c>
      <c r="S1698" s="14">
        <v>0</v>
      </c>
    </row>
    <row r="1699" spans="1:19" x14ac:dyDescent="0.3">
      <c r="A1699" t="s">
        <v>6380</v>
      </c>
      <c r="B1699" t="s">
        <v>76</v>
      </c>
      <c r="C1699" s="14">
        <v>2010</v>
      </c>
      <c r="D1699" t="s">
        <v>372</v>
      </c>
      <c r="E1699" t="s">
        <v>204</v>
      </c>
      <c r="F1699" t="s">
        <v>364</v>
      </c>
      <c r="G1699" t="s">
        <v>365</v>
      </c>
      <c r="H1699" t="s">
        <v>207</v>
      </c>
      <c r="I1699" s="14"/>
      <c r="J1699" t="s">
        <v>4353</v>
      </c>
      <c r="K1699" s="14">
        <v>12000000</v>
      </c>
      <c r="L1699" t="s">
        <v>198</v>
      </c>
      <c r="M1699" t="s">
        <v>366</v>
      </c>
      <c r="N1699" s="14">
        <v>0</v>
      </c>
      <c r="O1699" s="14"/>
      <c r="P1699" s="14"/>
      <c r="Q1699" s="14">
        <v>0</v>
      </c>
      <c r="R1699" s="14">
        <v>1</v>
      </c>
      <c r="S1699" s="14">
        <v>0</v>
      </c>
    </row>
    <row r="1700" spans="1:19" x14ac:dyDescent="0.3">
      <c r="A1700" t="s">
        <v>6381</v>
      </c>
      <c r="B1700" t="s">
        <v>76</v>
      </c>
      <c r="C1700" s="14">
        <v>2010</v>
      </c>
      <c r="D1700" t="s">
        <v>372</v>
      </c>
      <c r="E1700" t="s">
        <v>204</v>
      </c>
      <c r="F1700" t="s">
        <v>364</v>
      </c>
      <c r="G1700" t="s">
        <v>365</v>
      </c>
      <c r="H1700" t="s">
        <v>207</v>
      </c>
      <c r="I1700" s="14"/>
      <c r="J1700" t="s">
        <v>4353</v>
      </c>
      <c r="K1700" s="14">
        <v>12000000</v>
      </c>
      <c r="L1700" t="s">
        <v>198</v>
      </c>
      <c r="M1700" t="s">
        <v>366</v>
      </c>
      <c r="N1700" s="14">
        <v>0</v>
      </c>
      <c r="O1700" s="14"/>
      <c r="P1700" s="14"/>
      <c r="Q1700" s="14">
        <v>0</v>
      </c>
      <c r="R1700" s="14">
        <v>1</v>
      </c>
      <c r="S1700" s="14">
        <v>0</v>
      </c>
    </row>
    <row r="1701" spans="1:19" x14ac:dyDescent="0.3">
      <c r="A1701" t="s">
        <v>6382</v>
      </c>
      <c r="B1701" t="s">
        <v>76</v>
      </c>
      <c r="C1701" s="14">
        <v>2011</v>
      </c>
      <c r="D1701" t="s">
        <v>4715</v>
      </c>
      <c r="E1701" t="s">
        <v>1650</v>
      </c>
      <c r="F1701" t="s">
        <v>336</v>
      </c>
      <c r="G1701" t="s">
        <v>337</v>
      </c>
      <c r="H1701" t="s">
        <v>207</v>
      </c>
      <c r="I1701" s="14">
        <v>128000000</v>
      </c>
      <c r="J1701" t="s">
        <v>146</v>
      </c>
      <c r="K1701" s="14">
        <v>128000000</v>
      </c>
      <c r="L1701" t="s">
        <v>198</v>
      </c>
      <c r="M1701" t="s">
        <v>202</v>
      </c>
      <c r="N1701" s="14">
        <v>2.5</v>
      </c>
      <c r="O1701" s="14"/>
      <c r="P1701" s="14">
        <v>20</v>
      </c>
      <c r="Q1701" s="14">
        <v>0</v>
      </c>
      <c r="R1701" s="14">
        <v>1</v>
      </c>
      <c r="S1701" s="14">
        <v>1</v>
      </c>
    </row>
    <row r="1702" spans="1:19" x14ac:dyDescent="0.3">
      <c r="A1702" t="s">
        <v>6383</v>
      </c>
      <c r="B1702" t="s">
        <v>76</v>
      </c>
      <c r="C1702" s="14">
        <v>2011</v>
      </c>
      <c r="D1702" t="s">
        <v>372</v>
      </c>
      <c r="E1702" t="s">
        <v>1651</v>
      </c>
      <c r="F1702" t="s">
        <v>364</v>
      </c>
      <c r="G1702" t="s">
        <v>365</v>
      </c>
      <c r="H1702" t="s">
        <v>207</v>
      </c>
      <c r="I1702" s="14"/>
      <c r="J1702" t="s">
        <v>4353</v>
      </c>
      <c r="K1702" s="14">
        <v>8000000</v>
      </c>
      <c r="L1702" t="s">
        <v>198</v>
      </c>
      <c r="M1702" t="s">
        <v>366</v>
      </c>
      <c r="N1702" s="14">
        <v>0</v>
      </c>
      <c r="O1702" s="14"/>
      <c r="P1702" s="14"/>
      <c r="Q1702" s="14">
        <v>0</v>
      </c>
      <c r="R1702" s="14">
        <v>1</v>
      </c>
      <c r="S1702" s="14">
        <v>0</v>
      </c>
    </row>
    <row r="1703" spans="1:19" x14ac:dyDescent="0.3">
      <c r="A1703" t="s">
        <v>6384</v>
      </c>
      <c r="B1703" t="s">
        <v>76</v>
      </c>
      <c r="C1703" s="14">
        <v>2011</v>
      </c>
      <c r="D1703" t="s">
        <v>372</v>
      </c>
      <c r="E1703" t="s">
        <v>204</v>
      </c>
      <c r="F1703" t="s">
        <v>364</v>
      </c>
      <c r="G1703" t="s">
        <v>365</v>
      </c>
      <c r="H1703" t="s">
        <v>207</v>
      </c>
      <c r="I1703" s="14"/>
      <c r="J1703" t="s">
        <v>4353</v>
      </c>
      <c r="K1703" s="14">
        <v>14000000</v>
      </c>
      <c r="L1703" t="s">
        <v>198</v>
      </c>
      <c r="M1703" t="s">
        <v>366</v>
      </c>
      <c r="N1703" s="14">
        <v>0</v>
      </c>
      <c r="O1703" s="14"/>
      <c r="P1703" s="14"/>
      <c r="Q1703" s="14">
        <v>0</v>
      </c>
      <c r="R1703" s="14">
        <v>1</v>
      </c>
      <c r="S1703" s="14">
        <v>0</v>
      </c>
    </row>
    <row r="1704" spans="1:19" x14ac:dyDescent="0.3">
      <c r="A1704" t="s">
        <v>6385</v>
      </c>
      <c r="B1704" t="s">
        <v>76</v>
      </c>
      <c r="C1704" s="14">
        <v>2013</v>
      </c>
      <c r="D1704" t="s">
        <v>4542</v>
      </c>
      <c r="E1704" t="s">
        <v>1652</v>
      </c>
      <c r="F1704" t="s">
        <v>336</v>
      </c>
      <c r="G1704" t="s">
        <v>337</v>
      </c>
      <c r="H1704" t="s">
        <v>207</v>
      </c>
      <c r="I1704" s="14">
        <v>102000000</v>
      </c>
      <c r="J1704" t="s">
        <v>146</v>
      </c>
      <c r="K1704" s="14">
        <v>102000000</v>
      </c>
      <c r="L1704" t="s">
        <v>198</v>
      </c>
      <c r="M1704" t="s">
        <v>202</v>
      </c>
      <c r="N1704" s="14">
        <v>2</v>
      </c>
      <c r="O1704" s="14">
        <v>5</v>
      </c>
      <c r="P1704" s="14">
        <v>15</v>
      </c>
      <c r="Q1704" s="14">
        <v>0</v>
      </c>
      <c r="R1704" s="14">
        <v>1</v>
      </c>
      <c r="S1704" s="14">
        <v>1</v>
      </c>
    </row>
    <row r="1705" spans="1:19" x14ac:dyDescent="0.3">
      <c r="A1705" t="s">
        <v>6386</v>
      </c>
      <c r="B1705" t="s">
        <v>76</v>
      </c>
      <c r="C1705" s="14">
        <v>2013</v>
      </c>
      <c r="D1705" t="s">
        <v>4542</v>
      </c>
      <c r="E1705" t="s">
        <v>1653</v>
      </c>
      <c r="F1705" t="s">
        <v>336</v>
      </c>
      <c r="G1705" t="s">
        <v>337</v>
      </c>
      <c r="H1705" t="s">
        <v>207</v>
      </c>
      <c r="I1705" s="14">
        <v>64800000000</v>
      </c>
      <c r="J1705" t="s">
        <v>155</v>
      </c>
      <c r="K1705" s="14">
        <v>131163456</v>
      </c>
      <c r="L1705" t="s">
        <v>198</v>
      </c>
      <c r="M1705" t="s">
        <v>202</v>
      </c>
      <c r="N1705" s="14">
        <v>2</v>
      </c>
      <c r="O1705" s="14">
        <v>7</v>
      </c>
      <c r="P1705" s="14">
        <v>20</v>
      </c>
      <c r="Q1705" s="14">
        <v>0</v>
      </c>
      <c r="R1705" s="14">
        <v>1</v>
      </c>
      <c r="S1705" s="14">
        <v>1</v>
      </c>
    </row>
    <row r="1706" spans="1:19" x14ac:dyDescent="0.3">
      <c r="A1706" t="s">
        <v>6387</v>
      </c>
      <c r="B1706" t="s">
        <v>76</v>
      </c>
      <c r="C1706" s="14">
        <v>2014</v>
      </c>
      <c r="D1706" t="s">
        <v>302</v>
      </c>
      <c r="E1706" t="s">
        <v>1654</v>
      </c>
      <c r="F1706" t="s">
        <v>299</v>
      </c>
      <c r="G1706" t="s">
        <v>299</v>
      </c>
      <c r="H1706" t="s">
        <v>4353</v>
      </c>
      <c r="I1706" s="14"/>
      <c r="J1706" t="s">
        <v>4353</v>
      </c>
      <c r="K1706" s="14"/>
      <c r="L1706" t="s">
        <v>197</v>
      </c>
      <c r="M1706" t="s">
        <v>202</v>
      </c>
      <c r="N1706" s="14"/>
      <c r="O1706" s="14"/>
      <c r="P1706" s="14"/>
      <c r="Q1706" s="14"/>
      <c r="R1706" s="14"/>
      <c r="S1706" s="14">
        <v>0</v>
      </c>
    </row>
    <row r="1707" spans="1:19" x14ac:dyDescent="0.3">
      <c r="A1707" t="s">
        <v>6388</v>
      </c>
      <c r="B1707" t="s">
        <v>76</v>
      </c>
      <c r="C1707" s="14">
        <v>2014</v>
      </c>
      <c r="D1707" t="s">
        <v>372</v>
      </c>
      <c r="E1707" t="s">
        <v>1655</v>
      </c>
      <c r="F1707" t="s">
        <v>1138</v>
      </c>
      <c r="G1707" t="s">
        <v>493</v>
      </c>
      <c r="H1707" t="s">
        <v>207</v>
      </c>
      <c r="I1707" s="14"/>
      <c r="J1707" t="s">
        <v>4353</v>
      </c>
      <c r="K1707" s="14">
        <v>108000000</v>
      </c>
      <c r="L1707" t="s">
        <v>198</v>
      </c>
      <c r="M1707" t="s">
        <v>199</v>
      </c>
      <c r="N1707" s="14"/>
      <c r="O1707" s="14"/>
      <c r="P1707" s="14"/>
      <c r="Q1707" s="14">
        <v>0</v>
      </c>
      <c r="R1707" s="14">
        <v>1</v>
      </c>
      <c r="S1707" s="14">
        <v>1</v>
      </c>
    </row>
    <row r="1708" spans="1:19" x14ac:dyDescent="0.3">
      <c r="A1708" t="s">
        <v>6389</v>
      </c>
      <c r="B1708" t="s">
        <v>76</v>
      </c>
      <c r="C1708" s="14">
        <v>2015</v>
      </c>
      <c r="D1708" t="s">
        <v>372</v>
      </c>
      <c r="E1708" t="s">
        <v>1657</v>
      </c>
      <c r="F1708" t="s">
        <v>454</v>
      </c>
      <c r="G1708" t="s">
        <v>455</v>
      </c>
      <c r="H1708" t="s">
        <v>207</v>
      </c>
      <c r="I1708" s="14"/>
      <c r="J1708" t="s">
        <v>4353</v>
      </c>
      <c r="K1708" s="14">
        <v>93000000</v>
      </c>
      <c r="L1708" t="s">
        <v>198</v>
      </c>
      <c r="M1708" t="s">
        <v>199</v>
      </c>
      <c r="N1708" s="14"/>
      <c r="O1708" s="14">
        <v>2</v>
      </c>
      <c r="P1708" s="14">
        <v>10</v>
      </c>
      <c r="Q1708" s="14">
        <v>1</v>
      </c>
      <c r="R1708" s="14">
        <v>1</v>
      </c>
      <c r="S1708" s="14">
        <v>1</v>
      </c>
    </row>
    <row r="1709" spans="1:19" x14ac:dyDescent="0.3">
      <c r="A1709" t="s">
        <v>6390</v>
      </c>
      <c r="B1709" t="s">
        <v>76</v>
      </c>
      <c r="C1709" s="14">
        <v>2015</v>
      </c>
      <c r="D1709" t="s">
        <v>372</v>
      </c>
      <c r="E1709" t="s">
        <v>1656</v>
      </c>
      <c r="F1709" t="s">
        <v>454</v>
      </c>
      <c r="G1709" t="s">
        <v>455</v>
      </c>
      <c r="H1709" t="s">
        <v>207</v>
      </c>
      <c r="I1709" s="14"/>
      <c r="J1709" t="s">
        <v>4353</v>
      </c>
      <c r="K1709" s="14">
        <v>79000000</v>
      </c>
      <c r="L1709" t="s">
        <v>198</v>
      </c>
      <c r="M1709" t="s">
        <v>199</v>
      </c>
      <c r="N1709" s="14"/>
      <c r="O1709" s="14">
        <v>2</v>
      </c>
      <c r="P1709" s="14">
        <v>10</v>
      </c>
      <c r="Q1709" s="14">
        <v>1</v>
      </c>
      <c r="R1709" s="14">
        <v>1</v>
      </c>
      <c r="S1709" s="14">
        <v>1</v>
      </c>
    </row>
    <row r="1710" spans="1:19" x14ac:dyDescent="0.3">
      <c r="A1710" t="s">
        <v>6391</v>
      </c>
      <c r="B1710" t="s">
        <v>76</v>
      </c>
      <c r="C1710" s="14">
        <v>2015</v>
      </c>
      <c r="D1710" t="s">
        <v>372</v>
      </c>
      <c r="E1710" t="s">
        <v>204</v>
      </c>
      <c r="F1710" t="s">
        <v>364</v>
      </c>
      <c r="G1710" t="s">
        <v>365</v>
      </c>
      <c r="H1710" t="s">
        <v>207</v>
      </c>
      <c r="I1710" s="14"/>
      <c r="J1710" t="s">
        <v>4353</v>
      </c>
      <c r="K1710" s="14">
        <v>8000000</v>
      </c>
      <c r="L1710" t="s">
        <v>198</v>
      </c>
      <c r="M1710" t="s">
        <v>366</v>
      </c>
      <c r="N1710" s="14">
        <v>0</v>
      </c>
      <c r="O1710" s="14">
        <v>5</v>
      </c>
      <c r="P1710" s="14">
        <v>15</v>
      </c>
      <c r="Q1710" s="14">
        <v>0</v>
      </c>
      <c r="R1710" s="14">
        <v>1</v>
      </c>
      <c r="S1710" s="14">
        <v>0</v>
      </c>
    </row>
    <row r="1711" spans="1:19" x14ac:dyDescent="0.3">
      <c r="A1711" t="s">
        <v>6392</v>
      </c>
      <c r="B1711" t="s">
        <v>76</v>
      </c>
      <c r="C1711" s="14">
        <v>2016</v>
      </c>
      <c r="D1711" t="s">
        <v>372</v>
      </c>
      <c r="E1711" t="s">
        <v>1658</v>
      </c>
      <c r="F1711" t="s">
        <v>336</v>
      </c>
      <c r="G1711" t="s">
        <v>337</v>
      </c>
      <c r="H1711" t="s">
        <v>207</v>
      </c>
      <c r="I1711" s="14"/>
      <c r="J1711" t="s">
        <v>4353</v>
      </c>
      <c r="K1711" s="14">
        <v>103000000</v>
      </c>
      <c r="L1711" t="s">
        <v>198</v>
      </c>
      <c r="M1711" t="s">
        <v>199</v>
      </c>
      <c r="N1711" s="14">
        <v>4.2</v>
      </c>
      <c r="O1711" s="14">
        <v>3</v>
      </c>
      <c r="P1711" s="14">
        <v>15</v>
      </c>
      <c r="Q1711" s="14">
        <v>0</v>
      </c>
      <c r="R1711" s="14">
        <v>1</v>
      </c>
      <c r="S1711" s="14">
        <v>1</v>
      </c>
    </row>
    <row r="1712" spans="1:19" x14ac:dyDescent="0.3">
      <c r="A1712" t="s">
        <v>6393</v>
      </c>
      <c r="B1712" t="s">
        <v>76</v>
      </c>
      <c r="C1712" s="14">
        <v>2016</v>
      </c>
      <c r="D1712" t="s">
        <v>372</v>
      </c>
      <c r="E1712" t="s">
        <v>1659</v>
      </c>
      <c r="F1712" t="s">
        <v>336</v>
      </c>
      <c r="G1712" t="s">
        <v>337</v>
      </c>
      <c r="H1712" t="s">
        <v>207</v>
      </c>
      <c r="I1712" s="14"/>
      <c r="J1712" t="s">
        <v>4353</v>
      </c>
      <c r="K1712" s="14">
        <v>154000000</v>
      </c>
      <c r="L1712" t="s">
        <v>198</v>
      </c>
      <c r="M1712" t="s">
        <v>202</v>
      </c>
      <c r="N1712" s="14"/>
      <c r="O1712" s="14">
        <v>5</v>
      </c>
      <c r="P1712" s="14">
        <v>20</v>
      </c>
      <c r="Q1712" s="14">
        <v>0</v>
      </c>
      <c r="R1712" s="14">
        <v>1</v>
      </c>
      <c r="S1712" s="14">
        <v>0</v>
      </c>
    </row>
    <row r="1713" spans="1:19" x14ac:dyDescent="0.3">
      <c r="A1713" t="s">
        <v>6394</v>
      </c>
      <c r="B1713" t="s">
        <v>233</v>
      </c>
      <c r="C1713" s="14">
        <v>1975</v>
      </c>
      <c r="D1713" t="s">
        <v>255</v>
      </c>
      <c r="E1713" t="s">
        <v>4383</v>
      </c>
      <c r="F1713" t="s">
        <v>299</v>
      </c>
      <c r="G1713" t="s">
        <v>299</v>
      </c>
      <c r="H1713" t="s">
        <v>4353</v>
      </c>
      <c r="I1713" s="14"/>
      <c r="J1713" t="s">
        <v>4353</v>
      </c>
      <c r="K1713" s="14">
        <v>17000000</v>
      </c>
      <c r="L1713" t="s">
        <v>198</v>
      </c>
      <c r="M1713" t="s">
        <v>4353</v>
      </c>
      <c r="N1713" s="14"/>
      <c r="O1713" s="14"/>
      <c r="P1713" s="14"/>
      <c r="Q1713" s="14"/>
      <c r="R1713" s="14"/>
      <c r="S1713" s="14">
        <v>0</v>
      </c>
    </row>
    <row r="1714" spans="1:19" x14ac:dyDescent="0.3">
      <c r="A1714" t="s">
        <v>6395</v>
      </c>
      <c r="B1714" t="s">
        <v>233</v>
      </c>
      <c r="C1714" s="14">
        <v>1983</v>
      </c>
      <c r="D1714" t="s">
        <v>255</v>
      </c>
      <c r="E1714" t="s">
        <v>929</v>
      </c>
      <c r="F1714" t="s">
        <v>299</v>
      </c>
      <c r="G1714" t="s">
        <v>299</v>
      </c>
      <c r="H1714" t="s">
        <v>4353</v>
      </c>
      <c r="I1714" s="14"/>
      <c r="J1714" t="s">
        <v>4353</v>
      </c>
      <c r="K1714" s="14">
        <v>250000</v>
      </c>
      <c r="L1714" t="s">
        <v>197</v>
      </c>
      <c r="M1714" t="s">
        <v>4353</v>
      </c>
      <c r="N1714" s="14"/>
      <c r="O1714" s="14"/>
      <c r="P1714" s="14"/>
      <c r="Q1714" s="14"/>
      <c r="R1714" s="14"/>
      <c r="S1714" s="14">
        <v>0</v>
      </c>
    </row>
    <row r="1715" spans="1:19" x14ac:dyDescent="0.3">
      <c r="A1715" t="s">
        <v>6396</v>
      </c>
      <c r="B1715" t="s">
        <v>233</v>
      </c>
      <c r="C1715" s="14">
        <v>1987</v>
      </c>
      <c r="D1715" t="s">
        <v>255</v>
      </c>
      <c r="E1715" t="s">
        <v>1598</v>
      </c>
      <c r="F1715" t="s">
        <v>299</v>
      </c>
      <c r="G1715" t="s">
        <v>299</v>
      </c>
      <c r="H1715" t="s">
        <v>4353</v>
      </c>
      <c r="I1715" s="14"/>
      <c r="J1715" t="s">
        <v>4353</v>
      </c>
      <c r="K1715" s="14">
        <v>7000000</v>
      </c>
      <c r="L1715" t="s">
        <v>198</v>
      </c>
      <c r="M1715" t="s">
        <v>4353</v>
      </c>
      <c r="N1715" s="14">
        <v>0</v>
      </c>
      <c r="O1715" s="14"/>
      <c r="P1715" s="14"/>
      <c r="Q1715" s="14"/>
      <c r="R1715" s="14"/>
      <c r="S1715" s="14">
        <v>0</v>
      </c>
    </row>
    <row r="1716" spans="1:19" x14ac:dyDescent="0.3">
      <c r="A1716" t="s">
        <v>6397</v>
      </c>
      <c r="B1716" t="s">
        <v>233</v>
      </c>
      <c r="C1716" s="14">
        <v>1990</v>
      </c>
      <c r="D1716" t="s">
        <v>362</v>
      </c>
      <c r="E1716" t="s">
        <v>1660</v>
      </c>
      <c r="F1716" t="s">
        <v>299</v>
      </c>
      <c r="G1716" t="s">
        <v>299</v>
      </c>
      <c r="H1716" t="s">
        <v>4353</v>
      </c>
      <c r="I1716" s="14"/>
      <c r="J1716" t="s">
        <v>4353</v>
      </c>
      <c r="K1716" s="14"/>
      <c r="L1716" t="s">
        <v>197</v>
      </c>
      <c r="M1716" t="s">
        <v>4353</v>
      </c>
      <c r="N1716" s="14"/>
      <c r="O1716" s="14"/>
      <c r="P1716" s="14"/>
      <c r="Q1716" s="14"/>
      <c r="R1716" s="14"/>
      <c r="S1716" s="14">
        <v>0</v>
      </c>
    </row>
    <row r="1717" spans="1:19" x14ac:dyDescent="0.3">
      <c r="A1717" t="s">
        <v>6398</v>
      </c>
      <c r="B1717" t="s">
        <v>233</v>
      </c>
      <c r="C1717" s="14">
        <v>1990</v>
      </c>
      <c r="D1717" t="s">
        <v>362</v>
      </c>
      <c r="E1717" t="s">
        <v>1661</v>
      </c>
      <c r="F1717" t="s">
        <v>299</v>
      </c>
      <c r="G1717" t="s">
        <v>299</v>
      </c>
      <c r="H1717" t="s">
        <v>4353</v>
      </c>
      <c r="I1717" s="14"/>
      <c r="J1717" t="s">
        <v>4353</v>
      </c>
      <c r="K1717" s="14"/>
      <c r="L1717" t="s">
        <v>197</v>
      </c>
      <c r="M1717" t="s">
        <v>4353</v>
      </c>
      <c r="N1717" s="14"/>
      <c r="O1717" s="14"/>
      <c r="P1717" s="14"/>
      <c r="Q1717" s="14"/>
      <c r="R1717" s="14"/>
      <c r="S1717" s="14">
        <v>0</v>
      </c>
    </row>
    <row r="1718" spans="1:19" x14ac:dyDescent="0.3">
      <c r="A1718" t="s">
        <v>6399</v>
      </c>
      <c r="B1718" t="s">
        <v>233</v>
      </c>
      <c r="C1718" s="14">
        <v>1992</v>
      </c>
      <c r="D1718" t="s">
        <v>362</v>
      </c>
      <c r="E1718" t="s">
        <v>1662</v>
      </c>
      <c r="F1718" t="s">
        <v>299</v>
      </c>
      <c r="G1718" t="s">
        <v>299</v>
      </c>
      <c r="H1718" t="s">
        <v>4353</v>
      </c>
      <c r="I1718" s="14"/>
      <c r="J1718" t="s">
        <v>4353</v>
      </c>
      <c r="K1718" s="14"/>
      <c r="L1718" t="s">
        <v>197</v>
      </c>
      <c r="M1718" t="s">
        <v>4353</v>
      </c>
      <c r="N1718" s="14"/>
      <c r="O1718" s="14"/>
      <c r="P1718" s="14"/>
      <c r="Q1718" s="14"/>
      <c r="R1718" s="14"/>
      <c r="S1718" s="14">
        <v>0</v>
      </c>
    </row>
    <row r="1719" spans="1:19" x14ac:dyDescent="0.3">
      <c r="A1719" t="s">
        <v>6400</v>
      </c>
      <c r="B1719" t="s">
        <v>233</v>
      </c>
      <c r="C1719" s="14">
        <v>1994</v>
      </c>
      <c r="D1719" t="s">
        <v>362</v>
      </c>
      <c r="E1719" t="s">
        <v>1664</v>
      </c>
      <c r="F1719" t="s">
        <v>299</v>
      </c>
      <c r="G1719" t="s">
        <v>299</v>
      </c>
      <c r="H1719" t="s">
        <v>4353</v>
      </c>
      <c r="I1719" s="14"/>
      <c r="J1719" t="s">
        <v>4353</v>
      </c>
      <c r="K1719" s="14"/>
      <c r="L1719" t="s">
        <v>197</v>
      </c>
      <c r="M1719" t="s">
        <v>4353</v>
      </c>
      <c r="N1719" s="14"/>
      <c r="O1719" s="14"/>
      <c r="P1719" s="14"/>
      <c r="Q1719" s="14"/>
      <c r="R1719" s="14"/>
      <c r="S1719" s="14">
        <v>0</v>
      </c>
    </row>
    <row r="1720" spans="1:19" x14ac:dyDescent="0.3">
      <c r="A1720" t="s">
        <v>6401</v>
      </c>
      <c r="B1720" t="s">
        <v>233</v>
      </c>
      <c r="C1720" s="14">
        <v>1995</v>
      </c>
      <c r="D1720" t="s">
        <v>362</v>
      </c>
      <c r="E1720" t="s">
        <v>1663</v>
      </c>
      <c r="F1720" t="s">
        <v>299</v>
      </c>
      <c r="G1720" t="s">
        <v>299</v>
      </c>
      <c r="H1720" t="s">
        <v>4353</v>
      </c>
      <c r="I1720" s="14"/>
      <c r="J1720" t="s">
        <v>4353</v>
      </c>
      <c r="K1720" s="14"/>
      <c r="L1720" t="s">
        <v>197</v>
      </c>
      <c r="M1720" t="s">
        <v>4353</v>
      </c>
      <c r="N1720" s="14"/>
      <c r="O1720" s="14"/>
      <c r="P1720" s="14"/>
      <c r="Q1720" s="14"/>
      <c r="R1720" s="14"/>
      <c r="S1720" s="14">
        <v>0</v>
      </c>
    </row>
    <row r="1721" spans="1:19" x14ac:dyDescent="0.3">
      <c r="A1721" t="s">
        <v>6402</v>
      </c>
      <c r="B1721" t="s">
        <v>136</v>
      </c>
      <c r="C1721" s="14">
        <v>2000</v>
      </c>
      <c r="D1721" t="s">
        <v>302</v>
      </c>
      <c r="E1721" t="s">
        <v>1666</v>
      </c>
      <c r="F1721" t="s">
        <v>299</v>
      </c>
      <c r="G1721" t="s">
        <v>299</v>
      </c>
      <c r="H1721" t="s">
        <v>4353</v>
      </c>
      <c r="I1721" s="14"/>
      <c r="J1721" t="s">
        <v>4353</v>
      </c>
      <c r="K1721" s="14"/>
      <c r="L1721" t="s">
        <v>197</v>
      </c>
      <c r="M1721" t="s">
        <v>202</v>
      </c>
      <c r="N1721" s="14"/>
      <c r="O1721" s="14"/>
      <c r="P1721" s="14"/>
      <c r="Q1721" s="14"/>
      <c r="R1721" s="14"/>
      <c r="S1721" s="14">
        <v>0</v>
      </c>
    </row>
    <row r="1722" spans="1:19" x14ac:dyDescent="0.3">
      <c r="A1722" t="s">
        <v>6403</v>
      </c>
      <c r="B1722" t="s">
        <v>136</v>
      </c>
      <c r="C1722" s="14">
        <v>2000</v>
      </c>
      <c r="D1722" t="s">
        <v>302</v>
      </c>
      <c r="E1722" t="s">
        <v>1665</v>
      </c>
      <c r="F1722" t="s">
        <v>299</v>
      </c>
      <c r="G1722" t="s">
        <v>299</v>
      </c>
      <c r="H1722" t="s">
        <v>4353</v>
      </c>
      <c r="I1722" s="14">
        <v>3000000</v>
      </c>
      <c r="J1722" t="s">
        <v>147</v>
      </c>
      <c r="K1722" s="14">
        <v>362384.3125</v>
      </c>
      <c r="L1722" t="s">
        <v>197</v>
      </c>
      <c r="M1722" t="s">
        <v>202</v>
      </c>
      <c r="N1722" s="14"/>
      <c r="O1722" s="14"/>
      <c r="P1722" s="14"/>
      <c r="Q1722" s="14"/>
      <c r="R1722" s="14"/>
      <c r="S1722" s="14">
        <v>0</v>
      </c>
    </row>
    <row r="1723" spans="1:19" x14ac:dyDescent="0.3">
      <c r="A1723" t="s">
        <v>6404</v>
      </c>
      <c r="B1723" t="s">
        <v>136</v>
      </c>
      <c r="C1723" s="14">
        <v>2002</v>
      </c>
      <c r="D1723" t="s">
        <v>302</v>
      </c>
      <c r="E1723" t="s">
        <v>1668</v>
      </c>
      <c r="F1723" t="s">
        <v>299</v>
      </c>
      <c r="G1723" t="s">
        <v>299</v>
      </c>
      <c r="H1723" t="s">
        <v>4353</v>
      </c>
      <c r="I1723" s="14">
        <v>5000000</v>
      </c>
      <c r="J1723" t="s">
        <v>147</v>
      </c>
      <c r="K1723" s="14">
        <v>604086.6875</v>
      </c>
      <c r="L1723" t="s">
        <v>197</v>
      </c>
      <c r="M1723" t="s">
        <v>202</v>
      </c>
      <c r="N1723" s="14"/>
      <c r="O1723" s="14"/>
      <c r="P1723" s="14"/>
      <c r="Q1723" s="14"/>
      <c r="R1723" s="14"/>
      <c r="S1723" s="14">
        <v>0</v>
      </c>
    </row>
    <row r="1724" spans="1:19" x14ac:dyDescent="0.3">
      <c r="A1724" t="s">
        <v>6405</v>
      </c>
      <c r="B1724" t="s">
        <v>136</v>
      </c>
      <c r="C1724" s="14">
        <v>2002</v>
      </c>
      <c r="D1724" t="s">
        <v>302</v>
      </c>
      <c r="E1724" t="s">
        <v>1667</v>
      </c>
      <c r="F1724" t="s">
        <v>299</v>
      </c>
      <c r="G1724" t="s">
        <v>299</v>
      </c>
      <c r="H1724" t="s">
        <v>4353</v>
      </c>
      <c r="I1724" s="14">
        <v>180515</v>
      </c>
      <c r="J1724" t="s">
        <v>146</v>
      </c>
      <c r="K1724" s="14">
        <v>180515</v>
      </c>
      <c r="L1724" t="s">
        <v>197</v>
      </c>
      <c r="M1724" t="s">
        <v>202</v>
      </c>
      <c r="N1724" s="14"/>
      <c r="O1724" s="14"/>
      <c r="P1724" s="14"/>
      <c r="Q1724" s="14"/>
      <c r="R1724" s="14"/>
      <c r="S1724" s="14">
        <v>0</v>
      </c>
    </row>
    <row r="1725" spans="1:19" x14ac:dyDescent="0.3">
      <c r="A1725" t="s">
        <v>6406</v>
      </c>
      <c r="B1725" t="s">
        <v>136</v>
      </c>
      <c r="C1725" s="14">
        <v>2003</v>
      </c>
      <c r="D1725" t="s">
        <v>302</v>
      </c>
      <c r="E1725" t="s">
        <v>1669</v>
      </c>
      <c r="F1725" t="s">
        <v>299</v>
      </c>
      <c r="G1725" t="s">
        <v>299</v>
      </c>
      <c r="H1725" t="s">
        <v>4353</v>
      </c>
      <c r="I1725" s="14">
        <v>5000000</v>
      </c>
      <c r="J1725" t="s">
        <v>147</v>
      </c>
      <c r="K1725" s="14">
        <v>604080.9375</v>
      </c>
      <c r="L1725" t="s">
        <v>197</v>
      </c>
      <c r="M1725" t="s">
        <v>202</v>
      </c>
      <c r="N1725" s="14"/>
      <c r="O1725" s="14"/>
      <c r="P1725" s="14"/>
      <c r="Q1725" s="14"/>
      <c r="R1725" s="14"/>
      <c r="S1725" s="14">
        <v>0</v>
      </c>
    </row>
    <row r="1726" spans="1:19" x14ac:dyDescent="0.3">
      <c r="A1726" t="s">
        <v>6407</v>
      </c>
      <c r="B1726" t="s">
        <v>136</v>
      </c>
      <c r="C1726" s="14">
        <v>2004</v>
      </c>
      <c r="D1726" t="s">
        <v>302</v>
      </c>
      <c r="E1726" t="s">
        <v>1671</v>
      </c>
      <c r="F1726" t="s">
        <v>299</v>
      </c>
      <c r="G1726" t="s">
        <v>299</v>
      </c>
      <c r="H1726" t="s">
        <v>4353</v>
      </c>
      <c r="I1726" s="14">
        <v>5000000</v>
      </c>
      <c r="J1726" t="s">
        <v>147</v>
      </c>
      <c r="K1726" s="14">
        <v>604098.125</v>
      </c>
      <c r="L1726" t="s">
        <v>197</v>
      </c>
      <c r="M1726" t="s">
        <v>202</v>
      </c>
      <c r="N1726" s="14"/>
      <c r="O1726" s="14"/>
      <c r="P1726" s="14"/>
      <c r="Q1726" s="14"/>
      <c r="R1726" s="14"/>
      <c r="S1726" s="14">
        <v>0</v>
      </c>
    </row>
    <row r="1727" spans="1:19" x14ac:dyDescent="0.3">
      <c r="A1727" t="s">
        <v>6408</v>
      </c>
      <c r="B1727" t="s">
        <v>136</v>
      </c>
      <c r="C1727" s="14">
        <v>2004</v>
      </c>
      <c r="D1727" t="s">
        <v>302</v>
      </c>
      <c r="E1727" t="s">
        <v>1670</v>
      </c>
      <c r="F1727" t="s">
        <v>299</v>
      </c>
      <c r="G1727" t="s">
        <v>299</v>
      </c>
      <c r="H1727" t="s">
        <v>4353</v>
      </c>
      <c r="I1727" s="14">
        <v>5000000</v>
      </c>
      <c r="J1727" t="s">
        <v>147</v>
      </c>
      <c r="K1727" s="14">
        <v>604098.125</v>
      </c>
      <c r="L1727" t="s">
        <v>197</v>
      </c>
      <c r="M1727" t="s">
        <v>202</v>
      </c>
      <c r="N1727" s="14"/>
      <c r="O1727" s="14"/>
      <c r="P1727" s="14"/>
      <c r="Q1727" s="14"/>
      <c r="R1727" s="14"/>
      <c r="S1727" s="14">
        <v>0</v>
      </c>
    </row>
    <row r="1728" spans="1:19" x14ac:dyDescent="0.3">
      <c r="A1728" t="s">
        <v>6409</v>
      </c>
      <c r="B1728" t="s">
        <v>136</v>
      </c>
      <c r="C1728" s="14">
        <v>2005</v>
      </c>
      <c r="D1728" t="s">
        <v>302</v>
      </c>
      <c r="E1728" t="s">
        <v>1672</v>
      </c>
      <c r="F1728" t="s">
        <v>299</v>
      </c>
      <c r="G1728" t="s">
        <v>299</v>
      </c>
      <c r="H1728" t="s">
        <v>4353</v>
      </c>
      <c r="I1728" s="14">
        <v>20000000</v>
      </c>
      <c r="J1728" t="s">
        <v>147</v>
      </c>
      <c r="K1728" s="14">
        <v>2440716</v>
      </c>
      <c r="L1728" t="s">
        <v>197</v>
      </c>
      <c r="M1728" t="s">
        <v>202</v>
      </c>
      <c r="N1728" s="14"/>
      <c r="O1728" s="14"/>
      <c r="P1728" s="14"/>
      <c r="Q1728" s="14"/>
      <c r="R1728" s="14"/>
      <c r="S1728" s="14">
        <v>0</v>
      </c>
    </row>
    <row r="1729" spans="1:19" x14ac:dyDescent="0.3">
      <c r="A1729" t="s">
        <v>6410</v>
      </c>
      <c r="B1729" t="s">
        <v>136</v>
      </c>
      <c r="C1729" s="14">
        <v>2006</v>
      </c>
      <c r="D1729" t="s">
        <v>302</v>
      </c>
      <c r="E1729" t="s">
        <v>1673</v>
      </c>
      <c r="F1729" t="s">
        <v>299</v>
      </c>
      <c r="G1729" t="s">
        <v>299</v>
      </c>
      <c r="H1729" t="s">
        <v>4353</v>
      </c>
      <c r="I1729" s="14">
        <v>2500000</v>
      </c>
      <c r="J1729" t="s">
        <v>146</v>
      </c>
      <c r="K1729" s="14">
        <v>2500000</v>
      </c>
      <c r="L1729" t="s">
        <v>197</v>
      </c>
      <c r="M1729" t="s">
        <v>202</v>
      </c>
      <c r="N1729" s="14"/>
      <c r="O1729" s="14"/>
      <c r="P1729" s="14"/>
      <c r="Q1729" s="14"/>
      <c r="R1729" s="14"/>
      <c r="S1729" s="14">
        <v>0</v>
      </c>
    </row>
    <row r="1730" spans="1:19" x14ac:dyDescent="0.3">
      <c r="A1730" t="s">
        <v>6411</v>
      </c>
      <c r="B1730" t="s">
        <v>136</v>
      </c>
      <c r="C1730" s="14">
        <v>2008</v>
      </c>
      <c r="D1730" t="s">
        <v>302</v>
      </c>
      <c r="E1730" t="s">
        <v>1674</v>
      </c>
      <c r="F1730" t="s">
        <v>299</v>
      </c>
      <c r="G1730" t="s">
        <v>299</v>
      </c>
      <c r="H1730" t="s">
        <v>4353</v>
      </c>
      <c r="I1730" s="14">
        <v>2900000</v>
      </c>
      <c r="J1730" t="s">
        <v>146</v>
      </c>
      <c r="K1730" s="14">
        <v>2900000</v>
      </c>
      <c r="L1730" t="s">
        <v>197</v>
      </c>
      <c r="M1730" t="s">
        <v>202</v>
      </c>
      <c r="N1730" s="14"/>
      <c r="O1730" s="14"/>
      <c r="P1730" s="14"/>
      <c r="Q1730" s="14"/>
      <c r="R1730" s="14"/>
      <c r="S1730" s="14">
        <v>0</v>
      </c>
    </row>
    <row r="1731" spans="1:19" x14ac:dyDescent="0.3">
      <c r="A1731" t="s">
        <v>6412</v>
      </c>
      <c r="B1731" t="s">
        <v>136</v>
      </c>
      <c r="C1731" s="14">
        <v>2010</v>
      </c>
      <c r="D1731" t="s">
        <v>302</v>
      </c>
      <c r="E1731" t="s">
        <v>1675</v>
      </c>
      <c r="F1731" t="s">
        <v>299</v>
      </c>
      <c r="G1731" t="s">
        <v>299</v>
      </c>
      <c r="H1731" t="s">
        <v>4353</v>
      </c>
      <c r="I1731" s="14"/>
      <c r="J1731" t="s">
        <v>4353</v>
      </c>
      <c r="K1731" s="14"/>
      <c r="L1731" t="s">
        <v>197</v>
      </c>
      <c r="M1731" t="s">
        <v>202</v>
      </c>
      <c r="N1731" s="14"/>
      <c r="O1731" s="14"/>
      <c r="P1731" s="14"/>
      <c r="Q1731" s="14"/>
      <c r="R1731" s="14"/>
      <c r="S1731" s="14">
        <v>0</v>
      </c>
    </row>
    <row r="1732" spans="1:19" x14ac:dyDescent="0.3">
      <c r="A1732" t="s">
        <v>6413</v>
      </c>
      <c r="B1732" t="s">
        <v>136</v>
      </c>
      <c r="C1732" s="14">
        <v>2013</v>
      </c>
      <c r="D1732" t="s">
        <v>302</v>
      </c>
      <c r="E1732" t="s">
        <v>1676</v>
      </c>
      <c r="F1732" t="s">
        <v>299</v>
      </c>
      <c r="G1732" t="s">
        <v>299</v>
      </c>
      <c r="H1732" t="s">
        <v>4353</v>
      </c>
      <c r="I1732" s="14"/>
      <c r="J1732" t="s">
        <v>4353</v>
      </c>
      <c r="K1732" s="14"/>
      <c r="L1732" t="s">
        <v>197</v>
      </c>
      <c r="M1732" t="s">
        <v>202</v>
      </c>
      <c r="N1732" s="14"/>
      <c r="O1732" s="14"/>
      <c r="P1732" s="14"/>
      <c r="Q1732" s="14"/>
      <c r="R1732" s="14"/>
      <c r="S1732" s="14">
        <v>0</v>
      </c>
    </row>
    <row r="1733" spans="1:19" x14ac:dyDescent="0.3">
      <c r="A1733" t="s">
        <v>6414</v>
      </c>
      <c r="B1733" t="s">
        <v>136</v>
      </c>
      <c r="C1733" s="14">
        <v>2014</v>
      </c>
      <c r="D1733" t="s">
        <v>302</v>
      </c>
      <c r="E1733" t="s">
        <v>1677</v>
      </c>
      <c r="F1733" t="s">
        <v>299</v>
      </c>
      <c r="G1733" t="s">
        <v>299</v>
      </c>
      <c r="H1733" t="s">
        <v>4353</v>
      </c>
      <c r="I1733" s="14"/>
      <c r="J1733" t="s">
        <v>4353</v>
      </c>
      <c r="K1733" s="14"/>
      <c r="L1733" t="s">
        <v>197</v>
      </c>
      <c r="M1733" t="s">
        <v>202</v>
      </c>
      <c r="N1733" s="14"/>
      <c r="O1733" s="14"/>
      <c r="P1733" s="14"/>
      <c r="Q1733" s="14"/>
      <c r="R1733" s="14"/>
      <c r="S1733" s="14">
        <v>0</v>
      </c>
    </row>
    <row r="1734" spans="1:19" x14ac:dyDescent="0.3">
      <c r="A1734" t="s">
        <v>6415</v>
      </c>
      <c r="B1734" t="s">
        <v>41</v>
      </c>
      <c r="C1734" s="14">
        <v>1961</v>
      </c>
      <c r="D1734" t="s">
        <v>252</v>
      </c>
      <c r="E1734" t="s">
        <v>1680</v>
      </c>
      <c r="F1734" t="s">
        <v>299</v>
      </c>
      <c r="G1734" t="s">
        <v>299</v>
      </c>
      <c r="H1734" t="s">
        <v>4353</v>
      </c>
      <c r="I1734" s="14"/>
      <c r="J1734" t="s">
        <v>4353</v>
      </c>
      <c r="K1734" s="14">
        <v>1700000</v>
      </c>
      <c r="L1734" t="s">
        <v>198</v>
      </c>
      <c r="M1734" t="s">
        <v>4353</v>
      </c>
      <c r="N1734" s="14">
        <v>0</v>
      </c>
      <c r="O1734" s="14">
        <v>5</v>
      </c>
      <c r="P1734" s="14">
        <v>20</v>
      </c>
      <c r="Q1734" s="14"/>
      <c r="R1734" s="14"/>
      <c r="S1734" s="14">
        <v>0</v>
      </c>
    </row>
    <row r="1735" spans="1:19" x14ac:dyDescent="0.3">
      <c r="A1735" t="s">
        <v>6416</v>
      </c>
      <c r="B1735" t="s">
        <v>41</v>
      </c>
      <c r="C1735" s="14">
        <v>1961</v>
      </c>
      <c r="D1735" t="s">
        <v>252</v>
      </c>
      <c r="E1735" t="s">
        <v>1678</v>
      </c>
      <c r="F1735" t="s">
        <v>299</v>
      </c>
      <c r="G1735" t="s">
        <v>299</v>
      </c>
      <c r="H1735" t="s">
        <v>4353</v>
      </c>
      <c r="I1735" s="14"/>
      <c r="J1735" t="s">
        <v>4353</v>
      </c>
      <c r="K1735" s="14">
        <v>13000000</v>
      </c>
      <c r="L1735" t="s">
        <v>198</v>
      </c>
      <c r="M1735" t="s">
        <v>4353</v>
      </c>
      <c r="N1735" s="14">
        <v>0</v>
      </c>
      <c r="O1735" s="14">
        <v>5</v>
      </c>
      <c r="P1735" s="14">
        <v>20</v>
      </c>
      <c r="Q1735" s="14"/>
      <c r="R1735" s="14"/>
      <c r="S1735" s="14">
        <v>0</v>
      </c>
    </row>
    <row r="1736" spans="1:19" x14ac:dyDescent="0.3">
      <c r="A1736" t="s">
        <v>6417</v>
      </c>
      <c r="B1736" t="s">
        <v>41</v>
      </c>
      <c r="C1736" s="14">
        <v>1961</v>
      </c>
      <c r="D1736" t="s">
        <v>252</v>
      </c>
      <c r="E1736" t="s">
        <v>1679</v>
      </c>
      <c r="F1736" t="s">
        <v>299</v>
      </c>
      <c r="G1736" t="s">
        <v>299</v>
      </c>
      <c r="H1736" t="s">
        <v>4353</v>
      </c>
      <c r="I1736" s="14"/>
      <c r="J1736" t="s">
        <v>4353</v>
      </c>
      <c r="K1736" s="14">
        <v>4900000</v>
      </c>
      <c r="L1736" t="s">
        <v>198</v>
      </c>
      <c r="M1736" t="s">
        <v>4353</v>
      </c>
      <c r="N1736" s="14">
        <v>0</v>
      </c>
      <c r="O1736" s="14">
        <v>5</v>
      </c>
      <c r="P1736" s="14">
        <v>20</v>
      </c>
      <c r="Q1736" s="14"/>
      <c r="R1736" s="14"/>
      <c r="S1736" s="14">
        <v>0</v>
      </c>
    </row>
    <row r="1737" spans="1:19" x14ac:dyDescent="0.3">
      <c r="A1737" t="s">
        <v>6418</v>
      </c>
      <c r="B1737" t="s">
        <v>41</v>
      </c>
      <c r="C1737" s="14">
        <v>1964</v>
      </c>
      <c r="D1737" t="s">
        <v>252</v>
      </c>
      <c r="E1737" t="s">
        <v>737</v>
      </c>
      <c r="F1737" t="s">
        <v>299</v>
      </c>
      <c r="G1737" t="s">
        <v>299</v>
      </c>
      <c r="H1737" t="s">
        <v>4353</v>
      </c>
      <c r="I1737" s="14"/>
      <c r="J1737" t="s">
        <v>4353</v>
      </c>
      <c r="K1737" s="14">
        <v>10400000</v>
      </c>
      <c r="L1737" t="s">
        <v>198</v>
      </c>
      <c r="M1737" t="s">
        <v>4353</v>
      </c>
      <c r="N1737" s="14"/>
      <c r="O1737" s="14"/>
      <c r="P1737" s="14"/>
      <c r="Q1737" s="14"/>
      <c r="R1737" s="14"/>
      <c r="S1737" s="14">
        <v>0</v>
      </c>
    </row>
    <row r="1738" spans="1:19" x14ac:dyDescent="0.3">
      <c r="A1738" t="s">
        <v>6419</v>
      </c>
      <c r="B1738" t="s">
        <v>41</v>
      </c>
      <c r="C1738" s="14">
        <v>1964</v>
      </c>
      <c r="D1738" t="s">
        <v>252</v>
      </c>
      <c r="E1738" t="s">
        <v>1681</v>
      </c>
      <c r="F1738" t="s">
        <v>299</v>
      </c>
      <c r="G1738" t="s">
        <v>299</v>
      </c>
      <c r="H1738" t="s">
        <v>4353</v>
      </c>
      <c r="I1738" s="14"/>
      <c r="J1738" t="s">
        <v>4353</v>
      </c>
      <c r="K1738" s="14">
        <v>12000000</v>
      </c>
      <c r="L1738" t="s">
        <v>198</v>
      </c>
      <c r="M1738" t="s">
        <v>4353</v>
      </c>
      <c r="N1738" s="14"/>
      <c r="O1738" s="14"/>
      <c r="P1738" s="14"/>
      <c r="Q1738" s="14"/>
      <c r="R1738" s="14"/>
      <c r="S1738" s="14">
        <v>0</v>
      </c>
    </row>
    <row r="1739" spans="1:19" x14ac:dyDescent="0.3">
      <c r="A1739" t="s">
        <v>6420</v>
      </c>
      <c r="B1739" t="s">
        <v>41</v>
      </c>
      <c r="C1739" s="14">
        <v>1986</v>
      </c>
      <c r="D1739" t="s">
        <v>255</v>
      </c>
      <c r="E1739" t="s">
        <v>6421</v>
      </c>
      <c r="F1739" t="s">
        <v>299</v>
      </c>
      <c r="G1739" t="s">
        <v>299</v>
      </c>
      <c r="H1739" t="s">
        <v>4353</v>
      </c>
      <c r="I1739" s="14"/>
      <c r="J1739" t="s">
        <v>4353</v>
      </c>
      <c r="K1739" s="14">
        <v>60000</v>
      </c>
      <c r="L1739" t="s">
        <v>197</v>
      </c>
      <c r="M1739" t="s">
        <v>4353</v>
      </c>
      <c r="N1739" s="14"/>
      <c r="O1739" s="14"/>
      <c r="P1739" s="14"/>
      <c r="Q1739" s="14"/>
      <c r="R1739" s="14"/>
      <c r="S1739" s="14">
        <v>0</v>
      </c>
    </row>
    <row r="1740" spans="1:19" x14ac:dyDescent="0.3">
      <c r="A1740" t="s">
        <v>6422</v>
      </c>
      <c r="B1740" t="s">
        <v>41</v>
      </c>
      <c r="C1740" s="14">
        <v>1989</v>
      </c>
      <c r="D1740" t="s">
        <v>255</v>
      </c>
      <c r="E1740" t="s">
        <v>334</v>
      </c>
      <c r="F1740" t="s">
        <v>299</v>
      </c>
      <c r="G1740" t="s">
        <v>299</v>
      </c>
      <c r="H1740" t="s">
        <v>4353</v>
      </c>
      <c r="I1740" s="14"/>
      <c r="J1740" t="s">
        <v>4353</v>
      </c>
      <c r="K1740" s="14">
        <v>80000000</v>
      </c>
      <c r="L1740" t="s">
        <v>198</v>
      </c>
      <c r="M1740" t="s">
        <v>4353</v>
      </c>
      <c r="N1740" s="14">
        <v>0</v>
      </c>
      <c r="O1740" s="14"/>
      <c r="P1740" s="14"/>
      <c r="Q1740" s="14"/>
      <c r="R1740" s="14"/>
      <c r="S1740" s="14">
        <v>0</v>
      </c>
    </row>
    <row r="1741" spans="1:19" x14ac:dyDescent="0.3">
      <c r="A1741" t="s">
        <v>6423</v>
      </c>
      <c r="B1741" t="s">
        <v>41</v>
      </c>
      <c r="C1741" s="14">
        <v>1992</v>
      </c>
      <c r="D1741" t="s">
        <v>362</v>
      </c>
      <c r="E1741" t="s">
        <v>1682</v>
      </c>
      <c r="F1741" t="s">
        <v>299</v>
      </c>
      <c r="G1741" t="s">
        <v>299</v>
      </c>
      <c r="H1741" t="s">
        <v>4353</v>
      </c>
      <c r="I1741" s="14"/>
      <c r="J1741" t="s">
        <v>4353</v>
      </c>
      <c r="K1741" s="14"/>
      <c r="L1741" t="s">
        <v>197</v>
      </c>
      <c r="M1741" t="s">
        <v>4353</v>
      </c>
      <c r="N1741" s="14"/>
      <c r="O1741" s="14"/>
      <c r="P1741" s="14"/>
      <c r="Q1741" s="14"/>
      <c r="R1741" s="14"/>
      <c r="S1741" s="14">
        <v>0</v>
      </c>
    </row>
    <row r="1742" spans="1:19" x14ac:dyDescent="0.3">
      <c r="A1742" t="s">
        <v>6424</v>
      </c>
      <c r="B1742" t="s">
        <v>41</v>
      </c>
      <c r="C1742" s="14">
        <v>1992</v>
      </c>
      <c r="D1742" t="s">
        <v>362</v>
      </c>
      <c r="E1742" t="s">
        <v>1683</v>
      </c>
      <c r="F1742" t="s">
        <v>299</v>
      </c>
      <c r="G1742" t="s">
        <v>299</v>
      </c>
      <c r="H1742" t="s">
        <v>4353</v>
      </c>
      <c r="I1742" s="14"/>
      <c r="J1742" t="s">
        <v>4353</v>
      </c>
      <c r="K1742" s="14"/>
      <c r="L1742" t="s">
        <v>197</v>
      </c>
      <c r="M1742" t="s">
        <v>4353</v>
      </c>
      <c r="N1742" s="14"/>
      <c r="O1742" s="14"/>
      <c r="P1742" s="14"/>
      <c r="Q1742" s="14"/>
      <c r="R1742" s="14"/>
      <c r="S1742" s="14">
        <v>0</v>
      </c>
    </row>
    <row r="1743" spans="1:19" x14ac:dyDescent="0.3">
      <c r="A1743" t="s">
        <v>6425</v>
      </c>
      <c r="B1743" t="s">
        <v>41</v>
      </c>
      <c r="C1743" s="14">
        <v>1994</v>
      </c>
      <c r="D1743" t="s">
        <v>362</v>
      </c>
      <c r="E1743" t="s">
        <v>1684</v>
      </c>
      <c r="F1743" t="s">
        <v>299</v>
      </c>
      <c r="G1743" t="s">
        <v>299</v>
      </c>
      <c r="H1743" t="s">
        <v>4353</v>
      </c>
      <c r="I1743" s="14"/>
      <c r="J1743" t="s">
        <v>4353</v>
      </c>
      <c r="K1743" s="14"/>
      <c r="L1743" t="s">
        <v>197</v>
      </c>
      <c r="M1743" t="s">
        <v>4353</v>
      </c>
      <c r="N1743" s="14"/>
      <c r="O1743" s="14"/>
      <c r="P1743" s="14"/>
      <c r="Q1743" s="14"/>
      <c r="R1743" s="14"/>
      <c r="S1743" s="14">
        <v>0</v>
      </c>
    </row>
    <row r="1744" spans="1:19" x14ac:dyDescent="0.3">
      <c r="A1744" t="s">
        <v>6426</v>
      </c>
      <c r="B1744" t="s">
        <v>41</v>
      </c>
      <c r="C1744" s="14">
        <v>1995</v>
      </c>
      <c r="D1744" t="s">
        <v>362</v>
      </c>
      <c r="E1744" t="s">
        <v>1685</v>
      </c>
      <c r="F1744" t="s">
        <v>299</v>
      </c>
      <c r="G1744" t="s">
        <v>299</v>
      </c>
      <c r="H1744" t="s">
        <v>4353</v>
      </c>
      <c r="I1744" s="14"/>
      <c r="J1744" t="s">
        <v>4353</v>
      </c>
      <c r="K1744" s="14"/>
      <c r="L1744" t="s">
        <v>197</v>
      </c>
      <c r="M1744" t="s">
        <v>4353</v>
      </c>
      <c r="N1744" s="14"/>
      <c r="O1744" s="14"/>
      <c r="P1744" s="14"/>
      <c r="Q1744" s="14"/>
      <c r="R1744" s="14"/>
      <c r="S1744" s="14">
        <v>0</v>
      </c>
    </row>
    <row r="1745" spans="1:19" x14ac:dyDescent="0.3">
      <c r="A1745" t="s">
        <v>6427</v>
      </c>
      <c r="B1745" t="s">
        <v>41</v>
      </c>
      <c r="C1745" s="14">
        <v>1996</v>
      </c>
      <c r="D1745" t="s">
        <v>362</v>
      </c>
      <c r="E1745" t="s">
        <v>1686</v>
      </c>
      <c r="F1745" t="s">
        <v>299</v>
      </c>
      <c r="G1745" t="s">
        <v>299</v>
      </c>
      <c r="H1745" t="s">
        <v>4353</v>
      </c>
      <c r="I1745" s="14"/>
      <c r="J1745" t="s">
        <v>4353</v>
      </c>
      <c r="K1745" s="14"/>
      <c r="L1745" t="s">
        <v>197</v>
      </c>
      <c r="M1745" t="s">
        <v>4353</v>
      </c>
      <c r="N1745" s="14"/>
      <c r="O1745" s="14"/>
      <c r="P1745" s="14"/>
      <c r="Q1745" s="14"/>
      <c r="R1745" s="14"/>
      <c r="S1745" s="14">
        <v>0</v>
      </c>
    </row>
    <row r="1746" spans="1:19" x14ac:dyDescent="0.3">
      <c r="A1746" t="s">
        <v>6428</v>
      </c>
      <c r="B1746" t="s">
        <v>41</v>
      </c>
      <c r="C1746" s="14">
        <v>2000</v>
      </c>
      <c r="D1746" t="s">
        <v>4542</v>
      </c>
      <c r="E1746" t="s">
        <v>1687</v>
      </c>
      <c r="F1746" t="s">
        <v>336</v>
      </c>
      <c r="G1746" t="s">
        <v>337</v>
      </c>
      <c r="H1746" t="s">
        <v>207</v>
      </c>
      <c r="I1746" s="14">
        <v>26000000</v>
      </c>
      <c r="J1746" t="s">
        <v>146</v>
      </c>
      <c r="K1746" s="14">
        <v>26000000</v>
      </c>
      <c r="L1746" t="s">
        <v>198</v>
      </c>
      <c r="M1746" t="s">
        <v>202</v>
      </c>
      <c r="N1746" s="14">
        <v>2</v>
      </c>
      <c r="O1746" s="14">
        <v>3</v>
      </c>
      <c r="P1746" s="14">
        <v>10</v>
      </c>
      <c r="Q1746" s="14">
        <v>0</v>
      </c>
      <c r="R1746" s="14">
        <v>1</v>
      </c>
      <c r="S1746" s="14">
        <v>1</v>
      </c>
    </row>
    <row r="1747" spans="1:19" x14ac:dyDescent="0.3">
      <c r="A1747" t="s">
        <v>6429</v>
      </c>
      <c r="B1747" t="s">
        <v>41</v>
      </c>
      <c r="C1747" s="14">
        <v>2001</v>
      </c>
      <c r="D1747" t="s">
        <v>302</v>
      </c>
      <c r="E1747" t="s">
        <v>1688</v>
      </c>
      <c r="F1747" t="s">
        <v>299</v>
      </c>
      <c r="G1747" t="s">
        <v>299</v>
      </c>
      <c r="H1747" t="s">
        <v>4353</v>
      </c>
      <c r="I1747" s="14">
        <v>30000000</v>
      </c>
      <c r="J1747" t="s">
        <v>147</v>
      </c>
      <c r="K1747" s="14">
        <v>3624471.75</v>
      </c>
      <c r="L1747" t="s">
        <v>197</v>
      </c>
      <c r="M1747" t="s">
        <v>202</v>
      </c>
      <c r="N1747" s="14"/>
      <c r="O1747" s="14"/>
      <c r="P1747" s="14"/>
      <c r="Q1747" s="14"/>
      <c r="R1747" s="14"/>
      <c r="S1747" s="14">
        <v>0</v>
      </c>
    </row>
    <row r="1748" spans="1:19" x14ac:dyDescent="0.3">
      <c r="A1748" t="s">
        <v>6430</v>
      </c>
      <c r="B1748" t="s">
        <v>41</v>
      </c>
      <c r="C1748" s="14">
        <v>2001</v>
      </c>
      <c r="D1748" t="s">
        <v>302</v>
      </c>
      <c r="E1748" t="s">
        <v>1689</v>
      </c>
      <c r="F1748" t="s">
        <v>299</v>
      </c>
      <c r="G1748" t="s">
        <v>299</v>
      </c>
      <c r="H1748" t="s">
        <v>4353</v>
      </c>
      <c r="I1748" s="14">
        <v>26143970</v>
      </c>
      <c r="J1748" t="s">
        <v>146</v>
      </c>
      <c r="K1748" s="14">
        <v>26143970</v>
      </c>
      <c r="L1748" t="s">
        <v>197</v>
      </c>
      <c r="M1748" t="s">
        <v>202</v>
      </c>
      <c r="N1748" s="14"/>
      <c r="O1748" s="14"/>
      <c r="P1748" s="14"/>
      <c r="Q1748" s="14"/>
      <c r="R1748" s="14"/>
      <c r="S1748" s="14">
        <v>0</v>
      </c>
    </row>
    <row r="1749" spans="1:19" x14ac:dyDescent="0.3">
      <c r="A1749" t="s">
        <v>6431</v>
      </c>
      <c r="B1749" t="s">
        <v>41</v>
      </c>
      <c r="C1749" s="14">
        <v>2002</v>
      </c>
      <c r="D1749" t="s">
        <v>302</v>
      </c>
      <c r="E1749" t="s">
        <v>1690</v>
      </c>
      <c r="F1749" t="s">
        <v>299</v>
      </c>
      <c r="G1749" t="s">
        <v>299</v>
      </c>
      <c r="H1749" t="s">
        <v>4353</v>
      </c>
      <c r="I1749" s="14">
        <v>8000000</v>
      </c>
      <c r="J1749" t="s">
        <v>146</v>
      </c>
      <c r="K1749" s="14">
        <v>8000000</v>
      </c>
      <c r="L1749" t="s">
        <v>197</v>
      </c>
      <c r="M1749" t="s">
        <v>202</v>
      </c>
      <c r="N1749" s="14"/>
      <c r="O1749" s="14"/>
      <c r="P1749" s="14"/>
      <c r="Q1749" s="14"/>
      <c r="R1749" s="14"/>
      <c r="S1749" s="14">
        <v>0</v>
      </c>
    </row>
    <row r="1750" spans="1:19" x14ac:dyDescent="0.3">
      <c r="A1750" t="s">
        <v>6432</v>
      </c>
      <c r="B1750" t="s">
        <v>41</v>
      </c>
      <c r="C1750" s="14">
        <v>2003</v>
      </c>
      <c r="D1750" t="s">
        <v>4542</v>
      </c>
      <c r="E1750" t="s">
        <v>1693</v>
      </c>
      <c r="F1750" t="s">
        <v>364</v>
      </c>
      <c r="G1750" t="s">
        <v>365</v>
      </c>
      <c r="H1750" t="s">
        <v>207</v>
      </c>
      <c r="I1750" s="14"/>
      <c r="J1750" t="s">
        <v>4353</v>
      </c>
      <c r="K1750" s="14">
        <v>3800000</v>
      </c>
      <c r="L1750" t="s">
        <v>198</v>
      </c>
      <c r="M1750" t="s">
        <v>366</v>
      </c>
      <c r="N1750" s="14">
        <v>0</v>
      </c>
      <c r="O1750" s="14"/>
      <c r="P1750" s="14"/>
      <c r="Q1750" s="14">
        <v>0</v>
      </c>
      <c r="R1750" s="14">
        <v>1</v>
      </c>
      <c r="S1750" s="14">
        <v>1</v>
      </c>
    </row>
    <row r="1751" spans="1:19" x14ac:dyDescent="0.3">
      <c r="A1751" t="s">
        <v>6433</v>
      </c>
      <c r="B1751" t="s">
        <v>41</v>
      </c>
      <c r="C1751" s="14">
        <v>2003</v>
      </c>
      <c r="D1751" t="s">
        <v>302</v>
      </c>
      <c r="E1751" t="s">
        <v>1694</v>
      </c>
      <c r="F1751" t="s">
        <v>299</v>
      </c>
      <c r="G1751" t="s">
        <v>299</v>
      </c>
      <c r="H1751" t="s">
        <v>4353</v>
      </c>
      <c r="I1751" s="14"/>
      <c r="J1751" t="s">
        <v>4353</v>
      </c>
      <c r="K1751" s="14"/>
      <c r="L1751" t="s">
        <v>197</v>
      </c>
      <c r="M1751" t="s">
        <v>202</v>
      </c>
      <c r="N1751" s="14"/>
      <c r="O1751" s="14"/>
      <c r="P1751" s="14"/>
      <c r="Q1751" s="14"/>
      <c r="R1751" s="14"/>
      <c r="S1751" s="14">
        <v>0</v>
      </c>
    </row>
    <row r="1752" spans="1:19" x14ac:dyDescent="0.3">
      <c r="A1752" t="s">
        <v>6434</v>
      </c>
      <c r="B1752" t="s">
        <v>41</v>
      </c>
      <c r="C1752" s="14">
        <v>2003</v>
      </c>
      <c r="D1752" t="s">
        <v>302</v>
      </c>
      <c r="E1752" t="s">
        <v>1695</v>
      </c>
      <c r="F1752" t="s">
        <v>299</v>
      </c>
      <c r="G1752" t="s">
        <v>299</v>
      </c>
      <c r="H1752" t="s">
        <v>4353</v>
      </c>
      <c r="I1752" s="14">
        <v>1200000</v>
      </c>
      <c r="J1752" t="s">
        <v>146</v>
      </c>
      <c r="K1752" s="14">
        <v>1200000</v>
      </c>
      <c r="L1752" t="s">
        <v>197</v>
      </c>
      <c r="M1752" t="s">
        <v>202</v>
      </c>
      <c r="N1752" s="14"/>
      <c r="O1752" s="14"/>
      <c r="P1752" s="14"/>
      <c r="Q1752" s="14"/>
      <c r="R1752" s="14"/>
      <c r="S1752" s="14">
        <v>0</v>
      </c>
    </row>
    <row r="1753" spans="1:19" x14ac:dyDescent="0.3">
      <c r="A1753" t="s">
        <v>6435</v>
      </c>
      <c r="B1753" t="s">
        <v>41</v>
      </c>
      <c r="C1753" s="14">
        <v>2003</v>
      </c>
      <c r="D1753" t="s">
        <v>302</v>
      </c>
      <c r="E1753" t="s">
        <v>1691</v>
      </c>
      <c r="F1753" t="s">
        <v>299</v>
      </c>
      <c r="G1753" t="s">
        <v>299</v>
      </c>
      <c r="H1753" t="s">
        <v>4353</v>
      </c>
      <c r="I1753" s="14">
        <v>20000000</v>
      </c>
      <c r="J1753" t="s">
        <v>147</v>
      </c>
      <c r="K1753" s="14">
        <v>2416323.75</v>
      </c>
      <c r="L1753" t="s">
        <v>197</v>
      </c>
      <c r="M1753" t="s">
        <v>202</v>
      </c>
      <c r="N1753" s="14"/>
      <c r="O1753" s="14"/>
      <c r="P1753" s="14"/>
      <c r="Q1753" s="14"/>
      <c r="R1753" s="14"/>
      <c r="S1753" s="14">
        <v>0</v>
      </c>
    </row>
    <row r="1754" spans="1:19" x14ac:dyDescent="0.3">
      <c r="A1754" t="s">
        <v>6436</v>
      </c>
      <c r="B1754" t="s">
        <v>41</v>
      </c>
      <c r="C1754" s="14">
        <v>2003</v>
      </c>
      <c r="D1754" t="s">
        <v>372</v>
      </c>
      <c r="E1754" t="s">
        <v>1692</v>
      </c>
      <c r="F1754" t="s">
        <v>336</v>
      </c>
      <c r="G1754" t="s">
        <v>337</v>
      </c>
      <c r="H1754" t="s">
        <v>207</v>
      </c>
      <c r="I1754" s="14"/>
      <c r="J1754" t="s">
        <v>4353</v>
      </c>
      <c r="K1754" s="14">
        <v>19000000</v>
      </c>
      <c r="L1754" t="s">
        <v>198</v>
      </c>
      <c r="M1754" t="s">
        <v>199</v>
      </c>
      <c r="N1754" s="14"/>
      <c r="O1754" s="14"/>
      <c r="P1754" s="14"/>
      <c r="Q1754" s="14">
        <v>0</v>
      </c>
      <c r="R1754" s="14">
        <v>1</v>
      </c>
      <c r="S1754" s="14">
        <v>1</v>
      </c>
    </row>
    <row r="1755" spans="1:19" x14ac:dyDescent="0.3">
      <c r="A1755" t="s">
        <v>6437</v>
      </c>
      <c r="B1755" t="s">
        <v>41</v>
      </c>
      <c r="C1755" s="14">
        <v>2004</v>
      </c>
      <c r="D1755" t="s">
        <v>4542</v>
      </c>
      <c r="E1755" t="s">
        <v>1699</v>
      </c>
      <c r="F1755" t="s">
        <v>364</v>
      </c>
      <c r="G1755" t="s">
        <v>365</v>
      </c>
      <c r="H1755" t="s">
        <v>207</v>
      </c>
      <c r="I1755" s="14">
        <v>180000000</v>
      </c>
      <c r="J1755" t="s">
        <v>147</v>
      </c>
      <c r="K1755" s="14">
        <v>21747532</v>
      </c>
      <c r="L1755" t="s">
        <v>198</v>
      </c>
      <c r="M1755" t="s">
        <v>366</v>
      </c>
      <c r="N1755" s="14">
        <v>0</v>
      </c>
      <c r="O1755" s="14">
        <v>8</v>
      </c>
      <c r="P1755" s="14">
        <v>10</v>
      </c>
      <c r="Q1755" s="14">
        <v>0</v>
      </c>
      <c r="R1755" s="14">
        <v>1</v>
      </c>
      <c r="S1755" s="14">
        <v>1</v>
      </c>
    </row>
    <row r="1756" spans="1:19" x14ac:dyDescent="0.3">
      <c r="A1756" t="s">
        <v>6438</v>
      </c>
      <c r="B1756" t="s">
        <v>41</v>
      </c>
      <c r="C1756" s="14">
        <v>2004</v>
      </c>
      <c r="D1756" t="s">
        <v>302</v>
      </c>
      <c r="E1756" t="s">
        <v>1696</v>
      </c>
      <c r="F1756" t="s">
        <v>299</v>
      </c>
      <c r="G1756" t="s">
        <v>299</v>
      </c>
      <c r="H1756" t="s">
        <v>4353</v>
      </c>
      <c r="I1756" s="14"/>
      <c r="J1756" t="s">
        <v>4353</v>
      </c>
      <c r="K1756" s="14"/>
      <c r="L1756" t="s">
        <v>197</v>
      </c>
      <c r="M1756" t="s">
        <v>202</v>
      </c>
      <c r="N1756" s="14"/>
      <c r="O1756" s="14"/>
      <c r="P1756" s="14"/>
      <c r="Q1756" s="14"/>
      <c r="R1756" s="14"/>
      <c r="S1756" s="14">
        <v>0</v>
      </c>
    </row>
    <row r="1757" spans="1:19" x14ac:dyDescent="0.3">
      <c r="A1757" t="s">
        <v>6439</v>
      </c>
      <c r="B1757" t="s">
        <v>41</v>
      </c>
      <c r="C1757" s="14">
        <v>2004</v>
      </c>
      <c r="D1757" t="s">
        <v>302</v>
      </c>
      <c r="E1757" t="s">
        <v>1697</v>
      </c>
      <c r="F1757" t="s">
        <v>299</v>
      </c>
      <c r="G1757" t="s">
        <v>299</v>
      </c>
      <c r="H1757" t="s">
        <v>4353</v>
      </c>
      <c r="I1757" s="14">
        <v>5000000</v>
      </c>
      <c r="J1757" t="s">
        <v>146</v>
      </c>
      <c r="K1757" s="14">
        <v>5000000</v>
      </c>
      <c r="L1757" t="s">
        <v>197</v>
      </c>
      <c r="M1757" t="s">
        <v>202</v>
      </c>
      <c r="N1757" s="14"/>
      <c r="O1757" s="14"/>
      <c r="P1757" s="14"/>
      <c r="Q1757" s="14"/>
      <c r="R1757" s="14"/>
      <c r="S1757" s="14">
        <v>0</v>
      </c>
    </row>
    <row r="1758" spans="1:19" x14ac:dyDescent="0.3">
      <c r="A1758" t="s">
        <v>6440</v>
      </c>
      <c r="B1758" t="s">
        <v>41</v>
      </c>
      <c r="C1758" s="14">
        <v>2004</v>
      </c>
      <c r="D1758" t="s">
        <v>302</v>
      </c>
      <c r="E1758" t="s">
        <v>1701</v>
      </c>
      <c r="F1758" t="s">
        <v>787</v>
      </c>
      <c r="G1758" t="s">
        <v>365</v>
      </c>
      <c r="H1758" t="s">
        <v>4353</v>
      </c>
      <c r="I1758" s="14">
        <v>6500</v>
      </c>
      <c r="J1758" t="s">
        <v>146</v>
      </c>
      <c r="K1758" s="14">
        <v>6500</v>
      </c>
      <c r="L1758" t="s">
        <v>197</v>
      </c>
      <c r="M1758" t="s">
        <v>202</v>
      </c>
      <c r="N1758" s="14"/>
      <c r="O1758" s="14"/>
      <c r="P1758" s="14"/>
      <c r="Q1758" s="14"/>
      <c r="R1758" s="14"/>
      <c r="S1758" s="14">
        <v>0</v>
      </c>
    </row>
    <row r="1759" spans="1:19" x14ac:dyDescent="0.3">
      <c r="A1759" t="s">
        <v>6441</v>
      </c>
      <c r="B1759" t="s">
        <v>41</v>
      </c>
      <c r="C1759" s="14">
        <v>2004</v>
      </c>
      <c r="D1759" t="s">
        <v>302</v>
      </c>
      <c r="E1759" t="s">
        <v>1698</v>
      </c>
      <c r="F1759" t="s">
        <v>787</v>
      </c>
      <c r="G1759" t="s">
        <v>365</v>
      </c>
      <c r="H1759" t="s">
        <v>4353</v>
      </c>
      <c r="I1759" s="14"/>
      <c r="J1759" t="s">
        <v>4353</v>
      </c>
      <c r="K1759" s="14"/>
      <c r="L1759" t="s">
        <v>197</v>
      </c>
      <c r="M1759" t="s">
        <v>202</v>
      </c>
      <c r="N1759" s="14"/>
      <c r="O1759" s="14"/>
      <c r="P1759" s="14"/>
      <c r="Q1759" s="14"/>
      <c r="R1759" s="14"/>
      <c r="S1759" s="14">
        <v>0</v>
      </c>
    </row>
    <row r="1760" spans="1:19" x14ac:dyDescent="0.3">
      <c r="A1760" t="s">
        <v>6442</v>
      </c>
      <c r="B1760" t="s">
        <v>41</v>
      </c>
      <c r="C1760" s="14">
        <v>2004</v>
      </c>
      <c r="D1760" t="s">
        <v>302</v>
      </c>
      <c r="E1760" t="s">
        <v>1702</v>
      </c>
      <c r="F1760" t="s">
        <v>299</v>
      </c>
      <c r="G1760" t="s">
        <v>299</v>
      </c>
      <c r="H1760" t="s">
        <v>4353</v>
      </c>
      <c r="I1760" s="14">
        <v>1400000</v>
      </c>
      <c r="J1760" t="s">
        <v>146</v>
      </c>
      <c r="K1760" s="14">
        <v>1400000</v>
      </c>
      <c r="L1760" t="s">
        <v>197</v>
      </c>
      <c r="M1760" t="s">
        <v>202</v>
      </c>
      <c r="N1760" s="14"/>
      <c r="O1760" s="14"/>
      <c r="P1760" s="14"/>
      <c r="Q1760" s="14"/>
      <c r="R1760" s="14"/>
      <c r="S1760" s="14">
        <v>0</v>
      </c>
    </row>
    <row r="1761" spans="1:19" x14ac:dyDescent="0.3">
      <c r="A1761" t="s">
        <v>6443</v>
      </c>
      <c r="B1761" t="s">
        <v>41</v>
      </c>
      <c r="C1761" s="14">
        <v>2004</v>
      </c>
      <c r="D1761" t="s">
        <v>302</v>
      </c>
      <c r="E1761" t="s">
        <v>1703</v>
      </c>
      <c r="F1761" t="s">
        <v>299</v>
      </c>
      <c r="G1761" t="s">
        <v>299</v>
      </c>
      <c r="H1761" t="s">
        <v>4353</v>
      </c>
      <c r="I1761" s="14">
        <v>62500</v>
      </c>
      <c r="J1761" t="s">
        <v>146</v>
      </c>
      <c r="K1761" s="14">
        <v>62500</v>
      </c>
      <c r="L1761" t="s">
        <v>197</v>
      </c>
      <c r="M1761" t="s">
        <v>202</v>
      </c>
      <c r="N1761" s="14"/>
      <c r="O1761" s="14"/>
      <c r="P1761" s="14"/>
      <c r="Q1761" s="14"/>
      <c r="R1761" s="14"/>
      <c r="S1761" s="14">
        <v>0</v>
      </c>
    </row>
    <row r="1762" spans="1:19" x14ac:dyDescent="0.3">
      <c r="A1762" t="s">
        <v>6444</v>
      </c>
      <c r="B1762" t="s">
        <v>41</v>
      </c>
      <c r="C1762" s="14">
        <v>2004</v>
      </c>
      <c r="D1762" t="s">
        <v>302</v>
      </c>
      <c r="E1762" t="s">
        <v>1700</v>
      </c>
      <c r="F1762" t="s">
        <v>299</v>
      </c>
      <c r="G1762" t="s">
        <v>299</v>
      </c>
      <c r="H1762" t="s">
        <v>4353</v>
      </c>
      <c r="I1762" s="14">
        <v>2400000</v>
      </c>
      <c r="J1762" t="s">
        <v>146</v>
      </c>
      <c r="K1762" s="14">
        <v>2400000</v>
      </c>
      <c r="L1762" t="s">
        <v>197</v>
      </c>
      <c r="M1762" t="s">
        <v>202</v>
      </c>
      <c r="N1762" s="14"/>
      <c r="O1762" s="14"/>
      <c r="P1762" s="14"/>
      <c r="Q1762" s="14"/>
      <c r="R1762" s="14"/>
      <c r="S1762" s="14">
        <v>0</v>
      </c>
    </row>
    <row r="1763" spans="1:19" x14ac:dyDescent="0.3">
      <c r="A1763" t="s">
        <v>6445</v>
      </c>
      <c r="B1763" t="s">
        <v>41</v>
      </c>
      <c r="C1763" s="14">
        <v>2005</v>
      </c>
      <c r="D1763" t="s">
        <v>302</v>
      </c>
      <c r="E1763" t="s">
        <v>1704</v>
      </c>
      <c r="F1763" t="s">
        <v>299</v>
      </c>
      <c r="G1763" t="s">
        <v>299</v>
      </c>
      <c r="H1763" t="s">
        <v>4353</v>
      </c>
      <c r="I1763" s="14">
        <v>500000</v>
      </c>
      <c r="J1763" t="s">
        <v>147</v>
      </c>
      <c r="K1763" s="14">
        <v>61017.8984375</v>
      </c>
      <c r="L1763" t="s">
        <v>197</v>
      </c>
      <c r="M1763" t="s">
        <v>202</v>
      </c>
      <c r="N1763" s="14"/>
      <c r="O1763" s="14"/>
      <c r="P1763" s="14"/>
      <c r="Q1763" s="14"/>
      <c r="R1763" s="14"/>
      <c r="S1763" s="14">
        <v>0</v>
      </c>
    </row>
    <row r="1764" spans="1:19" x14ac:dyDescent="0.3">
      <c r="A1764" t="s">
        <v>6446</v>
      </c>
      <c r="B1764" t="s">
        <v>41</v>
      </c>
      <c r="C1764" s="14">
        <v>2006</v>
      </c>
      <c r="D1764" t="s">
        <v>302</v>
      </c>
      <c r="E1764" t="s">
        <v>1706</v>
      </c>
      <c r="F1764" t="s">
        <v>299</v>
      </c>
      <c r="G1764" t="s">
        <v>299</v>
      </c>
      <c r="H1764" t="s">
        <v>4353</v>
      </c>
      <c r="I1764" s="14"/>
      <c r="J1764" t="s">
        <v>4353</v>
      </c>
      <c r="K1764" s="14"/>
      <c r="L1764" t="s">
        <v>197</v>
      </c>
      <c r="M1764" t="s">
        <v>202</v>
      </c>
      <c r="N1764" s="14"/>
      <c r="O1764" s="14"/>
      <c r="P1764" s="14"/>
      <c r="Q1764" s="14"/>
      <c r="R1764" s="14"/>
      <c r="S1764" s="14">
        <v>0</v>
      </c>
    </row>
    <row r="1765" spans="1:19" x14ac:dyDescent="0.3">
      <c r="A1765" t="s">
        <v>6447</v>
      </c>
      <c r="B1765" t="s">
        <v>41</v>
      </c>
      <c r="C1765" s="14">
        <v>2006</v>
      </c>
      <c r="D1765" t="s">
        <v>302</v>
      </c>
      <c r="E1765" t="s">
        <v>1709</v>
      </c>
      <c r="F1765" t="s">
        <v>299</v>
      </c>
      <c r="G1765" t="s">
        <v>299</v>
      </c>
      <c r="H1765" t="s">
        <v>4353</v>
      </c>
      <c r="I1765" s="14"/>
      <c r="J1765" t="s">
        <v>4353</v>
      </c>
      <c r="K1765" s="14"/>
      <c r="L1765" t="s">
        <v>197</v>
      </c>
      <c r="M1765" t="s">
        <v>202</v>
      </c>
      <c r="N1765" s="14"/>
      <c r="O1765" s="14"/>
      <c r="P1765" s="14"/>
      <c r="Q1765" s="14"/>
      <c r="R1765" s="14"/>
      <c r="S1765" s="14">
        <v>0</v>
      </c>
    </row>
    <row r="1766" spans="1:19" x14ac:dyDescent="0.3">
      <c r="A1766" t="s">
        <v>6448</v>
      </c>
      <c r="B1766" t="s">
        <v>41</v>
      </c>
      <c r="C1766" s="14">
        <v>2006</v>
      </c>
      <c r="D1766" t="s">
        <v>4542</v>
      </c>
      <c r="E1766" t="s">
        <v>1708</v>
      </c>
      <c r="F1766" t="s">
        <v>336</v>
      </c>
      <c r="G1766" t="s">
        <v>337</v>
      </c>
      <c r="H1766" t="s">
        <v>207</v>
      </c>
      <c r="I1766" s="14">
        <v>30000000</v>
      </c>
      <c r="J1766" t="s">
        <v>146</v>
      </c>
      <c r="K1766" s="14">
        <v>30000000</v>
      </c>
      <c r="L1766" t="s">
        <v>198</v>
      </c>
      <c r="M1766" t="s">
        <v>202</v>
      </c>
      <c r="N1766" s="14">
        <v>2</v>
      </c>
      <c r="O1766" s="14">
        <v>5</v>
      </c>
      <c r="P1766" s="14">
        <v>20</v>
      </c>
      <c r="Q1766" s="14">
        <v>0</v>
      </c>
      <c r="R1766" s="14">
        <v>1</v>
      </c>
      <c r="S1766" s="14">
        <v>1</v>
      </c>
    </row>
    <row r="1767" spans="1:19" x14ac:dyDescent="0.3">
      <c r="A1767" t="s">
        <v>6449</v>
      </c>
      <c r="B1767" t="s">
        <v>41</v>
      </c>
      <c r="C1767" s="14">
        <v>2006</v>
      </c>
      <c r="D1767" t="s">
        <v>302</v>
      </c>
      <c r="E1767" t="s">
        <v>1707</v>
      </c>
      <c r="F1767" t="s">
        <v>299</v>
      </c>
      <c r="G1767" t="s">
        <v>299</v>
      </c>
      <c r="H1767" t="s">
        <v>4353</v>
      </c>
      <c r="I1767" s="14">
        <v>2200000</v>
      </c>
      <c r="J1767" t="s">
        <v>146</v>
      </c>
      <c r="K1767" s="14">
        <v>2200000</v>
      </c>
      <c r="L1767" t="s">
        <v>197</v>
      </c>
      <c r="M1767" t="s">
        <v>202</v>
      </c>
      <c r="N1767" s="14"/>
      <c r="O1767" s="14"/>
      <c r="P1767" s="14"/>
      <c r="Q1767" s="14"/>
      <c r="R1767" s="14"/>
      <c r="S1767" s="14">
        <v>0</v>
      </c>
    </row>
    <row r="1768" spans="1:19" x14ac:dyDescent="0.3">
      <c r="A1768" t="s">
        <v>6451</v>
      </c>
      <c r="B1768" t="s">
        <v>41</v>
      </c>
      <c r="C1768" s="14">
        <v>2006</v>
      </c>
      <c r="D1768" t="s">
        <v>302</v>
      </c>
      <c r="E1768" t="s">
        <v>1705</v>
      </c>
      <c r="F1768" t="s">
        <v>787</v>
      </c>
      <c r="G1768" t="s">
        <v>365</v>
      </c>
      <c r="H1768" t="s">
        <v>4353</v>
      </c>
      <c r="I1768" s="14"/>
      <c r="J1768" t="s">
        <v>4353</v>
      </c>
      <c r="K1768" s="14"/>
      <c r="L1768" t="s">
        <v>197</v>
      </c>
      <c r="M1768" t="s">
        <v>202</v>
      </c>
      <c r="N1768" s="14"/>
      <c r="O1768" s="14"/>
      <c r="P1768" s="14"/>
      <c r="Q1768" s="14"/>
      <c r="R1768" s="14"/>
      <c r="S1768" s="14">
        <v>0</v>
      </c>
    </row>
    <row r="1769" spans="1:19" x14ac:dyDescent="0.3">
      <c r="A1769" t="s">
        <v>6452</v>
      </c>
      <c r="B1769" t="s">
        <v>41</v>
      </c>
      <c r="C1769" s="14">
        <v>2006</v>
      </c>
      <c r="D1769" t="s">
        <v>4542</v>
      </c>
      <c r="E1769" t="s">
        <v>6450</v>
      </c>
      <c r="F1769" t="s">
        <v>336</v>
      </c>
      <c r="G1769" t="s">
        <v>337</v>
      </c>
      <c r="H1769" t="s">
        <v>207</v>
      </c>
      <c r="I1769" s="14">
        <v>81000000</v>
      </c>
      <c r="J1769" t="s">
        <v>146</v>
      </c>
      <c r="K1769" s="14">
        <v>81000000</v>
      </c>
      <c r="L1769" t="s">
        <v>198</v>
      </c>
      <c r="M1769" t="s">
        <v>199</v>
      </c>
      <c r="N1769" s="14">
        <v>6.077</v>
      </c>
      <c r="O1769" s="14">
        <v>4</v>
      </c>
      <c r="P1769" s="14">
        <v>15</v>
      </c>
      <c r="Q1769" s="14">
        <v>0</v>
      </c>
      <c r="R1769" s="14">
        <v>1</v>
      </c>
      <c r="S1769" s="14">
        <v>1</v>
      </c>
    </row>
    <row r="1770" spans="1:19" x14ac:dyDescent="0.3">
      <c r="A1770" t="s">
        <v>6453</v>
      </c>
      <c r="B1770" t="s">
        <v>41</v>
      </c>
      <c r="C1770" s="14">
        <v>2007</v>
      </c>
      <c r="D1770" t="s">
        <v>4715</v>
      </c>
      <c r="E1770" t="s">
        <v>6457</v>
      </c>
      <c r="F1770" t="s">
        <v>336</v>
      </c>
      <c r="G1770" t="s">
        <v>337</v>
      </c>
      <c r="H1770" t="s">
        <v>207</v>
      </c>
      <c r="I1770" s="14">
        <v>292000000</v>
      </c>
      <c r="J1770" t="s">
        <v>146</v>
      </c>
      <c r="K1770" s="14">
        <v>292000000</v>
      </c>
      <c r="L1770" t="s">
        <v>198</v>
      </c>
      <c r="M1770" t="s">
        <v>199</v>
      </c>
      <c r="N1770" s="14">
        <v>6.6449999999999996</v>
      </c>
      <c r="O1770" s="14">
        <v>5</v>
      </c>
      <c r="P1770" s="14">
        <v>12</v>
      </c>
      <c r="Q1770" s="14">
        <v>0</v>
      </c>
      <c r="R1770" s="14">
        <v>1</v>
      </c>
      <c r="S1770" s="14">
        <v>1</v>
      </c>
    </row>
    <row r="1771" spans="1:19" x14ac:dyDescent="0.3">
      <c r="A1771" t="s">
        <v>6455</v>
      </c>
      <c r="B1771" t="s">
        <v>41</v>
      </c>
      <c r="C1771" s="14">
        <v>2007</v>
      </c>
      <c r="D1771" t="s">
        <v>4715</v>
      </c>
      <c r="E1771" t="s">
        <v>6454</v>
      </c>
      <c r="F1771" t="s">
        <v>336</v>
      </c>
      <c r="G1771" t="s">
        <v>337</v>
      </c>
      <c r="H1771" t="s">
        <v>207</v>
      </c>
      <c r="I1771" s="14">
        <v>306000000</v>
      </c>
      <c r="J1771" t="s">
        <v>146</v>
      </c>
      <c r="K1771" s="14">
        <v>306000000</v>
      </c>
      <c r="L1771" t="s">
        <v>198</v>
      </c>
      <c r="M1771" t="s">
        <v>202</v>
      </c>
      <c r="N1771" s="14">
        <v>2</v>
      </c>
      <c r="O1771" s="14">
        <v>5</v>
      </c>
      <c r="P1771" s="14">
        <v>20</v>
      </c>
      <c r="Q1771" s="14">
        <v>0</v>
      </c>
      <c r="R1771" s="14">
        <v>1</v>
      </c>
      <c r="S1771" s="14">
        <v>1</v>
      </c>
    </row>
    <row r="1772" spans="1:19" x14ac:dyDescent="0.3">
      <c r="A1772" t="s">
        <v>6456</v>
      </c>
      <c r="B1772" t="s">
        <v>41</v>
      </c>
      <c r="C1772" s="14">
        <v>2007</v>
      </c>
      <c r="D1772" t="s">
        <v>302</v>
      </c>
      <c r="E1772" t="s">
        <v>1712</v>
      </c>
      <c r="F1772" t="s">
        <v>787</v>
      </c>
      <c r="G1772" t="s">
        <v>365</v>
      </c>
      <c r="H1772" t="s">
        <v>4353</v>
      </c>
      <c r="I1772" s="14">
        <v>236000</v>
      </c>
      <c r="J1772" t="s">
        <v>146</v>
      </c>
      <c r="K1772" s="14">
        <v>236000</v>
      </c>
      <c r="L1772" t="s">
        <v>197</v>
      </c>
      <c r="M1772" t="s">
        <v>202</v>
      </c>
      <c r="N1772" s="14"/>
      <c r="O1772" s="14"/>
      <c r="P1772" s="14"/>
      <c r="Q1772" s="14"/>
      <c r="R1772" s="14"/>
      <c r="S1772" s="14">
        <v>0</v>
      </c>
    </row>
    <row r="1773" spans="1:19" x14ac:dyDescent="0.3">
      <c r="A1773" t="s">
        <v>6458</v>
      </c>
      <c r="B1773" t="s">
        <v>41</v>
      </c>
      <c r="C1773" s="14">
        <v>2007</v>
      </c>
      <c r="D1773" t="s">
        <v>4542</v>
      </c>
      <c r="E1773" t="s">
        <v>1713</v>
      </c>
      <c r="F1773" t="s">
        <v>336</v>
      </c>
      <c r="G1773" t="s">
        <v>337</v>
      </c>
      <c r="H1773" t="s">
        <v>207</v>
      </c>
      <c r="I1773" s="14">
        <v>30000000</v>
      </c>
      <c r="J1773" t="s">
        <v>146</v>
      </c>
      <c r="K1773" s="14">
        <v>30000000</v>
      </c>
      <c r="L1773" t="s">
        <v>198</v>
      </c>
      <c r="M1773" t="s">
        <v>202</v>
      </c>
      <c r="N1773" s="14">
        <v>2</v>
      </c>
      <c r="O1773" s="14">
        <v>5</v>
      </c>
      <c r="P1773" s="14">
        <v>20</v>
      </c>
      <c r="Q1773" s="14">
        <v>0</v>
      </c>
      <c r="R1773" s="14">
        <v>1</v>
      </c>
      <c r="S1773" s="14">
        <v>1</v>
      </c>
    </row>
    <row r="1774" spans="1:19" x14ac:dyDescent="0.3">
      <c r="A1774" t="s">
        <v>6459</v>
      </c>
      <c r="B1774" t="s">
        <v>41</v>
      </c>
      <c r="C1774" s="14">
        <v>2007</v>
      </c>
      <c r="D1774" t="s">
        <v>4542</v>
      </c>
      <c r="E1774" t="s">
        <v>1711</v>
      </c>
      <c r="F1774" t="s">
        <v>364</v>
      </c>
      <c r="G1774" t="s">
        <v>365</v>
      </c>
      <c r="H1774" t="s">
        <v>207</v>
      </c>
      <c r="I1774" s="14"/>
      <c r="J1774" t="s">
        <v>4353</v>
      </c>
      <c r="K1774" s="14">
        <v>4000000</v>
      </c>
      <c r="L1774" t="s">
        <v>198</v>
      </c>
      <c r="M1774" t="s">
        <v>366</v>
      </c>
      <c r="N1774" s="14">
        <v>0</v>
      </c>
      <c r="O1774" s="14"/>
      <c r="P1774" s="14"/>
      <c r="Q1774" s="14">
        <v>0</v>
      </c>
      <c r="R1774" s="14">
        <v>1</v>
      </c>
      <c r="S1774" s="14">
        <v>1</v>
      </c>
    </row>
    <row r="1775" spans="1:19" x14ac:dyDescent="0.3">
      <c r="A1775" t="s">
        <v>6460</v>
      </c>
      <c r="B1775" t="s">
        <v>41</v>
      </c>
      <c r="C1775" s="14">
        <v>2007</v>
      </c>
      <c r="D1775" t="s">
        <v>4542</v>
      </c>
      <c r="E1775" t="s">
        <v>1710</v>
      </c>
      <c r="F1775" t="s">
        <v>364</v>
      </c>
      <c r="G1775" t="s">
        <v>365</v>
      </c>
      <c r="H1775" t="s">
        <v>207</v>
      </c>
      <c r="I1775" s="14"/>
      <c r="J1775" t="s">
        <v>4353</v>
      </c>
      <c r="K1775" s="14">
        <v>4500000</v>
      </c>
      <c r="L1775" t="s">
        <v>198</v>
      </c>
      <c r="M1775" t="s">
        <v>366</v>
      </c>
      <c r="N1775" s="14">
        <v>0</v>
      </c>
      <c r="O1775" s="14"/>
      <c r="P1775" s="14"/>
      <c r="Q1775" s="14">
        <v>0</v>
      </c>
      <c r="R1775" s="14">
        <v>1</v>
      </c>
      <c r="S1775" s="14">
        <v>0</v>
      </c>
    </row>
    <row r="1776" spans="1:19" x14ac:dyDescent="0.3">
      <c r="A1776" t="s">
        <v>6461</v>
      </c>
      <c r="B1776" t="s">
        <v>41</v>
      </c>
      <c r="C1776" s="14">
        <v>2008</v>
      </c>
      <c r="D1776" t="s">
        <v>302</v>
      </c>
      <c r="E1776" t="s">
        <v>1715</v>
      </c>
      <c r="F1776" t="s">
        <v>299</v>
      </c>
      <c r="G1776" t="s">
        <v>299</v>
      </c>
      <c r="H1776" t="s">
        <v>4353</v>
      </c>
      <c r="I1776" s="14">
        <v>7400000</v>
      </c>
      <c r="J1776" t="s">
        <v>146</v>
      </c>
      <c r="K1776" s="14">
        <v>7400000</v>
      </c>
      <c r="L1776" t="s">
        <v>197</v>
      </c>
      <c r="M1776" t="s">
        <v>202</v>
      </c>
      <c r="N1776" s="14"/>
      <c r="O1776" s="14"/>
      <c r="P1776" s="14"/>
      <c r="Q1776" s="14"/>
      <c r="R1776" s="14"/>
      <c r="S1776" s="14">
        <v>0</v>
      </c>
    </row>
    <row r="1777" spans="1:19" x14ac:dyDescent="0.3">
      <c r="A1777" t="s">
        <v>6462</v>
      </c>
      <c r="B1777" t="s">
        <v>41</v>
      </c>
      <c r="C1777" s="14">
        <v>2008</v>
      </c>
      <c r="D1777" t="s">
        <v>302</v>
      </c>
      <c r="E1777" t="s">
        <v>1720</v>
      </c>
      <c r="F1777" t="s">
        <v>299</v>
      </c>
      <c r="G1777" t="s">
        <v>299</v>
      </c>
      <c r="H1777" t="s">
        <v>4353</v>
      </c>
      <c r="I1777" s="14"/>
      <c r="J1777" t="s">
        <v>4353</v>
      </c>
      <c r="K1777" s="14"/>
      <c r="L1777" t="s">
        <v>197</v>
      </c>
      <c r="M1777" t="s">
        <v>202</v>
      </c>
      <c r="N1777" s="14"/>
      <c r="O1777" s="14"/>
      <c r="P1777" s="14"/>
      <c r="Q1777" s="14"/>
      <c r="R1777" s="14"/>
      <c r="S1777" s="14">
        <v>0</v>
      </c>
    </row>
    <row r="1778" spans="1:19" x14ac:dyDescent="0.3">
      <c r="A1778" t="s">
        <v>6463</v>
      </c>
      <c r="B1778" t="s">
        <v>41</v>
      </c>
      <c r="C1778" s="14">
        <v>2008</v>
      </c>
      <c r="D1778" t="s">
        <v>4542</v>
      </c>
      <c r="E1778" t="s">
        <v>1714</v>
      </c>
      <c r="F1778" t="s">
        <v>336</v>
      </c>
      <c r="G1778" t="s">
        <v>337</v>
      </c>
      <c r="H1778" t="s">
        <v>207</v>
      </c>
      <c r="I1778" s="14">
        <v>8200000</v>
      </c>
      <c r="J1778" t="s">
        <v>146</v>
      </c>
      <c r="K1778" s="14">
        <v>8200000</v>
      </c>
      <c r="L1778" t="s">
        <v>198</v>
      </c>
      <c r="M1778" t="s">
        <v>202</v>
      </c>
      <c r="N1778" s="14">
        <v>2</v>
      </c>
      <c r="O1778" s="14">
        <v>5</v>
      </c>
      <c r="P1778" s="14">
        <v>20</v>
      </c>
      <c r="Q1778" s="14">
        <v>0</v>
      </c>
      <c r="R1778" s="14">
        <v>1</v>
      </c>
      <c r="S1778" s="14">
        <v>1</v>
      </c>
    </row>
    <row r="1779" spans="1:19" x14ac:dyDescent="0.3">
      <c r="A1779" t="s">
        <v>6464</v>
      </c>
      <c r="B1779" t="s">
        <v>41</v>
      </c>
      <c r="C1779" s="14">
        <v>2008</v>
      </c>
      <c r="D1779" t="s">
        <v>302</v>
      </c>
      <c r="E1779" t="s">
        <v>1722</v>
      </c>
      <c r="F1779" t="s">
        <v>299</v>
      </c>
      <c r="G1779" t="s">
        <v>299</v>
      </c>
      <c r="H1779" t="s">
        <v>4353</v>
      </c>
      <c r="I1779" s="14">
        <v>250000</v>
      </c>
      <c r="J1779" t="s">
        <v>146</v>
      </c>
      <c r="K1779" s="14">
        <v>250000</v>
      </c>
      <c r="L1779" t="s">
        <v>197</v>
      </c>
      <c r="M1779" t="s">
        <v>202</v>
      </c>
      <c r="N1779" s="14"/>
      <c r="O1779" s="14"/>
      <c r="P1779" s="14"/>
      <c r="Q1779" s="14"/>
      <c r="R1779" s="14"/>
      <c r="S1779" s="14">
        <v>0</v>
      </c>
    </row>
    <row r="1780" spans="1:19" x14ac:dyDescent="0.3">
      <c r="A1780" t="s">
        <v>6465</v>
      </c>
      <c r="B1780" t="s">
        <v>41</v>
      </c>
      <c r="C1780" s="14">
        <v>2008</v>
      </c>
      <c r="D1780" t="s">
        <v>302</v>
      </c>
      <c r="E1780" t="s">
        <v>1719</v>
      </c>
      <c r="F1780" t="s">
        <v>299</v>
      </c>
      <c r="G1780" t="s">
        <v>299</v>
      </c>
      <c r="H1780" t="s">
        <v>4353</v>
      </c>
      <c r="I1780" s="14"/>
      <c r="J1780" t="s">
        <v>4353</v>
      </c>
      <c r="K1780" s="14"/>
      <c r="L1780" t="s">
        <v>197</v>
      </c>
      <c r="M1780" t="s">
        <v>202</v>
      </c>
      <c r="N1780" s="14"/>
      <c r="O1780" s="14"/>
      <c r="P1780" s="14"/>
      <c r="Q1780" s="14"/>
      <c r="R1780" s="14"/>
      <c r="S1780" s="14">
        <v>0</v>
      </c>
    </row>
    <row r="1781" spans="1:19" x14ac:dyDescent="0.3">
      <c r="A1781" t="s">
        <v>6466</v>
      </c>
      <c r="B1781" t="s">
        <v>41</v>
      </c>
      <c r="C1781" s="14">
        <v>2008</v>
      </c>
      <c r="D1781" t="s">
        <v>372</v>
      </c>
      <c r="E1781" t="s">
        <v>1717</v>
      </c>
      <c r="F1781" t="s">
        <v>1718</v>
      </c>
      <c r="G1781" t="s">
        <v>493</v>
      </c>
      <c r="H1781" t="s">
        <v>207</v>
      </c>
      <c r="I1781" s="14"/>
      <c r="J1781" t="s">
        <v>4353</v>
      </c>
      <c r="K1781" s="14">
        <v>40000000</v>
      </c>
      <c r="L1781" t="s">
        <v>198</v>
      </c>
      <c r="M1781" t="s">
        <v>199</v>
      </c>
      <c r="N1781" s="14">
        <v>5.9</v>
      </c>
      <c r="O1781" s="14">
        <v>1</v>
      </c>
      <c r="P1781" s="14">
        <v>5</v>
      </c>
      <c r="Q1781" s="14">
        <v>0</v>
      </c>
      <c r="R1781" s="14">
        <v>1</v>
      </c>
      <c r="S1781" s="14">
        <v>1</v>
      </c>
    </row>
    <row r="1782" spans="1:19" x14ac:dyDescent="0.3">
      <c r="A1782" t="s">
        <v>6467</v>
      </c>
      <c r="B1782" t="s">
        <v>41</v>
      </c>
      <c r="C1782" s="14">
        <v>2008</v>
      </c>
      <c r="D1782" t="s">
        <v>372</v>
      </c>
      <c r="E1782" t="s">
        <v>1724</v>
      </c>
      <c r="F1782" t="s">
        <v>1718</v>
      </c>
      <c r="G1782" t="s">
        <v>493</v>
      </c>
      <c r="H1782" t="s">
        <v>207</v>
      </c>
      <c r="I1782" s="14"/>
      <c r="J1782" t="s">
        <v>4353</v>
      </c>
      <c r="K1782" s="14">
        <v>23000000</v>
      </c>
      <c r="L1782" t="s">
        <v>198</v>
      </c>
      <c r="M1782" t="s">
        <v>199</v>
      </c>
      <c r="N1782" s="14"/>
      <c r="O1782" s="14"/>
      <c r="P1782" s="14"/>
      <c r="Q1782" s="14">
        <v>0</v>
      </c>
      <c r="R1782" s="14">
        <v>1</v>
      </c>
      <c r="S1782" s="14">
        <v>1</v>
      </c>
    </row>
    <row r="1783" spans="1:19" x14ac:dyDescent="0.3">
      <c r="A1783" t="s">
        <v>6468</v>
      </c>
      <c r="B1783" t="s">
        <v>41</v>
      </c>
      <c r="C1783" s="14">
        <v>2008</v>
      </c>
      <c r="D1783" t="s">
        <v>372</v>
      </c>
      <c r="E1783" t="s">
        <v>1723</v>
      </c>
      <c r="F1783" t="s">
        <v>1718</v>
      </c>
      <c r="G1783" t="s">
        <v>493</v>
      </c>
      <c r="H1783" t="s">
        <v>207</v>
      </c>
      <c r="I1783" s="14"/>
      <c r="J1783" t="s">
        <v>4353</v>
      </c>
      <c r="K1783" s="14">
        <v>100000000</v>
      </c>
      <c r="L1783" t="s">
        <v>198</v>
      </c>
      <c r="M1783" t="s">
        <v>199</v>
      </c>
      <c r="N1783" s="14">
        <v>5</v>
      </c>
      <c r="O1783" s="14">
        <v>1</v>
      </c>
      <c r="P1783" s="14">
        <v>5</v>
      </c>
      <c r="Q1783" s="14">
        <v>0</v>
      </c>
      <c r="R1783" s="14">
        <v>1</v>
      </c>
      <c r="S1783" s="14">
        <v>1</v>
      </c>
    </row>
    <row r="1784" spans="1:19" x14ac:dyDescent="0.3">
      <c r="A1784" t="s">
        <v>6469</v>
      </c>
      <c r="B1784" t="s">
        <v>41</v>
      </c>
      <c r="C1784" s="14">
        <v>2008</v>
      </c>
      <c r="D1784" t="s">
        <v>302</v>
      </c>
      <c r="E1784" t="s">
        <v>1716</v>
      </c>
      <c r="F1784" t="s">
        <v>299</v>
      </c>
      <c r="G1784" t="s">
        <v>299</v>
      </c>
      <c r="H1784" t="s">
        <v>4353</v>
      </c>
      <c r="I1784" s="14">
        <v>1340000</v>
      </c>
      <c r="J1784" t="s">
        <v>146</v>
      </c>
      <c r="K1784" s="14">
        <v>1340000</v>
      </c>
      <c r="L1784" t="s">
        <v>197</v>
      </c>
      <c r="M1784" t="s">
        <v>202</v>
      </c>
      <c r="N1784" s="14"/>
      <c r="O1784" s="14"/>
      <c r="P1784" s="14"/>
      <c r="Q1784" s="14"/>
      <c r="R1784" s="14"/>
      <c r="S1784" s="14">
        <v>0</v>
      </c>
    </row>
    <row r="1785" spans="1:19" x14ac:dyDescent="0.3">
      <c r="A1785" t="s">
        <v>6470</v>
      </c>
      <c r="B1785" t="s">
        <v>41</v>
      </c>
      <c r="C1785" s="14">
        <v>2008</v>
      </c>
      <c r="D1785" t="s">
        <v>372</v>
      </c>
      <c r="E1785" t="s">
        <v>1721</v>
      </c>
      <c r="F1785" t="s">
        <v>1718</v>
      </c>
      <c r="G1785" t="s">
        <v>493</v>
      </c>
      <c r="H1785" t="s">
        <v>207</v>
      </c>
      <c r="I1785" s="14"/>
      <c r="J1785" t="s">
        <v>4353</v>
      </c>
      <c r="K1785" s="14">
        <v>60000000</v>
      </c>
      <c r="L1785" t="s">
        <v>198</v>
      </c>
      <c r="M1785" t="s">
        <v>199</v>
      </c>
      <c r="N1785" s="14">
        <v>5</v>
      </c>
      <c r="O1785" s="14"/>
      <c r="P1785" s="14"/>
      <c r="Q1785" s="14">
        <v>0</v>
      </c>
      <c r="R1785" s="14">
        <v>1</v>
      </c>
      <c r="S1785" s="14">
        <v>1</v>
      </c>
    </row>
    <row r="1786" spans="1:19" x14ac:dyDescent="0.3">
      <c r="A1786" t="s">
        <v>6471</v>
      </c>
      <c r="B1786" t="s">
        <v>41</v>
      </c>
      <c r="C1786" s="14">
        <v>2009</v>
      </c>
      <c r="D1786" t="s">
        <v>4542</v>
      </c>
      <c r="E1786" t="s">
        <v>6481</v>
      </c>
      <c r="F1786" t="s">
        <v>336</v>
      </c>
      <c r="G1786" t="s">
        <v>337</v>
      </c>
      <c r="H1786" t="s">
        <v>207</v>
      </c>
      <c r="I1786" s="14">
        <v>120000000</v>
      </c>
      <c r="J1786" t="s">
        <v>146</v>
      </c>
      <c r="K1786" s="14">
        <v>120000000</v>
      </c>
      <c r="L1786" t="s">
        <v>198</v>
      </c>
      <c r="M1786" t="s">
        <v>199</v>
      </c>
      <c r="N1786" s="14">
        <v>4</v>
      </c>
      <c r="O1786" s="14">
        <v>2</v>
      </c>
      <c r="P1786" s="14">
        <v>10</v>
      </c>
      <c r="Q1786" s="14">
        <v>0</v>
      </c>
      <c r="R1786" s="14">
        <v>1</v>
      </c>
      <c r="S1786" s="14">
        <v>1</v>
      </c>
    </row>
    <row r="1787" spans="1:19" x14ac:dyDescent="0.3">
      <c r="A1787" t="s">
        <v>6473</v>
      </c>
      <c r="B1787" t="s">
        <v>41</v>
      </c>
      <c r="C1787" s="14">
        <v>2009</v>
      </c>
      <c r="D1787" t="s">
        <v>4542</v>
      </c>
      <c r="E1787" t="s">
        <v>6472</v>
      </c>
      <c r="F1787" t="s">
        <v>336</v>
      </c>
      <c r="G1787" t="s">
        <v>337</v>
      </c>
      <c r="H1787" t="s">
        <v>207</v>
      </c>
      <c r="I1787" s="14">
        <v>30000000</v>
      </c>
      <c r="J1787" t="s">
        <v>146</v>
      </c>
      <c r="K1787" s="14">
        <v>30000000</v>
      </c>
      <c r="L1787" t="s">
        <v>198</v>
      </c>
      <c r="M1787" t="s">
        <v>199</v>
      </c>
      <c r="N1787" s="14">
        <v>4</v>
      </c>
      <c r="O1787" s="14">
        <v>2</v>
      </c>
      <c r="P1787" s="14">
        <v>10</v>
      </c>
      <c r="Q1787" s="14">
        <v>0</v>
      </c>
      <c r="R1787" s="14">
        <v>1</v>
      </c>
      <c r="S1787" s="14">
        <v>1</v>
      </c>
    </row>
    <row r="1788" spans="1:19" x14ac:dyDescent="0.3">
      <c r="A1788" t="s">
        <v>6474</v>
      </c>
      <c r="B1788" t="s">
        <v>41</v>
      </c>
      <c r="C1788" s="14">
        <v>2009</v>
      </c>
      <c r="D1788" t="s">
        <v>302</v>
      </c>
      <c r="E1788" t="s">
        <v>1725</v>
      </c>
      <c r="F1788" t="s">
        <v>299</v>
      </c>
      <c r="G1788" t="s">
        <v>299</v>
      </c>
      <c r="H1788" t="s">
        <v>4353</v>
      </c>
      <c r="I1788" s="14">
        <v>20000000</v>
      </c>
      <c r="J1788" t="s">
        <v>147</v>
      </c>
      <c r="K1788" s="14">
        <v>2927650.75</v>
      </c>
      <c r="L1788" t="s">
        <v>197</v>
      </c>
      <c r="M1788" t="s">
        <v>202</v>
      </c>
      <c r="N1788" s="14"/>
      <c r="O1788" s="14"/>
      <c r="P1788" s="14"/>
      <c r="Q1788" s="14"/>
      <c r="R1788" s="14"/>
      <c r="S1788" s="14">
        <v>0</v>
      </c>
    </row>
    <row r="1789" spans="1:19" x14ac:dyDescent="0.3">
      <c r="A1789" t="s">
        <v>6475</v>
      </c>
      <c r="B1789" t="s">
        <v>41</v>
      </c>
      <c r="C1789" s="14">
        <v>2009</v>
      </c>
      <c r="D1789" t="s">
        <v>302</v>
      </c>
      <c r="E1789" t="s">
        <v>1730</v>
      </c>
      <c r="F1789" t="s">
        <v>299</v>
      </c>
      <c r="G1789" t="s">
        <v>299</v>
      </c>
      <c r="H1789" t="s">
        <v>4353</v>
      </c>
      <c r="I1789" s="14">
        <v>60000000</v>
      </c>
      <c r="J1789" t="s">
        <v>147</v>
      </c>
      <c r="K1789" s="14">
        <v>8782952</v>
      </c>
      <c r="L1789" t="s">
        <v>197</v>
      </c>
      <c r="M1789" t="s">
        <v>202</v>
      </c>
      <c r="N1789" s="14"/>
      <c r="O1789" s="14"/>
      <c r="P1789" s="14"/>
      <c r="Q1789" s="14"/>
      <c r="R1789" s="14"/>
      <c r="S1789" s="14">
        <v>0</v>
      </c>
    </row>
    <row r="1790" spans="1:19" x14ac:dyDescent="0.3">
      <c r="A1790" t="s">
        <v>6476</v>
      </c>
      <c r="B1790" t="s">
        <v>41</v>
      </c>
      <c r="C1790" s="14">
        <v>2009</v>
      </c>
      <c r="D1790" t="s">
        <v>302</v>
      </c>
      <c r="E1790" t="s">
        <v>1726</v>
      </c>
      <c r="F1790" t="s">
        <v>299</v>
      </c>
      <c r="G1790" t="s">
        <v>299</v>
      </c>
      <c r="H1790" t="s">
        <v>4353</v>
      </c>
      <c r="I1790" s="14">
        <v>447000</v>
      </c>
      <c r="J1790" t="s">
        <v>146</v>
      </c>
      <c r="K1790" s="14">
        <v>447000</v>
      </c>
      <c r="L1790" t="s">
        <v>197</v>
      </c>
      <c r="M1790" t="s">
        <v>202</v>
      </c>
      <c r="N1790" s="14"/>
      <c r="O1790" s="14"/>
      <c r="P1790" s="14"/>
      <c r="Q1790" s="14"/>
      <c r="R1790" s="14"/>
      <c r="S1790" s="14">
        <v>0</v>
      </c>
    </row>
    <row r="1791" spans="1:19" x14ac:dyDescent="0.3">
      <c r="A1791" t="s">
        <v>6477</v>
      </c>
      <c r="B1791" t="s">
        <v>41</v>
      </c>
      <c r="C1791" s="14">
        <v>2009</v>
      </c>
      <c r="D1791" t="s">
        <v>302</v>
      </c>
      <c r="E1791" t="s">
        <v>1731</v>
      </c>
      <c r="F1791" t="s">
        <v>787</v>
      </c>
      <c r="G1791" t="s">
        <v>365</v>
      </c>
      <c r="H1791" t="s">
        <v>4353</v>
      </c>
      <c r="I1791" s="14">
        <v>40000</v>
      </c>
      <c r="J1791" t="s">
        <v>146</v>
      </c>
      <c r="K1791" s="14">
        <v>40000</v>
      </c>
      <c r="L1791" t="s">
        <v>197</v>
      </c>
      <c r="M1791" t="s">
        <v>202</v>
      </c>
      <c r="N1791" s="14"/>
      <c r="O1791" s="14"/>
      <c r="P1791" s="14"/>
      <c r="Q1791" s="14"/>
      <c r="R1791" s="14"/>
      <c r="S1791" s="14">
        <v>0</v>
      </c>
    </row>
    <row r="1792" spans="1:19" x14ac:dyDescent="0.3">
      <c r="A1792" t="s">
        <v>6478</v>
      </c>
      <c r="B1792" t="s">
        <v>41</v>
      </c>
      <c r="C1792" s="14">
        <v>2009</v>
      </c>
      <c r="D1792" t="s">
        <v>302</v>
      </c>
      <c r="E1792" t="s">
        <v>1727</v>
      </c>
      <c r="F1792" t="s">
        <v>299</v>
      </c>
      <c r="G1792" t="s">
        <v>299</v>
      </c>
      <c r="H1792" t="s">
        <v>4353</v>
      </c>
      <c r="I1792" s="14"/>
      <c r="J1792" t="s">
        <v>4353</v>
      </c>
      <c r="K1792" s="14"/>
      <c r="L1792" t="s">
        <v>197</v>
      </c>
      <c r="M1792" t="s">
        <v>202</v>
      </c>
      <c r="N1792" s="14"/>
      <c r="O1792" s="14"/>
      <c r="P1792" s="14"/>
      <c r="Q1792" s="14"/>
      <c r="R1792" s="14"/>
      <c r="S1792" s="14">
        <v>0</v>
      </c>
    </row>
    <row r="1793" spans="1:19" x14ac:dyDescent="0.3">
      <c r="A1793" t="s">
        <v>6479</v>
      </c>
      <c r="B1793" t="s">
        <v>41</v>
      </c>
      <c r="C1793" s="14">
        <v>2009</v>
      </c>
      <c r="D1793" t="s">
        <v>302</v>
      </c>
      <c r="E1793" t="s">
        <v>1728</v>
      </c>
      <c r="F1793" t="s">
        <v>299</v>
      </c>
      <c r="G1793" t="s">
        <v>299</v>
      </c>
      <c r="H1793" t="s">
        <v>4353</v>
      </c>
      <c r="I1793" s="14">
        <v>7280000</v>
      </c>
      <c r="J1793" t="s">
        <v>146</v>
      </c>
      <c r="K1793" s="14">
        <v>7280000</v>
      </c>
      <c r="L1793" t="s">
        <v>197</v>
      </c>
      <c r="M1793" t="s">
        <v>202</v>
      </c>
      <c r="N1793" s="14"/>
      <c r="O1793" s="14"/>
      <c r="P1793" s="14"/>
      <c r="Q1793" s="14"/>
      <c r="R1793" s="14"/>
      <c r="S1793" s="14">
        <v>0</v>
      </c>
    </row>
    <row r="1794" spans="1:19" x14ac:dyDescent="0.3">
      <c r="A1794" t="s">
        <v>6480</v>
      </c>
      <c r="B1794" t="s">
        <v>41</v>
      </c>
      <c r="C1794" s="14">
        <v>2009</v>
      </c>
      <c r="D1794" t="s">
        <v>372</v>
      </c>
      <c r="E1794" t="s">
        <v>1729</v>
      </c>
      <c r="F1794" t="s">
        <v>364</v>
      </c>
      <c r="G1794" t="s">
        <v>365</v>
      </c>
      <c r="H1794" t="s">
        <v>207</v>
      </c>
      <c r="I1794" s="14"/>
      <c r="J1794" t="s">
        <v>4353</v>
      </c>
      <c r="K1794" s="14">
        <v>6000000</v>
      </c>
      <c r="L1794" t="s">
        <v>198</v>
      </c>
      <c r="M1794" t="s">
        <v>366</v>
      </c>
      <c r="N1794" s="14">
        <v>0</v>
      </c>
      <c r="O1794" s="14"/>
      <c r="P1794" s="14"/>
      <c r="Q1794" s="14">
        <v>0</v>
      </c>
      <c r="R1794" s="14">
        <v>1</v>
      </c>
      <c r="S1794" s="14">
        <v>0</v>
      </c>
    </row>
    <row r="1795" spans="1:19" x14ac:dyDescent="0.3">
      <c r="A1795" t="s">
        <v>6482</v>
      </c>
      <c r="B1795" t="s">
        <v>41</v>
      </c>
      <c r="C1795" s="14">
        <v>2010</v>
      </c>
      <c r="D1795" t="s">
        <v>302</v>
      </c>
      <c r="E1795" t="s">
        <v>1733</v>
      </c>
      <c r="F1795" t="s">
        <v>299</v>
      </c>
      <c r="G1795" t="s">
        <v>299</v>
      </c>
      <c r="H1795" t="s">
        <v>4353</v>
      </c>
      <c r="I1795" s="14"/>
      <c r="J1795" t="s">
        <v>4353</v>
      </c>
      <c r="K1795" s="14"/>
      <c r="L1795" t="s">
        <v>197</v>
      </c>
      <c r="M1795" t="s">
        <v>202</v>
      </c>
      <c r="N1795" s="14"/>
      <c r="O1795" s="14"/>
      <c r="P1795" s="14"/>
      <c r="Q1795" s="14"/>
      <c r="R1795" s="14"/>
      <c r="S1795" s="14">
        <v>0</v>
      </c>
    </row>
    <row r="1796" spans="1:19" x14ac:dyDescent="0.3">
      <c r="A1796" t="s">
        <v>6483</v>
      </c>
      <c r="B1796" t="s">
        <v>41</v>
      </c>
      <c r="C1796" s="14">
        <v>2010</v>
      </c>
      <c r="D1796" t="s">
        <v>302</v>
      </c>
      <c r="E1796" t="s">
        <v>1740</v>
      </c>
      <c r="F1796" t="s">
        <v>299</v>
      </c>
      <c r="G1796" t="s">
        <v>299</v>
      </c>
      <c r="H1796" t="s">
        <v>4353</v>
      </c>
      <c r="I1796" s="14"/>
      <c r="J1796" t="s">
        <v>4353</v>
      </c>
      <c r="K1796" s="14"/>
      <c r="L1796" t="s">
        <v>197</v>
      </c>
      <c r="M1796" t="s">
        <v>202</v>
      </c>
      <c r="N1796" s="14"/>
      <c r="O1796" s="14"/>
      <c r="P1796" s="14"/>
      <c r="Q1796" s="14"/>
      <c r="R1796" s="14"/>
      <c r="S1796" s="14">
        <v>0</v>
      </c>
    </row>
    <row r="1797" spans="1:19" x14ac:dyDescent="0.3">
      <c r="A1797" t="s">
        <v>6484</v>
      </c>
      <c r="B1797" t="s">
        <v>41</v>
      </c>
      <c r="C1797" s="14">
        <v>2010</v>
      </c>
      <c r="D1797" t="s">
        <v>4542</v>
      </c>
      <c r="E1797" t="s">
        <v>6485</v>
      </c>
      <c r="F1797" t="s">
        <v>336</v>
      </c>
      <c r="G1797" t="s">
        <v>337</v>
      </c>
      <c r="H1797" t="s">
        <v>207</v>
      </c>
      <c r="I1797" s="14">
        <v>260000000</v>
      </c>
      <c r="J1797" t="s">
        <v>146</v>
      </c>
      <c r="K1797" s="14">
        <v>260000000</v>
      </c>
      <c r="L1797" t="s">
        <v>198</v>
      </c>
      <c r="M1797" t="s">
        <v>202</v>
      </c>
      <c r="N1797" s="14">
        <v>2</v>
      </c>
      <c r="O1797" s="14">
        <v>5</v>
      </c>
      <c r="P1797" s="14">
        <v>20</v>
      </c>
      <c r="Q1797" s="14">
        <v>0</v>
      </c>
      <c r="R1797" s="14">
        <v>1</v>
      </c>
      <c r="S1797" s="14">
        <v>1</v>
      </c>
    </row>
    <row r="1798" spans="1:19" x14ac:dyDescent="0.3">
      <c r="A1798" t="s">
        <v>6486</v>
      </c>
      <c r="B1798" t="s">
        <v>41</v>
      </c>
      <c r="C1798" s="14">
        <v>2010</v>
      </c>
      <c r="D1798" t="s">
        <v>302</v>
      </c>
      <c r="E1798" t="s">
        <v>1734</v>
      </c>
      <c r="F1798" t="s">
        <v>787</v>
      </c>
      <c r="G1798" t="s">
        <v>365</v>
      </c>
      <c r="H1798" t="s">
        <v>4353</v>
      </c>
      <c r="I1798" s="14">
        <v>50000</v>
      </c>
      <c r="J1798" t="s">
        <v>146</v>
      </c>
      <c r="K1798" s="14">
        <v>50000</v>
      </c>
      <c r="L1798" t="s">
        <v>197</v>
      </c>
      <c r="M1798" t="s">
        <v>202</v>
      </c>
      <c r="N1798" s="14"/>
      <c r="O1798" s="14"/>
      <c r="P1798" s="14"/>
      <c r="Q1798" s="14"/>
      <c r="R1798" s="14"/>
      <c r="S1798" s="14">
        <v>0</v>
      </c>
    </row>
    <row r="1799" spans="1:19" x14ac:dyDescent="0.3">
      <c r="A1799" t="s">
        <v>6487</v>
      </c>
      <c r="B1799" t="s">
        <v>41</v>
      </c>
      <c r="C1799" s="14">
        <v>2010</v>
      </c>
      <c r="D1799" t="s">
        <v>302</v>
      </c>
      <c r="E1799" t="s">
        <v>1732</v>
      </c>
      <c r="F1799" t="s">
        <v>299</v>
      </c>
      <c r="G1799" t="s">
        <v>299</v>
      </c>
      <c r="H1799" t="s">
        <v>4353</v>
      </c>
      <c r="I1799" s="14">
        <v>300000000</v>
      </c>
      <c r="J1799" t="s">
        <v>146</v>
      </c>
      <c r="K1799" s="14">
        <v>300000000</v>
      </c>
      <c r="L1799" t="s">
        <v>197</v>
      </c>
      <c r="M1799" t="s">
        <v>202</v>
      </c>
      <c r="N1799" s="14"/>
      <c r="O1799" s="14"/>
      <c r="P1799" s="14"/>
      <c r="Q1799" s="14"/>
      <c r="R1799" s="14"/>
      <c r="S1799" s="14">
        <v>0</v>
      </c>
    </row>
    <row r="1800" spans="1:19" x14ac:dyDescent="0.3">
      <c r="A1800" t="s">
        <v>6488</v>
      </c>
      <c r="B1800" t="s">
        <v>41</v>
      </c>
      <c r="C1800" s="14">
        <v>2011</v>
      </c>
      <c r="D1800" t="s">
        <v>302</v>
      </c>
      <c r="E1800" t="s">
        <v>1740</v>
      </c>
      <c r="F1800" t="s">
        <v>299</v>
      </c>
      <c r="G1800" t="s">
        <v>299</v>
      </c>
      <c r="H1800" t="s">
        <v>4353</v>
      </c>
      <c r="I1800" s="14">
        <v>870000</v>
      </c>
      <c r="J1800" t="s">
        <v>147</v>
      </c>
      <c r="K1800" s="14">
        <v>134644.453125</v>
      </c>
      <c r="L1800" t="s">
        <v>197</v>
      </c>
      <c r="M1800" t="s">
        <v>202</v>
      </c>
      <c r="N1800" s="14"/>
      <c r="O1800" s="14"/>
      <c r="P1800" s="14"/>
      <c r="Q1800" s="14"/>
      <c r="R1800" s="14"/>
      <c r="S1800" s="14">
        <v>0</v>
      </c>
    </row>
    <row r="1801" spans="1:19" x14ac:dyDescent="0.3">
      <c r="A1801" t="s">
        <v>6489</v>
      </c>
      <c r="B1801" t="s">
        <v>41</v>
      </c>
      <c r="C1801" s="14">
        <v>2011</v>
      </c>
      <c r="D1801" t="s">
        <v>302</v>
      </c>
      <c r="E1801" t="s">
        <v>1736</v>
      </c>
      <c r="F1801" t="s">
        <v>299</v>
      </c>
      <c r="G1801" t="s">
        <v>299</v>
      </c>
      <c r="H1801" t="s">
        <v>4353</v>
      </c>
      <c r="I1801" s="14">
        <v>11050000</v>
      </c>
      <c r="J1801" t="s">
        <v>146</v>
      </c>
      <c r="K1801" s="14">
        <v>11050000</v>
      </c>
      <c r="L1801" t="s">
        <v>197</v>
      </c>
      <c r="M1801" t="s">
        <v>202</v>
      </c>
      <c r="N1801" s="14"/>
      <c r="O1801" s="14"/>
      <c r="P1801" s="14"/>
      <c r="Q1801" s="14"/>
      <c r="R1801" s="14"/>
      <c r="S1801" s="14">
        <v>0</v>
      </c>
    </row>
    <row r="1802" spans="1:19" x14ac:dyDescent="0.3">
      <c r="A1802" t="s">
        <v>6490</v>
      </c>
      <c r="B1802" t="s">
        <v>41</v>
      </c>
      <c r="C1802" s="14">
        <v>2011</v>
      </c>
      <c r="D1802" t="s">
        <v>302</v>
      </c>
      <c r="E1802" t="s">
        <v>1737</v>
      </c>
      <c r="F1802" t="s">
        <v>787</v>
      </c>
      <c r="G1802" t="s">
        <v>365</v>
      </c>
      <c r="H1802" t="s">
        <v>4353</v>
      </c>
      <c r="I1802" s="14"/>
      <c r="J1802" t="s">
        <v>4353</v>
      </c>
      <c r="K1802" s="14"/>
      <c r="L1802" t="s">
        <v>197</v>
      </c>
      <c r="M1802" t="s">
        <v>202</v>
      </c>
      <c r="N1802" s="14"/>
      <c r="O1802" s="14"/>
      <c r="P1802" s="14"/>
      <c r="Q1802" s="14"/>
      <c r="R1802" s="14"/>
      <c r="S1802" s="14">
        <v>0</v>
      </c>
    </row>
    <row r="1803" spans="1:19" x14ac:dyDescent="0.3">
      <c r="A1803" t="s">
        <v>6491</v>
      </c>
      <c r="B1803" t="s">
        <v>41</v>
      </c>
      <c r="C1803" s="14">
        <v>2011</v>
      </c>
      <c r="D1803" t="s">
        <v>4542</v>
      </c>
      <c r="E1803" t="s">
        <v>1735</v>
      </c>
      <c r="F1803" t="s">
        <v>336</v>
      </c>
      <c r="G1803" t="s">
        <v>337</v>
      </c>
      <c r="H1803" t="s">
        <v>207</v>
      </c>
      <c r="I1803" s="14"/>
      <c r="J1803" t="s">
        <v>4353</v>
      </c>
      <c r="K1803" s="14">
        <v>30000000</v>
      </c>
      <c r="L1803" t="s">
        <v>198</v>
      </c>
      <c r="M1803" t="s">
        <v>202</v>
      </c>
      <c r="N1803" s="14"/>
      <c r="O1803" s="14"/>
      <c r="P1803" s="14"/>
      <c r="Q1803" s="14">
        <v>0</v>
      </c>
      <c r="R1803" s="14">
        <v>1</v>
      </c>
      <c r="S1803" s="14">
        <v>1</v>
      </c>
    </row>
    <row r="1804" spans="1:19" x14ac:dyDescent="0.3">
      <c r="A1804" t="s">
        <v>6492</v>
      </c>
      <c r="B1804" t="s">
        <v>41</v>
      </c>
      <c r="C1804" s="14">
        <v>2011</v>
      </c>
      <c r="D1804" t="s">
        <v>372</v>
      </c>
      <c r="E1804" t="s">
        <v>1741</v>
      </c>
      <c r="F1804" t="s">
        <v>463</v>
      </c>
      <c r="G1804" t="s">
        <v>337</v>
      </c>
      <c r="H1804" t="s">
        <v>207</v>
      </c>
      <c r="I1804" s="14"/>
      <c r="J1804" t="s">
        <v>4353</v>
      </c>
      <c r="K1804" s="14">
        <v>150000000</v>
      </c>
      <c r="L1804" t="s">
        <v>198</v>
      </c>
      <c r="M1804" t="s">
        <v>199</v>
      </c>
      <c r="N1804" s="14">
        <v>3.5</v>
      </c>
      <c r="O1804" s="14">
        <v>5</v>
      </c>
      <c r="P1804" s="14">
        <v>15</v>
      </c>
      <c r="Q1804" s="14">
        <v>0</v>
      </c>
      <c r="R1804" s="14">
        <v>1</v>
      </c>
      <c r="S1804" s="14">
        <v>1</v>
      </c>
    </row>
    <row r="1805" spans="1:19" x14ac:dyDescent="0.3">
      <c r="A1805" t="s">
        <v>6493</v>
      </c>
      <c r="B1805" t="s">
        <v>41</v>
      </c>
      <c r="C1805" s="14">
        <v>2011</v>
      </c>
      <c r="D1805" t="s">
        <v>372</v>
      </c>
      <c r="E1805" t="s">
        <v>1738</v>
      </c>
      <c r="F1805" t="s">
        <v>1739</v>
      </c>
      <c r="G1805" t="s">
        <v>493</v>
      </c>
      <c r="H1805" t="s">
        <v>207</v>
      </c>
      <c r="I1805" s="14"/>
      <c r="J1805" t="s">
        <v>4353</v>
      </c>
      <c r="K1805" s="14">
        <v>162000000</v>
      </c>
      <c r="L1805" t="s">
        <v>198</v>
      </c>
      <c r="M1805" t="s">
        <v>199</v>
      </c>
      <c r="N1805" s="14">
        <v>1.3</v>
      </c>
      <c r="O1805" s="14">
        <v>5</v>
      </c>
      <c r="P1805" s="14">
        <v>15</v>
      </c>
      <c r="Q1805" s="14">
        <v>0</v>
      </c>
      <c r="R1805" s="14">
        <v>1</v>
      </c>
      <c r="S1805" s="14">
        <v>1</v>
      </c>
    </row>
    <row r="1806" spans="1:19" x14ac:dyDescent="0.3">
      <c r="A1806" t="s">
        <v>6494</v>
      </c>
      <c r="B1806" t="s">
        <v>41</v>
      </c>
      <c r="C1806" s="14">
        <v>2012</v>
      </c>
      <c r="D1806" t="s">
        <v>4542</v>
      </c>
      <c r="E1806" t="s">
        <v>1747</v>
      </c>
      <c r="F1806" t="s">
        <v>336</v>
      </c>
      <c r="G1806" t="s">
        <v>337</v>
      </c>
      <c r="H1806" t="s">
        <v>207</v>
      </c>
      <c r="I1806" s="14">
        <v>200000000</v>
      </c>
      <c r="J1806" t="s">
        <v>147</v>
      </c>
      <c r="K1806" s="14">
        <v>31684008</v>
      </c>
      <c r="L1806" t="s">
        <v>198</v>
      </c>
      <c r="M1806" t="s">
        <v>202</v>
      </c>
      <c r="N1806" s="14">
        <v>2</v>
      </c>
      <c r="O1806" s="14">
        <v>5</v>
      </c>
      <c r="P1806" s="14">
        <v>20</v>
      </c>
      <c r="Q1806" s="14">
        <v>0</v>
      </c>
      <c r="R1806" s="14">
        <v>1</v>
      </c>
      <c r="S1806" s="14">
        <v>1</v>
      </c>
    </row>
    <row r="1807" spans="1:19" x14ac:dyDescent="0.3">
      <c r="A1807" t="s">
        <v>6495</v>
      </c>
      <c r="B1807" t="s">
        <v>41</v>
      </c>
      <c r="C1807" s="14">
        <v>2012</v>
      </c>
      <c r="D1807" t="s">
        <v>302</v>
      </c>
      <c r="E1807" t="s">
        <v>1744</v>
      </c>
      <c r="F1807" t="s">
        <v>299</v>
      </c>
      <c r="G1807" t="s">
        <v>299</v>
      </c>
      <c r="H1807" t="s">
        <v>4353</v>
      </c>
      <c r="I1807" s="14">
        <v>1700000</v>
      </c>
      <c r="J1807" t="s">
        <v>146</v>
      </c>
      <c r="K1807" s="14">
        <v>1700000</v>
      </c>
      <c r="L1807" t="s">
        <v>197</v>
      </c>
      <c r="M1807" t="s">
        <v>202</v>
      </c>
      <c r="N1807" s="14"/>
      <c r="O1807" s="14"/>
      <c r="P1807" s="14"/>
      <c r="Q1807" s="14"/>
      <c r="R1807" s="14"/>
      <c r="S1807" s="14">
        <v>0</v>
      </c>
    </row>
    <row r="1808" spans="1:19" x14ac:dyDescent="0.3">
      <c r="A1808" t="s">
        <v>6496</v>
      </c>
      <c r="B1808" t="s">
        <v>41</v>
      </c>
      <c r="C1808" s="14">
        <v>2012</v>
      </c>
      <c r="D1808" t="s">
        <v>302</v>
      </c>
      <c r="E1808" t="s">
        <v>1749</v>
      </c>
      <c r="F1808" t="s">
        <v>299</v>
      </c>
      <c r="G1808" t="s">
        <v>299</v>
      </c>
      <c r="H1808" t="s">
        <v>4353</v>
      </c>
      <c r="I1808" s="14">
        <v>1500000</v>
      </c>
      <c r="J1808" t="s">
        <v>146</v>
      </c>
      <c r="K1808" s="14">
        <v>1500000</v>
      </c>
      <c r="L1808" t="s">
        <v>197</v>
      </c>
      <c r="M1808" t="s">
        <v>202</v>
      </c>
      <c r="N1808" s="14"/>
      <c r="O1808" s="14"/>
      <c r="P1808" s="14"/>
      <c r="Q1808" s="14"/>
      <c r="R1808" s="14"/>
      <c r="S1808" s="14">
        <v>0</v>
      </c>
    </row>
    <row r="1809" spans="1:19" x14ac:dyDescent="0.3">
      <c r="A1809" t="s">
        <v>6497</v>
      </c>
      <c r="B1809" t="s">
        <v>41</v>
      </c>
      <c r="C1809" s="14">
        <v>2012</v>
      </c>
      <c r="D1809" t="s">
        <v>302</v>
      </c>
      <c r="E1809" t="s">
        <v>1748</v>
      </c>
      <c r="F1809" t="s">
        <v>299</v>
      </c>
      <c r="G1809" t="s">
        <v>299</v>
      </c>
      <c r="H1809" t="s">
        <v>4353</v>
      </c>
      <c r="I1809" s="14">
        <v>300000</v>
      </c>
      <c r="J1809" t="s">
        <v>146</v>
      </c>
      <c r="K1809" s="14">
        <v>300000</v>
      </c>
      <c r="L1809" t="s">
        <v>197</v>
      </c>
      <c r="M1809" t="s">
        <v>202</v>
      </c>
      <c r="N1809" s="14"/>
      <c r="O1809" s="14"/>
      <c r="P1809" s="14"/>
      <c r="Q1809" s="14"/>
      <c r="R1809" s="14"/>
      <c r="S1809" s="14">
        <v>0</v>
      </c>
    </row>
    <row r="1810" spans="1:19" x14ac:dyDescent="0.3">
      <c r="A1810" t="s">
        <v>6498</v>
      </c>
      <c r="B1810" t="s">
        <v>41</v>
      </c>
      <c r="C1810" s="14">
        <v>2012</v>
      </c>
      <c r="D1810" t="s">
        <v>302</v>
      </c>
      <c r="E1810" t="s">
        <v>1745</v>
      </c>
      <c r="F1810" t="s">
        <v>299</v>
      </c>
      <c r="G1810" t="s">
        <v>299</v>
      </c>
      <c r="H1810" t="s">
        <v>4353</v>
      </c>
      <c r="I1810" s="14">
        <v>30000000</v>
      </c>
      <c r="J1810" t="s">
        <v>146</v>
      </c>
      <c r="K1810" s="14">
        <v>30000000</v>
      </c>
      <c r="L1810" t="s">
        <v>197</v>
      </c>
      <c r="M1810" t="s">
        <v>202</v>
      </c>
      <c r="N1810" s="14"/>
      <c r="O1810" s="14"/>
      <c r="P1810" s="14"/>
      <c r="Q1810" s="14"/>
      <c r="R1810" s="14"/>
      <c r="S1810" s="14">
        <v>0</v>
      </c>
    </row>
    <row r="1811" spans="1:19" x14ac:dyDescent="0.3">
      <c r="A1811" t="s">
        <v>6499</v>
      </c>
      <c r="B1811" t="s">
        <v>41</v>
      </c>
      <c r="C1811" s="14">
        <v>2012</v>
      </c>
      <c r="D1811" t="s">
        <v>4542</v>
      </c>
      <c r="E1811" t="s">
        <v>1746</v>
      </c>
      <c r="F1811" t="s">
        <v>336</v>
      </c>
      <c r="G1811" t="s">
        <v>337</v>
      </c>
      <c r="H1811" t="s">
        <v>207</v>
      </c>
      <c r="I1811" s="14">
        <v>75000000</v>
      </c>
      <c r="J1811" t="s">
        <v>146</v>
      </c>
      <c r="K1811" s="14">
        <v>75000000</v>
      </c>
      <c r="L1811" t="s">
        <v>198</v>
      </c>
      <c r="M1811" t="s">
        <v>202</v>
      </c>
      <c r="N1811" s="14">
        <v>2</v>
      </c>
      <c r="O1811" s="14">
        <v>5</v>
      </c>
      <c r="P1811" s="14">
        <v>20</v>
      </c>
      <c r="Q1811" s="14">
        <v>0</v>
      </c>
      <c r="R1811" s="14">
        <v>1</v>
      </c>
      <c r="S1811" s="14">
        <v>1</v>
      </c>
    </row>
    <row r="1812" spans="1:19" x14ac:dyDescent="0.3">
      <c r="A1812" t="s">
        <v>6500</v>
      </c>
      <c r="B1812" t="s">
        <v>41</v>
      </c>
      <c r="C1812" s="14">
        <v>2012</v>
      </c>
      <c r="D1812" t="s">
        <v>372</v>
      </c>
      <c r="E1812" t="s">
        <v>1751</v>
      </c>
      <c r="F1812" t="s">
        <v>1739</v>
      </c>
      <c r="G1812" t="s">
        <v>493</v>
      </c>
      <c r="H1812" t="s">
        <v>207</v>
      </c>
      <c r="I1812" s="14"/>
      <c r="J1812" t="s">
        <v>4353</v>
      </c>
      <c r="K1812" s="14">
        <v>130000000</v>
      </c>
      <c r="L1812" t="s">
        <v>198</v>
      </c>
      <c r="M1812" t="s">
        <v>199</v>
      </c>
      <c r="N1812" s="14"/>
      <c r="O1812" s="14"/>
      <c r="P1812" s="14"/>
      <c r="Q1812" s="14">
        <v>0</v>
      </c>
      <c r="R1812" s="14">
        <v>1</v>
      </c>
      <c r="S1812" s="14">
        <v>1</v>
      </c>
    </row>
    <row r="1813" spans="1:19" x14ac:dyDescent="0.3">
      <c r="A1813" t="s">
        <v>6501</v>
      </c>
      <c r="B1813" t="s">
        <v>41</v>
      </c>
      <c r="C1813" s="14">
        <v>2012</v>
      </c>
      <c r="D1813" t="s">
        <v>372</v>
      </c>
      <c r="E1813" t="s">
        <v>1750</v>
      </c>
      <c r="F1813" t="s">
        <v>454</v>
      </c>
      <c r="G1813" t="s">
        <v>455</v>
      </c>
      <c r="H1813" t="s">
        <v>207</v>
      </c>
      <c r="I1813" s="14"/>
      <c r="J1813" t="s">
        <v>4353</v>
      </c>
      <c r="K1813" s="14">
        <v>102000000</v>
      </c>
      <c r="L1813" t="s">
        <v>198</v>
      </c>
      <c r="M1813" t="s">
        <v>199</v>
      </c>
      <c r="N1813" s="14">
        <v>0.7</v>
      </c>
      <c r="O1813" s="14">
        <v>5</v>
      </c>
      <c r="P1813" s="14">
        <v>15</v>
      </c>
      <c r="Q1813" s="14">
        <v>1</v>
      </c>
      <c r="R1813" s="14">
        <v>1</v>
      </c>
      <c r="S1813" s="14">
        <v>1</v>
      </c>
    </row>
    <row r="1814" spans="1:19" x14ac:dyDescent="0.3">
      <c r="A1814" t="s">
        <v>6502</v>
      </c>
      <c r="B1814" t="s">
        <v>41</v>
      </c>
      <c r="C1814" s="14">
        <v>2012</v>
      </c>
      <c r="D1814" t="s">
        <v>4542</v>
      </c>
      <c r="E1814" t="s">
        <v>1742</v>
      </c>
      <c r="F1814" t="s">
        <v>336</v>
      </c>
      <c r="G1814" t="s">
        <v>337</v>
      </c>
      <c r="H1814" t="s">
        <v>207</v>
      </c>
      <c r="I1814" s="14">
        <v>31951500</v>
      </c>
      <c r="J1814" t="s">
        <v>146</v>
      </c>
      <c r="K1814" s="14">
        <v>31951500</v>
      </c>
      <c r="L1814" t="s">
        <v>198</v>
      </c>
      <c r="M1814" t="s">
        <v>202</v>
      </c>
      <c r="N1814" s="14">
        <v>2</v>
      </c>
      <c r="O1814" s="14">
        <v>5</v>
      </c>
      <c r="P1814" s="14">
        <v>19</v>
      </c>
      <c r="Q1814" s="14">
        <v>0</v>
      </c>
      <c r="R1814" s="14">
        <v>1</v>
      </c>
      <c r="S1814" s="14">
        <v>1</v>
      </c>
    </row>
    <row r="1815" spans="1:19" x14ac:dyDescent="0.3">
      <c r="A1815" t="s">
        <v>6503</v>
      </c>
      <c r="B1815" t="s">
        <v>41</v>
      </c>
      <c r="C1815" s="14">
        <v>2012</v>
      </c>
      <c r="D1815" t="s">
        <v>4542</v>
      </c>
      <c r="E1815" t="s">
        <v>1743</v>
      </c>
      <c r="F1815" t="s">
        <v>336</v>
      </c>
      <c r="G1815" t="s">
        <v>337</v>
      </c>
      <c r="H1815" t="s">
        <v>207</v>
      </c>
      <c r="I1815" s="14">
        <v>76000000</v>
      </c>
      <c r="J1815" t="s">
        <v>146</v>
      </c>
      <c r="K1815" s="14">
        <v>76000000</v>
      </c>
      <c r="L1815" t="s">
        <v>198</v>
      </c>
      <c r="M1815" t="s">
        <v>202</v>
      </c>
      <c r="N1815" s="14">
        <v>0</v>
      </c>
      <c r="O1815" s="14">
        <v>2</v>
      </c>
      <c r="P1815" s="14">
        <v>14</v>
      </c>
      <c r="Q1815" s="14">
        <v>0</v>
      </c>
      <c r="R1815" s="14">
        <v>1</v>
      </c>
      <c r="S1815" s="14">
        <v>1</v>
      </c>
    </row>
    <row r="1816" spans="1:19" x14ac:dyDescent="0.3">
      <c r="A1816" t="s">
        <v>6504</v>
      </c>
      <c r="B1816" t="s">
        <v>41</v>
      </c>
      <c r="C1816" s="14">
        <v>2013</v>
      </c>
      <c r="D1816" t="s">
        <v>372</v>
      </c>
      <c r="E1816" t="s">
        <v>1754</v>
      </c>
      <c r="F1816" t="s">
        <v>336</v>
      </c>
      <c r="G1816" t="s">
        <v>337</v>
      </c>
      <c r="H1816" t="s">
        <v>207</v>
      </c>
      <c r="I1816" s="14"/>
      <c r="J1816" t="s">
        <v>4353</v>
      </c>
      <c r="K1816" s="14">
        <v>1000000</v>
      </c>
      <c r="L1816" t="s">
        <v>198</v>
      </c>
      <c r="M1816" t="s">
        <v>4353</v>
      </c>
      <c r="N1816" s="14"/>
      <c r="O1816" s="14"/>
      <c r="P1816" s="14"/>
      <c r="Q1816" s="14">
        <v>0</v>
      </c>
      <c r="R1816" s="14">
        <v>1</v>
      </c>
      <c r="S1816" s="14">
        <v>1</v>
      </c>
    </row>
    <row r="1817" spans="1:19" x14ac:dyDescent="0.3">
      <c r="A1817" t="s">
        <v>6505</v>
      </c>
      <c r="B1817" t="s">
        <v>41</v>
      </c>
      <c r="C1817" s="14">
        <v>2013</v>
      </c>
      <c r="D1817" t="s">
        <v>302</v>
      </c>
      <c r="E1817" t="s">
        <v>1758</v>
      </c>
      <c r="F1817" t="s">
        <v>336</v>
      </c>
      <c r="G1817" t="s">
        <v>337</v>
      </c>
      <c r="H1817" t="s">
        <v>207</v>
      </c>
      <c r="I1817" s="14">
        <v>129000000</v>
      </c>
      <c r="J1817" t="s">
        <v>146</v>
      </c>
      <c r="K1817" s="14">
        <v>129000000</v>
      </c>
      <c r="L1817" t="s">
        <v>198</v>
      </c>
      <c r="M1817" t="s">
        <v>202</v>
      </c>
      <c r="N1817" s="14">
        <v>2</v>
      </c>
      <c r="O1817" s="14">
        <v>5</v>
      </c>
      <c r="P1817" s="14">
        <v>20</v>
      </c>
      <c r="Q1817" s="14">
        <v>0</v>
      </c>
      <c r="R1817" s="14">
        <v>1</v>
      </c>
      <c r="S1817" s="14">
        <v>1</v>
      </c>
    </row>
    <row r="1818" spans="1:19" x14ac:dyDescent="0.3">
      <c r="A1818" t="s">
        <v>6506</v>
      </c>
      <c r="B1818" t="s">
        <v>41</v>
      </c>
      <c r="C1818" s="14">
        <v>2013</v>
      </c>
      <c r="D1818" t="s">
        <v>302</v>
      </c>
      <c r="E1818" t="s">
        <v>1752</v>
      </c>
      <c r="F1818" t="s">
        <v>299</v>
      </c>
      <c r="G1818" t="s">
        <v>299</v>
      </c>
      <c r="H1818" t="s">
        <v>4353</v>
      </c>
      <c r="I1818" s="14"/>
      <c r="J1818" t="s">
        <v>4353</v>
      </c>
      <c r="K1818" s="14"/>
      <c r="L1818" t="s">
        <v>197</v>
      </c>
      <c r="M1818" t="s">
        <v>202</v>
      </c>
      <c r="N1818" s="14"/>
      <c r="O1818" s="14"/>
      <c r="P1818" s="14"/>
      <c r="Q1818" s="14"/>
      <c r="R1818" s="14"/>
      <c r="S1818" s="14">
        <v>0</v>
      </c>
    </row>
    <row r="1819" spans="1:19" x14ac:dyDescent="0.3">
      <c r="A1819" t="s">
        <v>6507</v>
      </c>
      <c r="B1819" t="s">
        <v>41</v>
      </c>
      <c r="C1819" s="14">
        <v>2013</v>
      </c>
      <c r="D1819" t="s">
        <v>302</v>
      </c>
      <c r="E1819" t="s">
        <v>1755</v>
      </c>
      <c r="F1819" t="s">
        <v>299</v>
      </c>
      <c r="G1819" t="s">
        <v>299</v>
      </c>
      <c r="H1819" t="s">
        <v>4353</v>
      </c>
      <c r="I1819" s="14"/>
      <c r="J1819" t="s">
        <v>4353</v>
      </c>
      <c r="K1819" s="14"/>
      <c r="L1819" t="s">
        <v>197</v>
      </c>
      <c r="M1819" t="s">
        <v>202</v>
      </c>
      <c r="N1819" s="14"/>
      <c r="O1819" s="14"/>
      <c r="P1819" s="14"/>
      <c r="Q1819" s="14"/>
      <c r="R1819" s="14"/>
      <c r="S1819" s="14">
        <v>0</v>
      </c>
    </row>
    <row r="1820" spans="1:19" x14ac:dyDescent="0.3">
      <c r="A1820" t="s">
        <v>6508</v>
      </c>
      <c r="B1820" t="s">
        <v>41</v>
      </c>
      <c r="C1820" s="14">
        <v>2013</v>
      </c>
      <c r="D1820" t="s">
        <v>302</v>
      </c>
      <c r="E1820" t="s">
        <v>1757</v>
      </c>
      <c r="F1820" t="s">
        <v>299</v>
      </c>
      <c r="G1820" t="s">
        <v>299</v>
      </c>
      <c r="H1820" t="s">
        <v>4353</v>
      </c>
      <c r="I1820" s="14"/>
      <c r="J1820" t="s">
        <v>4353</v>
      </c>
      <c r="K1820" s="14"/>
      <c r="L1820" t="s">
        <v>197</v>
      </c>
      <c r="M1820" t="s">
        <v>202</v>
      </c>
      <c r="N1820" s="14"/>
      <c r="O1820" s="14"/>
      <c r="P1820" s="14"/>
      <c r="Q1820" s="14"/>
      <c r="R1820" s="14"/>
      <c r="S1820" s="14">
        <v>0</v>
      </c>
    </row>
    <row r="1821" spans="1:19" x14ac:dyDescent="0.3">
      <c r="A1821" t="s">
        <v>6509</v>
      </c>
      <c r="B1821" t="s">
        <v>41</v>
      </c>
      <c r="C1821" s="14">
        <v>2013</v>
      </c>
      <c r="D1821" t="s">
        <v>372</v>
      </c>
      <c r="E1821" t="s">
        <v>1756</v>
      </c>
      <c r="F1821" t="s">
        <v>463</v>
      </c>
      <c r="G1821" t="s">
        <v>337</v>
      </c>
      <c r="H1821" t="s">
        <v>207</v>
      </c>
      <c r="I1821" s="14"/>
      <c r="J1821" t="s">
        <v>4353</v>
      </c>
      <c r="K1821" s="14">
        <v>150000000</v>
      </c>
      <c r="L1821" t="s">
        <v>198</v>
      </c>
      <c r="M1821" t="s">
        <v>199</v>
      </c>
      <c r="N1821" s="14">
        <v>3.3</v>
      </c>
      <c r="O1821" s="14">
        <v>3</v>
      </c>
      <c r="P1821" s="14">
        <v>10</v>
      </c>
      <c r="Q1821" s="14">
        <v>0</v>
      </c>
      <c r="R1821" s="14">
        <v>1</v>
      </c>
      <c r="S1821" s="14">
        <v>1</v>
      </c>
    </row>
    <row r="1822" spans="1:19" x14ac:dyDescent="0.3">
      <c r="A1822" t="s">
        <v>6510</v>
      </c>
      <c r="B1822" t="s">
        <v>41</v>
      </c>
      <c r="C1822" s="14">
        <v>2013</v>
      </c>
      <c r="D1822" t="s">
        <v>372</v>
      </c>
      <c r="E1822" t="s">
        <v>1753</v>
      </c>
      <c r="F1822" t="s">
        <v>463</v>
      </c>
      <c r="G1822" t="s">
        <v>337</v>
      </c>
      <c r="H1822" t="s">
        <v>207</v>
      </c>
      <c r="I1822" s="14"/>
      <c r="J1822" t="s">
        <v>4353</v>
      </c>
      <c r="K1822" s="14">
        <v>850000000</v>
      </c>
      <c r="L1822" t="s">
        <v>198</v>
      </c>
      <c r="M1822" t="s">
        <v>199</v>
      </c>
      <c r="N1822" s="14">
        <v>3.3</v>
      </c>
      <c r="O1822" s="14">
        <v>3</v>
      </c>
      <c r="P1822" s="14">
        <v>10</v>
      </c>
      <c r="Q1822" s="14">
        <v>0</v>
      </c>
      <c r="R1822" s="14">
        <v>1</v>
      </c>
      <c r="S1822" s="14">
        <v>1</v>
      </c>
    </row>
    <row r="1823" spans="1:19" x14ac:dyDescent="0.3">
      <c r="A1823" t="s">
        <v>6511</v>
      </c>
      <c r="B1823" t="s">
        <v>41</v>
      </c>
      <c r="C1823" s="14">
        <v>2014</v>
      </c>
      <c r="D1823" t="s">
        <v>302</v>
      </c>
      <c r="E1823" t="s">
        <v>1760</v>
      </c>
      <c r="F1823" t="s">
        <v>299</v>
      </c>
      <c r="G1823" t="s">
        <v>299</v>
      </c>
      <c r="H1823" t="s">
        <v>4353</v>
      </c>
      <c r="I1823" s="14">
        <v>833000</v>
      </c>
      <c r="J1823" t="s">
        <v>146</v>
      </c>
      <c r="K1823" s="14">
        <v>833000</v>
      </c>
      <c r="L1823" t="s">
        <v>197</v>
      </c>
      <c r="M1823" t="s">
        <v>202</v>
      </c>
      <c r="N1823" s="14"/>
      <c r="O1823" s="14"/>
      <c r="P1823" s="14"/>
      <c r="Q1823" s="14"/>
      <c r="R1823" s="14"/>
      <c r="S1823" s="14">
        <v>0</v>
      </c>
    </row>
    <row r="1824" spans="1:19" x14ac:dyDescent="0.3">
      <c r="A1824" t="s">
        <v>6512</v>
      </c>
      <c r="B1824" t="s">
        <v>41</v>
      </c>
      <c r="C1824" s="14">
        <v>2014</v>
      </c>
      <c r="D1824" t="s">
        <v>302</v>
      </c>
      <c r="E1824" t="s">
        <v>1759</v>
      </c>
      <c r="F1824" t="s">
        <v>299</v>
      </c>
      <c r="G1824" t="s">
        <v>299</v>
      </c>
      <c r="H1824" t="s">
        <v>4353</v>
      </c>
      <c r="I1824" s="14">
        <v>5000000</v>
      </c>
      <c r="J1824" t="s">
        <v>147</v>
      </c>
      <c r="K1824" s="14">
        <v>813877.0625</v>
      </c>
      <c r="L1824" t="s">
        <v>197</v>
      </c>
      <c r="M1824" t="s">
        <v>202</v>
      </c>
      <c r="N1824" s="14"/>
      <c r="O1824" s="14"/>
      <c r="P1824" s="14"/>
      <c r="Q1824" s="14"/>
      <c r="R1824" s="14"/>
      <c r="S1824" s="14">
        <v>0</v>
      </c>
    </row>
    <row r="1825" spans="1:19" x14ac:dyDescent="0.3">
      <c r="A1825" t="s">
        <v>6513</v>
      </c>
      <c r="B1825" t="s">
        <v>41</v>
      </c>
      <c r="C1825" s="14">
        <v>2016</v>
      </c>
      <c r="D1825" t="s">
        <v>372</v>
      </c>
      <c r="E1825" t="s">
        <v>1762</v>
      </c>
      <c r="F1825" t="s">
        <v>454</v>
      </c>
      <c r="G1825" t="s">
        <v>455</v>
      </c>
      <c r="H1825" t="s">
        <v>207</v>
      </c>
      <c r="I1825" s="14"/>
      <c r="J1825" t="s">
        <v>4353</v>
      </c>
      <c r="K1825" s="14">
        <v>88000000</v>
      </c>
      <c r="L1825" t="s">
        <v>198</v>
      </c>
      <c r="M1825" t="s">
        <v>199</v>
      </c>
      <c r="N1825" s="14">
        <v>1.5</v>
      </c>
      <c r="O1825" s="14">
        <v>4</v>
      </c>
      <c r="P1825" s="14">
        <v>15</v>
      </c>
      <c r="Q1825" s="14">
        <v>1</v>
      </c>
      <c r="R1825" s="14">
        <v>1</v>
      </c>
      <c r="S1825" s="14">
        <v>1</v>
      </c>
    </row>
    <row r="1826" spans="1:19" x14ac:dyDescent="0.3">
      <c r="A1826" t="s">
        <v>6514</v>
      </c>
      <c r="B1826" t="s">
        <v>41</v>
      </c>
      <c r="C1826" s="14">
        <v>2016</v>
      </c>
      <c r="D1826" t="s">
        <v>372</v>
      </c>
      <c r="E1826" t="s">
        <v>1761</v>
      </c>
      <c r="F1826" t="s">
        <v>454</v>
      </c>
      <c r="G1826" t="s">
        <v>455</v>
      </c>
      <c r="H1826" t="s">
        <v>207</v>
      </c>
      <c r="I1826" s="14"/>
      <c r="J1826" t="s">
        <v>4353</v>
      </c>
      <c r="K1826" s="14">
        <v>85000000</v>
      </c>
      <c r="L1826" t="s">
        <v>198</v>
      </c>
      <c r="M1826" t="s">
        <v>199</v>
      </c>
      <c r="N1826" s="14">
        <v>1.5</v>
      </c>
      <c r="O1826" s="14">
        <v>5</v>
      </c>
      <c r="P1826" s="14">
        <v>15</v>
      </c>
      <c r="Q1826" s="14">
        <v>1</v>
      </c>
      <c r="R1826" s="14">
        <v>1</v>
      </c>
      <c r="S1826" s="14">
        <v>1</v>
      </c>
    </row>
    <row r="1827" spans="1:19" x14ac:dyDescent="0.3">
      <c r="A1827" t="s">
        <v>6515</v>
      </c>
      <c r="B1827" t="s">
        <v>60</v>
      </c>
      <c r="C1827" s="14">
        <v>1986</v>
      </c>
      <c r="D1827" t="s">
        <v>255</v>
      </c>
      <c r="E1827" t="s">
        <v>1763</v>
      </c>
      <c r="F1827" t="s">
        <v>299</v>
      </c>
      <c r="G1827" t="s">
        <v>299</v>
      </c>
      <c r="H1827" t="s">
        <v>4353</v>
      </c>
      <c r="I1827" s="14"/>
      <c r="J1827" t="s">
        <v>4353</v>
      </c>
      <c r="K1827" s="14">
        <v>1100000</v>
      </c>
      <c r="L1827" t="s">
        <v>197</v>
      </c>
      <c r="M1827" t="s">
        <v>4353</v>
      </c>
      <c r="N1827" s="14"/>
      <c r="O1827" s="14"/>
      <c r="P1827" s="14"/>
      <c r="Q1827" s="14"/>
      <c r="R1827" s="14"/>
      <c r="S1827" s="14">
        <v>0</v>
      </c>
    </row>
    <row r="1828" spans="1:19" x14ac:dyDescent="0.3">
      <c r="A1828" t="s">
        <v>6516</v>
      </c>
      <c r="B1828" t="s">
        <v>60</v>
      </c>
      <c r="C1828" s="14">
        <v>1987</v>
      </c>
      <c r="D1828" t="s">
        <v>255</v>
      </c>
      <c r="E1828" t="s">
        <v>612</v>
      </c>
      <c r="F1828" t="s">
        <v>299</v>
      </c>
      <c r="G1828" t="s">
        <v>299</v>
      </c>
      <c r="H1828" t="s">
        <v>4353</v>
      </c>
      <c r="I1828" s="14"/>
      <c r="J1828" t="s">
        <v>4353</v>
      </c>
      <c r="K1828" s="14"/>
      <c r="L1828" t="s">
        <v>198</v>
      </c>
      <c r="M1828" t="s">
        <v>4353</v>
      </c>
      <c r="N1828" s="14"/>
      <c r="O1828" s="14"/>
      <c r="P1828" s="14"/>
      <c r="Q1828" s="14"/>
      <c r="R1828" s="14"/>
      <c r="S1828" s="14">
        <v>0</v>
      </c>
    </row>
    <row r="1829" spans="1:19" x14ac:dyDescent="0.3">
      <c r="A1829" t="s">
        <v>6517</v>
      </c>
      <c r="B1829" t="s">
        <v>60</v>
      </c>
      <c r="C1829" s="14">
        <v>2005</v>
      </c>
      <c r="D1829" t="s">
        <v>302</v>
      </c>
      <c r="E1829" t="s">
        <v>6518</v>
      </c>
      <c r="F1829" t="s">
        <v>299</v>
      </c>
      <c r="G1829" t="s">
        <v>299</v>
      </c>
      <c r="H1829" t="s">
        <v>4353</v>
      </c>
      <c r="I1829" s="14">
        <v>113400000</v>
      </c>
      <c r="J1829" t="s">
        <v>190</v>
      </c>
      <c r="K1829" s="14">
        <v>42000000</v>
      </c>
      <c r="L1829" t="s">
        <v>197</v>
      </c>
      <c r="M1829" t="s">
        <v>202</v>
      </c>
      <c r="N1829" s="14"/>
      <c r="O1829" s="14"/>
      <c r="P1829" s="14"/>
      <c r="Q1829" s="14"/>
      <c r="R1829" s="14"/>
      <c r="S1829" s="14">
        <v>0</v>
      </c>
    </row>
    <row r="1830" spans="1:19" x14ac:dyDescent="0.3">
      <c r="A1830" t="s">
        <v>6519</v>
      </c>
      <c r="B1830" t="s">
        <v>60</v>
      </c>
      <c r="C1830" s="14">
        <v>2008</v>
      </c>
      <c r="D1830" t="s">
        <v>302</v>
      </c>
      <c r="E1830" t="s">
        <v>1764</v>
      </c>
      <c r="F1830" t="s">
        <v>299</v>
      </c>
      <c r="G1830" t="s">
        <v>299</v>
      </c>
      <c r="H1830" t="s">
        <v>4353</v>
      </c>
      <c r="I1830" s="14"/>
      <c r="J1830" t="s">
        <v>4353</v>
      </c>
      <c r="K1830" s="14"/>
      <c r="L1830" t="s">
        <v>197</v>
      </c>
      <c r="M1830" t="s">
        <v>202</v>
      </c>
      <c r="N1830" s="14"/>
      <c r="O1830" s="14"/>
      <c r="P1830" s="14"/>
      <c r="Q1830" s="14"/>
      <c r="R1830" s="14"/>
      <c r="S1830" s="14">
        <v>0</v>
      </c>
    </row>
    <row r="1831" spans="1:19" x14ac:dyDescent="0.3">
      <c r="A1831" t="s">
        <v>6520</v>
      </c>
      <c r="B1831" t="s">
        <v>60</v>
      </c>
      <c r="C1831" s="14">
        <v>2009</v>
      </c>
      <c r="D1831" t="s">
        <v>302</v>
      </c>
      <c r="E1831" t="s">
        <v>1765</v>
      </c>
      <c r="F1831" t="s">
        <v>299</v>
      </c>
      <c r="G1831" t="s">
        <v>299</v>
      </c>
      <c r="H1831" t="s">
        <v>4353</v>
      </c>
      <c r="I1831" s="14"/>
      <c r="J1831" t="s">
        <v>4353</v>
      </c>
      <c r="K1831" s="14"/>
      <c r="L1831" t="s">
        <v>197</v>
      </c>
      <c r="M1831" t="s">
        <v>202</v>
      </c>
      <c r="N1831" s="14"/>
      <c r="O1831" s="14"/>
      <c r="P1831" s="14"/>
      <c r="Q1831" s="14"/>
      <c r="R1831" s="14"/>
      <c r="S1831" s="14">
        <v>0</v>
      </c>
    </row>
    <row r="1832" spans="1:19" x14ac:dyDescent="0.3">
      <c r="A1832" t="s">
        <v>6521</v>
      </c>
      <c r="B1832" t="s">
        <v>60</v>
      </c>
      <c r="C1832" s="14">
        <v>2011</v>
      </c>
      <c r="D1832" t="s">
        <v>302</v>
      </c>
      <c r="E1832" t="s">
        <v>1766</v>
      </c>
      <c r="F1832" t="s">
        <v>299</v>
      </c>
      <c r="G1832" t="s">
        <v>299</v>
      </c>
      <c r="H1832" t="s">
        <v>4353</v>
      </c>
      <c r="I1832" s="14"/>
      <c r="J1832" t="s">
        <v>4353</v>
      </c>
      <c r="K1832" s="14"/>
      <c r="L1832" t="s">
        <v>197</v>
      </c>
      <c r="M1832" t="s">
        <v>202</v>
      </c>
      <c r="N1832" s="14"/>
      <c r="O1832" s="14"/>
      <c r="P1832" s="14"/>
      <c r="Q1832" s="14"/>
      <c r="R1832" s="14"/>
      <c r="S1832" s="14">
        <v>0</v>
      </c>
    </row>
    <row r="1833" spans="1:19" x14ac:dyDescent="0.3">
      <c r="A1833" t="s">
        <v>6522</v>
      </c>
      <c r="B1833" t="s">
        <v>60</v>
      </c>
      <c r="C1833" s="14">
        <v>2013</v>
      </c>
      <c r="D1833" t="s">
        <v>302</v>
      </c>
      <c r="E1833" t="s">
        <v>1767</v>
      </c>
      <c r="F1833" t="s">
        <v>299</v>
      </c>
      <c r="G1833" t="s">
        <v>299</v>
      </c>
      <c r="H1833" t="s">
        <v>4353</v>
      </c>
      <c r="I1833" s="14">
        <v>1500000</v>
      </c>
      <c r="J1833" t="s">
        <v>146</v>
      </c>
      <c r="K1833" s="14">
        <v>1500000</v>
      </c>
      <c r="L1833" t="s">
        <v>197</v>
      </c>
      <c r="M1833" t="s">
        <v>202</v>
      </c>
      <c r="N1833" s="14"/>
      <c r="O1833" s="14"/>
      <c r="P1833" s="14"/>
      <c r="Q1833" s="14"/>
      <c r="R1833" s="14"/>
      <c r="S1833" s="14">
        <v>0</v>
      </c>
    </row>
    <row r="1834" spans="1:19" x14ac:dyDescent="0.3">
      <c r="A1834" t="s">
        <v>6523</v>
      </c>
      <c r="B1834" t="s">
        <v>60</v>
      </c>
      <c r="C1834" s="14">
        <v>2013</v>
      </c>
      <c r="D1834" t="s">
        <v>302</v>
      </c>
      <c r="E1834" t="s">
        <v>1768</v>
      </c>
      <c r="F1834" t="s">
        <v>299</v>
      </c>
      <c r="G1834" t="s">
        <v>299</v>
      </c>
      <c r="H1834" t="s">
        <v>4353</v>
      </c>
      <c r="I1834" s="14">
        <v>68000000</v>
      </c>
      <c r="J1834" t="s">
        <v>190</v>
      </c>
      <c r="K1834" s="14">
        <v>25185184</v>
      </c>
      <c r="L1834" t="s">
        <v>197</v>
      </c>
      <c r="M1834" t="s">
        <v>202</v>
      </c>
      <c r="N1834" s="14"/>
      <c r="O1834" s="14"/>
      <c r="P1834" s="14"/>
      <c r="Q1834" s="14"/>
      <c r="R1834" s="14"/>
      <c r="S1834" s="14">
        <v>0</v>
      </c>
    </row>
    <row r="1835" spans="1:19" x14ac:dyDescent="0.3">
      <c r="A1835" t="s">
        <v>6524</v>
      </c>
      <c r="B1835" t="s">
        <v>88</v>
      </c>
      <c r="C1835" s="14">
        <v>1976</v>
      </c>
      <c r="D1835" t="s">
        <v>255</v>
      </c>
      <c r="E1835" t="s">
        <v>4384</v>
      </c>
      <c r="F1835" t="s">
        <v>299</v>
      </c>
      <c r="G1835" t="s">
        <v>299</v>
      </c>
      <c r="H1835" t="s">
        <v>4353</v>
      </c>
      <c r="I1835" s="14"/>
      <c r="J1835" t="s">
        <v>4353</v>
      </c>
      <c r="K1835" s="14">
        <v>25000</v>
      </c>
      <c r="L1835" t="s">
        <v>197</v>
      </c>
      <c r="M1835" t="s">
        <v>4353</v>
      </c>
      <c r="N1835" s="14"/>
      <c r="O1835" s="14"/>
      <c r="P1835" s="14"/>
      <c r="Q1835" s="14"/>
      <c r="R1835" s="14"/>
      <c r="S1835" s="14">
        <v>0</v>
      </c>
    </row>
    <row r="1836" spans="1:19" x14ac:dyDescent="0.3">
      <c r="A1836" t="s">
        <v>6525</v>
      </c>
      <c r="B1836" t="s">
        <v>14</v>
      </c>
      <c r="C1836" s="14">
        <v>1959</v>
      </c>
      <c r="D1836" t="s">
        <v>252</v>
      </c>
      <c r="E1836" t="s">
        <v>929</v>
      </c>
      <c r="F1836" t="s">
        <v>299</v>
      </c>
      <c r="G1836" t="s">
        <v>299</v>
      </c>
      <c r="H1836" t="s">
        <v>4353</v>
      </c>
      <c r="I1836" s="14"/>
      <c r="J1836" t="s">
        <v>4353</v>
      </c>
      <c r="K1836" s="14">
        <v>500000</v>
      </c>
      <c r="L1836" t="s">
        <v>197</v>
      </c>
      <c r="M1836" t="s">
        <v>4353</v>
      </c>
      <c r="N1836" s="14"/>
      <c r="O1836" s="14"/>
      <c r="P1836" s="14"/>
      <c r="Q1836" s="14"/>
      <c r="R1836" s="14"/>
      <c r="S1836" s="14">
        <v>0</v>
      </c>
    </row>
    <row r="1837" spans="1:19" x14ac:dyDescent="0.3">
      <c r="A1837" t="s">
        <v>6526</v>
      </c>
      <c r="B1837" t="s">
        <v>14</v>
      </c>
      <c r="C1837" s="14">
        <v>1960</v>
      </c>
      <c r="D1837" t="s">
        <v>252</v>
      </c>
      <c r="E1837" t="s">
        <v>254</v>
      </c>
      <c r="F1837" t="s">
        <v>299</v>
      </c>
      <c r="G1837" t="s">
        <v>299</v>
      </c>
      <c r="H1837" t="s">
        <v>4353</v>
      </c>
      <c r="I1837" s="14"/>
      <c r="J1837" t="s">
        <v>4353</v>
      </c>
      <c r="K1837" s="14">
        <v>12500000</v>
      </c>
      <c r="L1837" t="s">
        <v>198</v>
      </c>
      <c r="M1837" t="s">
        <v>4353</v>
      </c>
      <c r="N1837" s="14"/>
      <c r="O1837" s="14"/>
      <c r="P1837" s="14"/>
      <c r="Q1837" s="14"/>
      <c r="R1837" s="14"/>
      <c r="S1837" s="14">
        <v>0</v>
      </c>
    </row>
    <row r="1838" spans="1:19" x14ac:dyDescent="0.3">
      <c r="A1838" t="s">
        <v>6527</v>
      </c>
      <c r="B1838" t="s">
        <v>14</v>
      </c>
      <c r="C1838" s="14">
        <v>1960</v>
      </c>
      <c r="D1838" t="s">
        <v>252</v>
      </c>
      <c r="E1838" t="s">
        <v>1771</v>
      </c>
      <c r="F1838" t="s">
        <v>299</v>
      </c>
      <c r="G1838" t="s">
        <v>299</v>
      </c>
      <c r="H1838" t="s">
        <v>4353</v>
      </c>
      <c r="I1838" s="14"/>
      <c r="J1838" t="s">
        <v>4353</v>
      </c>
      <c r="K1838" s="14">
        <v>700000</v>
      </c>
      <c r="L1838" t="s">
        <v>198</v>
      </c>
      <c r="M1838" t="s">
        <v>4353</v>
      </c>
      <c r="N1838" s="14"/>
      <c r="O1838" s="14"/>
      <c r="P1838" s="14"/>
      <c r="Q1838" s="14"/>
      <c r="R1838" s="14"/>
      <c r="S1838" s="14">
        <v>0</v>
      </c>
    </row>
    <row r="1839" spans="1:19" x14ac:dyDescent="0.3">
      <c r="A1839" t="s">
        <v>6528</v>
      </c>
      <c r="B1839" t="s">
        <v>14</v>
      </c>
      <c r="C1839" s="14">
        <v>1960</v>
      </c>
      <c r="D1839" t="s">
        <v>252</v>
      </c>
      <c r="E1839" t="s">
        <v>929</v>
      </c>
      <c r="F1839" t="s">
        <v>299</v>
      </c>
      <c r="G1839" t="s">
        <v>299</v>
      </c>
      <c r="H1839" t="s">
        <v>4353</v>
      </c>
      <c r="I1839" s="14"/>
      <c r="J1839" t="s">
        <v>4353</v>
      </c>
      <c r="K1839" s="14">
        <v>1000000</v>
      </c>
      <c r="L1839" t="s">
        <v>197</v>
      </c>
      <c r="M1839" t="s">
        <v>4353</v>
      </c>
      <c r="N1839" s="14"/>
      <c r="O1839" s="14"/>
      <c r="P1839" s="14"/>
      <c r="Q1839" s="14"/>
      <c r="R1839" s="14"/>
      <c r="S1839" s="14">
        <v>0</v>
      </c>
    </row>
    <row r="1840" spans="1:19" x14ac:dyDescent="0.3">
      <c r="A1840" t="s">
        <v>6529</v>
      </c>
      <c r="B1840" t="s">
        <v>14</v>
      </c>
      <c r="C1840" s="14">
        <v>1960</v>
      </c>
      <c r="D1840" t="s">
        <v>252</v>
      </c>
      <c r="E1840" t="s">
        <v>360</v>
      </c>
      <c r="F1840" t="s">
        <v>299</v>
      </c>
      <c r="G1840" t="s">
        <v>299</v>
      </c>
      <c r="H1840" t="s">
        <v>4353</v>
      </c>
      <c r="I1840" s="14"/>
      <c r="J1840" t="s">
        <v>4353</v>
      </c>
      <c r="K1840" s="14">
        <v>7000000</v>
      </c>
      <c r="L1840" t="s">
        <v>198</v>
      </c>
      <c r="M1840" t="s">
        <v>4353</v>
      </c>
      <c r="N1840" s="14"/>
      <c r="O1840" s="14"/>
      <c r="P1840" s="14"/>
      <c r="Q1840" s="14"/>
      <c r="R1840" s="14"/>
      <c r="S1840" s="14">
        <v>0</v>
      </c>
    </row>
    <row r="1841" spans="1:19" x14ac:dyDescent="0.3">
      <c r="A1841" t="s">
        <v>6530</v>
      </c>
      <c r="B1841" t="s">
        <v>14</v>
      </c>
      <c r="C1841" s="14">
        <v>1960</v>
      </c>
      <c r="D1841" t="s">
        <v>252</v>
      </c>
      <c r="E1841" t="s">
        <v>1769</v>
      </c>
      <c r="F1841" t="s">
        <v>299</v>
      </c>
      <c r="G1841" t="s">
        <v>299</v>
      </c>
      <c r="H1841" t="s">
        <v>4353</v>
      </c>
      <c r="I1841" s="14"/>
      <c r="J1841" t="s">
        <v>4353</v>
      </c>
      <c r="K1841" s="14">
        <v>2000000</v>
      </c>
      <c r="L1841" t="s">
        <v>198</v>
      </c>
      <c r="M1841" t="s">
        <v>4353</v>
      </c>
      <c r="N1841" s="14"/>
      <c r="O1841" s="14"/>
      <c r="P1841" s="14"/>
      <c r="Q1841" s="14"/>
      <c r="R1841" s="14"/>
      <c r="S1841" s="14">
        <v>0</v>
      </c>
    </row>
    <row r="1842" spans="1:19" x14ac:dyDescent="0.3">
      <c r="A1842" t="s">
        <v>6531</v>
      </c>
      <c r="B1842" t="s">
        <v>14</v>
      </c>
      <c r="C1842" s="14">
        <v>1960</v>
      </c>
      <c r="D1842" t="s">
        <v>252</v>
      </c>
      <c r="E1842" t="s">
        <v>1770</v>
      </c>
      <c r="F1842" t="s">
        <v>299</v>
      </c>
      <c r="G1842" t="s">
        <v>299</v>
      </c>
      <c r="H1842" t="s">
        <v>4353</v>
      </c>
      <c r="I1842" s="14"/>
      <c r="J1842" t="s">
        <v>4353</v>
      </c>
      <c r="K1842" s="14">
        <v>2800000</v>
      </c>
      <c r="L1842" t="s">
        <v>198</v>
      </c>
      <c r="M1842" t="s">
        <v>4353</v>
      </c>
      <c r="N1842" s="14"/>
      <c r="O1842" s="14"/>
      <c r="P1842" s="14"/>
      <c r="Q1842" s="14"/>
      <c r="R1842" s="14"/>
      <c r="S1842" s="14">
        <v>0</v>
      </c>
    </row>
    <row r="1843" spans="1:19" x14ac:dyDescent="0.3">
      <c r="A1843" t="s">
        <v>6532</v>
      </c>
      <c r="B1843" t="s">
        <v>14</v>
      </c>
      <c r="C1843" s="14">
        <v>1966</v>
      </c>
      <c r="D1843" t="s">
        <v>252</v>
      </c>
      <c r="E1843" t="s">
        <v>1775</v>
      </c>
      <c r="F1843" t="s">
        <v>299</v>
      </c>
      <c r="G1843" t="s">
        <v>299</v>
      </c>
      <c r="H1843" t="s">
        <v>4353</v>
      </c>
      <c r="I1843" s="14"/>
      <c r="J1843" t="s">
        <v>4353</v>
      </c>
      <c r="K1843" s="14">
        <v>300000</v>
      </c>
      <c r="L1843" t="s">
        <v>198</v>
      </c>
      <c r="M1843" t="s">
        <v>4353</v>
      </c>
      <c r="N1843" s="14"/>
      <c r="O1843" s="14"/>
      <c r="P1843" s="14"/>
      <c r="Q1843" s="14"/>
      <c r="R1843" s="14"/>
      <c r="S1843" s="14">
        <v>0</v>
      </c>
    </row>
    <row r="1844" spans="1:19" x14ac:dyDescent="0.3">
      <c r="A1844" t="s">
        <v>6533</v>
      </c>
      <c r="B1844" t="s">
        <v>14</v>
      </c>
      <c r="C1844" s="14">
        <v>1966</v>
      </c>
      <c r="D1844" t="s">
        <v>252</v>
      </c>
      <c r="E1844" t="s">
        <v>1774</v>
      </c>
      <c r="F1844" t="s">
        <v>299</v>
      </c>
      <c r="G1844" t="s">
        <v>299</v>
      </c>
      <c r="H1844" t="s">
        <v>4353</v>
      </c>
      <c r="I1844" s="14"/>
      <c r="J1844" t="s">
        <v>4353</v>
      </c>
      <c r="K1844" s="14">
        <v>6000000</v>
      </c>
      <c r="L1844" t="s">
        <v>198</v>
      </c>
      <c r="M1844" t="s">
        <v>4353</v>
      </c>
      <c r="N1844" s="14"/>
      <c r="O1844" s="14"/>
      <c r="P1844" s="14"/>
      <c r="Q1844" s="14"/>
      <c r="R1844" s="14"/>
      <c r="S1844" s="14">
        <v>0</v>
      </c>
    </row>
    <row r="1845" spans="1:19" x14ac:dyDescent="0.3">
      <c r="A1845" t="s">
        <v>6534</v>
      </c>
      <c r="B1845" t="s">
        <v>14</v>
      </c>
      <c r="C1845" s="14">
        <v>1966</v>
      </c>
      <c r="D1845" t="s">
        <v>252</v>
      </c>
      <c r="E1845" t="s">
        <v>1773</v>
      </c>
      <c r="F1845" t="s">
        <v>299</v>
      </c>
      <c r="G1845" t="s">
        <v>299</v>
      </c>
      <c r="H1845" t="s">
        <v>4353</v>
      </c>
      <c r="I1845" s="14"/>
      <c r="J1845" t="s">
        <v>4353</v>
      </c>
      <c r="K1845" s="14">
        <v>10800000</v>
      </c>
      <c r="L1845" t="s">
        <v>198</v>
      </c>
      <c r="M1845" t="s">
        <v>4353</v>
      </c>
      <c r="N1845" s="14"/>
      <c r="O1845" s="14"/>
      <c r="P1845" s="14"/>
      <c r="Q1845" s="14"/>
      <c r="R1845" s="14"/>
      <c r="S1845" s="14">
        <v>0</v>
      </c>
    </row>
    <row r="1846" spans="1:19" x14ac:dyDescent="0.3">
      <c r="A1846" t="s">
        <v>6535</v>
      </c>
      <c r="B1846" t="s">
        <v>14</v>
      </c>
      <c r="C1846" s="14">
        <v>1966</v>
      </c>
      <c r="D1846" t="s">
        <v>252</v>
      </c>
      <c r="E1846" t="s">
        <v>1772</v>
      </c>
      <c r="F1846" t="s">
        <v>299</v>
      </c>
      <c r="G1846" t="s">
        <v>299</v>
      </c>
      <c r="H1846" t="s">
        <v>4353</v>
      </c>
      <c r="I1846" s="14"/>
      <c r="J1846" t="s">
        <v>4353</v>
      </c>
      <c r="K1846" s="14">
        <v>2500000</v>
      </c>
      <c r="L1846" t="s">
        <v>198</v>
      </c>
      <c r="M1846" t="s">
        <v>4353</v>
      </c>
      <c r="N1846" s="14"/>
      <c r="O1846" s="14"/>
      <c r="P1846" s="14"/>
      <c r="Q1846" s="14"/>
      <c r="R1846" s="14"/>
      <c r="S1846" s="14">
        <v>0</v>
      </c>
    </row>
    <row r="1847" spans="1:19" x14ac:dyDescent="0.3">
      <c r="A1847" t="s">
        <v>6536</v>
      </c>
      <c r="B1847" t="s">
        <v>14</v>
      </c>
      <c r="C1847" s="14">
        <v>1966</v>
      </c>
      <c r="D1847" t="s">
        <v>252</v>
      </c>
      <c r="E1847" t="s">
        <v>1772</v>
      </c>
      <c r="F1847" t="s">
        <v>299</v>
      </c>
      <c r="G1847" t="s">
        <v>299</v>
      </c>
      <c r="H1847" t="s">
        <v>4353</v>
      </c>
      <c r="I1847" s="14"/>
      <c r="J1847" t="s">
        <v>4353</v>
      </c>
      <c r="K1847" s="14">
        <v>300000</v>
      </c>
      <c r="L1847" t="s">
        <v>198</v>
      </c>
      <c r="M1847" t="s">
        <v>4353</v>
      </c>
      <c r="N1847" s="14"/>
      <c r="O1847" s="14"/>
      <c r="P1847" s="14"/>
      <c r="Q1847" s="14"/>
      <c r="R1847" s="14"/>
      <c r="S1847" s="14">
        <v>0</v>
      </c>
    </row>
    <row r="1848" spans="1:19" x14ac:dyDescent="0.3">
      <c r="A1848" t="s">
        <v>6537</v>
      </c>
      <c r="B1848" t="s">
        <v>14</v>
      </c>
      <c r="C1848" s="14">
        <v>1966</v>
      </c>
      <c r="D1848" t="s">
        <v>252</v>
      </c>
      <c r="E1848" t="s">
        <v>9988</v>
      </c>
      <c r="F1848" t="s">
        <v>299</v>
      </c>
      <c r="G1848" t="s">
        <v>299</v>
      </c>
      <c r="H1848" t="s">
        <v>4353</v>
      </c>
      <c r="I1848" s="14"/>
      <c r="J1848" t="s">
        <v>4353</v>
      </c>
      <c r="K1848" s="14">
        <v>10000000</v>
      </c>
      <c r="L1848" t="s">
        <v>198</v>
      </c>
      <c r="M1848" t="s">
        <v>4353</v>
      </c>
      <c r="N1848" s="14"/>
      <c r="O1848" s="14"/>
      <c r="P1848" s="14"/>
      <c r="Q1848" s="14"/>
      <c r="R1848" s="14"/>
      <c r="S1848" s="14">
        <v>0</v>
      </c>
    </row>
    <row r="1849" spans="1:19" x14ac:dyDescent="0.3">
      <c r="A1849" t="s">
        <v>6539</v>
      </c>
      <c r="B1849" t="s">
        <v>14</v>
      </c>
      <c r="C1849" s="14">
        <v>1966</v>
      </c>
      <c r="D1849" t="s">
        <v>252</v>
      </c>
      <c r="E1849" t="s">
        <v>1776</v>
      </c>
      <c r="F1849" t="s">
        <v>299</v>
      </c>
      <c r="G1849" t="s">
        <v>299</v>
      </c>
      <c r="H1849" t="s">
        <v>4353</v>
      </c>
      <c r="I1849" s="14"/>
      <c r="J1849" t="s">
        <v>4353</v>
      </c>
      <c r="K1849" s="14">
        <v>1300000</v>
      </c>
      <c r="L1849" t="s">
        <v>198</v>
      </c>
      <c r="M1849" t="s">
        <v>4353</v>
      </c>
      <c r="N1849" s="14"/>
      <c r="O1849" s="14"/>
      <c r="P1849" s="14"/>
      <c r="Q1849" s="14"/>
      <c r="R1849" s="14"/>
      <c r="S1849" s="14">
        <v>0</v>
      </c>
    </row>
    <row r="1850" spans="1:19" x14ac:dyDescent="0.3">
      <c r="A1850" t="s">
        <v>6540</v>
      </c>
      <c r="B1850" t="s">
        <v>14</v>
      </c>
      <c r="C1850" s="14">
        <v>1968</v>
      </c>
      <c r="D1850" t="s">
        <v>252</v>
      </c>
      <c r="E1850" t="s">
        <v>1777</v>
      </c>
      <c r="F1850" t="s">
        <v>299</v>
      </c>
      <c r="G1850" t="s">
        <v>299</v>
      </c>
      <c r="H1850" t="s">
        <v>4353</v>
      </c>
      <c r="I1850" s="14"/>
      <c r="J1850" t="s">
        <v>4353</v>
      </c>
      <c r="K1850" s="14">
        <v>300000</v>
      </c>
      <c r="L1850" t="s">
        <v>198</v>
      </c>
      <c r="M1850" t="s">
        <v>4353</v>
      </c>
      <c r="N1850" s="14"/>
      <c r="O1850" s="14"/>
      <c r="P1850" s="14"/>
      <c r="Q1850" s="14"/>
      <c r="R1850" s="14"/>
      <c r="S1850" s="14">
        <v>0</v>
      </c>
    </row>
    <row r="1851" spans="1:19" x14ac:dyDescent="0.3">
      <c r="A1851" t="s">
        <v>6541</v>
      </c>
      <c r="B1851" t="s">
        <v>14</v>
      </c>
      <c r="C1851" s="14">
        <v>1969</v>
      </c>
      <c r="D1851" t="s">
        <v>252</v>
      </c>
      <c r="E1851" t="s">
        <v>1779</v>
      </c>
      <c r="F1851" t="s">
        <v>299</v>
      </c>
      <c r="G1851" t="s">
        <v>299</v>
      </c>
      <c r="H1851" t="s">
        <v>4353</v>
      </c>
      <c r="I1851" s="14"/>
      <c r="J1851" t="s">
        <v>4353</v>
      </c>
      <c r="K1851" s="14">
        <v>5000000</v>
      </c>
      <c r="L1851" t="s">
        <v>198</v>
      </c>
      <c r="M1851" t="s">
        <v>4353</v>
      </c>
      <c r="N1851" s="14"/>
      <c r="O1851" s="14"/>
      <c r="P1851" s="14"/>
      <c r="Q1851" s="14"/>
      <c r="R1851" s="14"/>
      <c r="S1851" s="14">
        <v>0</v>
      </c>
    </row>
    <row r="1852" spans="1:19" x14ac:dyDescent="0.3">
      <c r="A1852" t="s">
        <v>6542</v>
      </c>
      <c r="B1852" t="s">
        <v>14</v>
      </c>
      <c r="C1852" s="14">
        <v>1969</v>
      </c>
      <c r="D1852" t="s">
        <v>252</v>
      </c>
      <c r="E1852" t="s">
        <v>280</v>
      </c>
      <c r="F1852" t="s">
        <v>299</v>
      </c>
      <c r="G1852" t="s">
        <v>299</v>
      </c>
      <c r="H1852" t="s">
        <v>4353</v>
      </c>
      <c r="I1852" s="14"/>
      <c r="J1852" t="s">
        <v>4353</v>
      </c>
      <c r="K1852" s="14">
        <v>6500000</v>
      </c>
      <c r="L1852" t="s">
        <v>198</v>
      </c>
      <c r="M1852" t="s">
        <v>4353</v>
      </c>
      <c r="N1852" s="14"/>
      <c r="O1852" s="14"/>
      <c r="P1852" s="14"/>
      <c r="Q1852" s="14"/>
      <c r="R1852" s="14"/>
      <c r="S1852" s="14">
        <v>0</v>
      </c>
    </row>
    <row r="1853" spans="1:19" x14ac:dyDescent="0.3">
      <c r="A1853" t="s">
        <v>6543</v>
      </c>
      <c r="B1853" t="s">
        <v>14</v>
      </c>
      <c r="C1853" s="14">
        <v>1969</v>
      </c>
      <c r="D1853" t="s">
        <v>252</v>
      </c>
      <c r="E1853" t="s">
        <v>1778</v>
      </c>
      <c r="F1853" t="s">
        <v>299</v>
      </c>
      <c r="G1853" t="s">
        <v>299</v>
      </c>
      <c r="H1853" t="s">
        <v>4353</v>
      </c>
      <c r="I1853" s="14"/>
      <c r="J1853" t="s">
        <v>4353</v>
      </c>
      <c r="K1853" s="14"/>
      <c r="L1853" t="s">
        <v>198</v>
      </c>
      <c r="M1853" t="s">
        <v>4353</v>
      </c>
      <c r="N1853" s="14"/>
      <c r="O1853" s="14"/>
      <c r="P1853" s="14"/>
      <c r="Q1853" s="14"/>
      <c r="R1853" s="14"/>
      <c r="S1853" s="14">
        <v>0</v>
      </c>
    </row>
    <row r="1854" spans="1:19" x14ac:dyDescent="0.3">
      <c r="A1854" t="s">
        <v>6544</v>
      </c>
      <c r="B1854" t="s">
        <v>14</v>
      </c>
      <c r="C1854" s="14">
        <v>1970</v>
      </c>
      <c r="D1854" t="s">
        <v>252</v>
      </c>
      <c r="E1854" t="s">
        <v>265</v>
      </c>
      <c r="F1854" t="s">
        <v>299</v>
      </c>
      <c r="G1854" t="s">
        <v>299</v>
      </c>
      <c r="H1854" t="s">
        <v>4353</v>
      </c>
      <c r="I1854" s="14"/>
      <c r="J1854" t="s">
        <v>4353</v>
      </c>
      <c r="K1854" s="14">
        <v>10000000</v>
      </c>
      <c r="L1854" t="s">
        <v>198</v>
      </c>
      <c r="M1854" t="s">
        <v>4353</v>
      </c>
      <c r="N1854" s="14"/>
      <c r="O1854" s="14"/>
      <c r="P1854" s="14"/>
      <c r="Q1854" s="14"/>
      <c r="R1854" s="14"/>
      <c r="S1854" s="14">
        <v>0</v>
      </c>
    </row>
    <row r="1855" spans="1:19" x14ac:dyDescent="0.3">
      <c r="A1855" t="s">
        <v>6545</v>
      </c>
      <c r="B1855" t="s">
        <v>14</v>
      </c>
      <c r="C1855" s="14">
        <v>1972</v>
      </c>
      <c r="D1855" t="s">
        <v>252</v>
      </c>
      <c r="E1855" t="s">
        <v>1780</v>
      </c>
      <c r="F1855" t="s">
        <v>299</v>
      </c>
      <c r="G1855" t="s">
        <v>299</v>
      </c>
      <c r="H1855" t="s">
        <v>4353</v>
      </c>
      <c r="I1855" s="14"/>
      <c r="J1855" t="s">
        <v>4353</v>
      </c>
      <c r="K1855" s="14">
        <v>17800000</v>
      </c>
      <c r="L1855" t="s">
        <v>198</v>
      </c>
      <c r="M1855" t="s">
        <v>4353</v>
      </c>
      <c r="N1855" s="14"/>
      <c r="O1855" s="14"/>
      <c r="P1855" s="14"/>
      <c r="Q1855" s="14"/>
      <c r="R1855" s="14"/>
      <c r="S1855" s="14">
        <v>0</v>
      </c>
    </row>
    <row r="1856" spans="1:19" x14ac:dyDescent="0.3">
      <c r="A1856" t="s">
        <v>6546</v>
      </c>
      <c r="B1856" t="s">
        <v>14</v>
      </c>
      <c r="C1856" s="14">
        <v>1974</v>
      </c>
      <c r="D1856" t="s">
        <v>252</v>
      </c>
      <c r="E1856" t="s">
        <v>263</v>
      </c>
      <c r="F1856" t="s">
        <v>299</v>
      </c>
      <c r="G1856" t="s">
        <v>299</v>
      </c>
      <c r="H1856" t="s">
        <v>4353</v>
      </c>
      <c r="I1856" s="14"/>
      <c r="J1856" t="s">
        <v>4353</v>
      </c>
      <c r="K1856" s="14">
        <v>1500000</v>
      </c>
      <c r="L1856" t="s">
        <v>197</v>
      </c>
      <c r="M1856" t="s">
        <v>4353</v>
      </c>
      <c r="N1856" s="14"/>
      <c r="O1856" s="14"/>
      <c r="P1856" s="14"/>
      <c r="Q1856" s="14"/>
      <c r="R1856" s="14"/>
      <c r="S1856" s="14">
        <v>0</v>
      </c>
    </row>
    <row r="1857" spans="1:19" x14ac:dyDescent="0.3">
      <c r="A1857" t="s">
        <v>6547</v>
      </c>
      <c r="B1857" t="s">
        <v>14</v>
      </c>
      <c r="C1857" s="14">
        <v>1978</v>
      </c>
      <c r="D1857" t="s">
        <v>252</v>
      </c>
      <c r="E1857" t="s">
        <v>263</v>
      </c>
      <c r="F1857" t="s">
        <v>299</v>
      </c>
      <c r="G1857" t="s">
        <v>299</v>
      </c>
      <c r="H1857" t="s">
        <v>4353</v>
      </c>
      <c r="I1857" s="14"/>
      <c r="J1857" t="s">
        <v>4353</v>
      </c>
      <c r="K1857" s="14">
        <v>500000</v>
      </c>
      <c r="L1857" t="s">
        <v>197</v>
      </c>
      <c r="M1857" t="s">
        <v>4353</v>
      </c>
      <c r="N1857" s="14"/>
      <c r="O1857" s="14"/>
      <c r="P1857" s="14"/>
      <c r="Q1857" s="14"/>
      <c r="R1857" s="14"/>
      <c r="S1857" s="14">
        <v>0</v>
      </c>
    </row>
    <row r="1858" spans="1:19" x14ac:dyDescent="0.3">
      <c r="A1858" t="s">
        <v>6548</v>
      </c>
      <c r="B1858" t="s">
        <v>14</v>
      </c>
      <c r="C1858" s="14">
        <v>1978</v>
      </c>
      <c r="D1858" t="s">
        <v>252</v>
      </c>
      <c r="E1858" t="s">
        <v>263</v>
      </c>
      <c r="F1858" t="s">
        <v>299</v>
      </c>
      <c r="G1858" t="s">
        <v>299</v>
      </c>
      <c r="H1858" t="s">
        <v>4353</v>
      </c>
      <c r="I1858" s="14"/>
      <c r="J1858" t="s">
        <v>4353</v>
      </c>
      <c r="K1858" s="14">
        <v>200000</v>
      </c>
      <c r="L1858" t="s">
        <v>197</v>
      </c>
      <c r="M1858" t="s">
        <v>4353</v>
      </c>
      <c r="N1858" s="14"/>
      <c r="O1858" s="14"/>
      <c r="P1858" s="14"/>
      <c r="Q1858" s="14"/>
      <c r="R1858" s="14"/>
      <c r="S1858" s="14">
        <v>0</v>
      </c>
    </row>
    <row r="1859" spans="1:19" x14ac:dyDescent="0.3">
      <c r="A1859" t="s">
        <v>6549</v>
      </c>
      <c r="B1859" t="s">
        <v>14</v>
      </c>
      <c r="C1859" s="14">
        <v>1980</v>
      </c>
      <c r="D1859" t="s">
        <v>252</v>
      </c>
      <c r="E1859" t="s">
        <v>6538</v>
      </c>
      <c r="F1859" t="s">
        <v>299</v>
      </c>
      <c r="G1859" t="s">
        <v>299</v>
      </c>
      <c r="H1859" t="s">
        <v>4353</v>
      </c>
      <c r="I1859" s="14"/>
      <c r="J1859" t="s">
        <v>4353</v>
      </c>
      <c r="K1859" s="14">
        <v>33000000</v>
      </c>
      <c r="L1859" t="s">
        <v>198</v>
      </c>
      <c r="M1859" t="s">
        <v>4353</v>
      </c>
      <c r="N1859" s="14"/>
      <c r="O1859" s="14"/>
      <c r="P1859" s="14"/>
      <c r="Q1859" s="14"/>
      <c r="R1859" s="14"/>
      <c r="S1859" s="14">
        <v>0</v>
      </c>
    </row>
    <row r="1860" spans="1:19" x14ac:dyDescent="0.3">
      <c r="A1860" t="s">
        <v>6551</v>
      </c>
      <c r="B1860" t="s">
        <v>14</v>
      </c>
      <c r="C1860" s="14">
        <v>1980</v>
      </c>
      <c r="D1860" t="s">
        <v>252</v>
      </c>
      <c r="E1860" t="s">
        <v>1781</v>
      </c>
      <c r="F1860" t="s">
        <v>299</v>
      </c>
      <c r="G1860" t="s">
        <v>299</v>
      </c>
      <c r="H1860" t="s">
        <v>4353</v>
      </c>
      <c r="I1860" s="14"/>
      <c r="J1860" t="s">
        <v>4353</v>
      </c>
      <c r="K1860" s="14">
        <v>1000000</v>
      </c>
      <c r="L1860" t="s">
        <v>198</v>
      </c>
      <c r="M1860" t="s">
        <v>4353</v>
      </c>
      <c r="N1860" s="14"/>
      <c r="O1860" s="14"/>
      <c r="P1860" s="14"/>
      <c r="Q1860" s="14"/>
      <c r="R1860" s="14"/>
      <c r="S1860" s="14">
        <v>0</v>
      </c>
    </row>
    <row r="1861" spans="1:19" x14ac:dyDescent="0.3">
      <c r="A1861" t="s">
        <v>6552</v>
      </c>
      <c r="B1861" t="s">
        <v>14</v>
      </c>
      <c r="C1861" s="14">
        <v>1982</v>
      </c>
      <c r="D1861" t="s">
        <v>252</v>
      </c>
      <c r="E1861" t="s">
        <v>1782</v>
      </c>
      <c r="F1861" t="s">
        <v>299</v>
      </c>
      <c r="G1861" t="s">
        <v>299</v>
      </c>
      <c r="H1861" t="s">
        <v>4353</v>
      </c>
      <c r="I1861" s="14"/>
      <c r="J1861" t="s">
        <v>4353</v>
      </c>
      <c r="K1861" s="14">
        <v>10000000</v>
      </c>
      <c r="L1861" t="s">
        <v>198</v>
      </c>
      <c r="M1861" t="s">
        <v>4353</v>
      </c>
      <c r="N1861" s="14"/>
      <c r="O1861" s="14"/>
      <c r="P1861" s="14"/>
      <c r="Q1861" s="14"/>
      <c r="R1861" s="14"/>
      <c r="S1861" s="14">
        <v>0</v>
      </c>
    </row>
    <row r="1862" spans="1:19" x14ac:dyDescent="0.3">
      <c r="A1862" t="s">
        <v>6553</v>
      </c>
      <c r="B1862" t="s">
        <v>14</v>
      </c>
      <c r="C1862" s="14">
        <v>1984</v>
      </c>
      <c r="D1862" t="s">
        <v>252</v>
      </c>
      <c r="E1862" t="s">
        <v>1783</v>
      </c>
      <c r="F1862" t="s">
        <v>299</v>
      </c>
      <c r="G1862" t="s">
        <v>299</v>
      </c>
      <c r="H1862" t="s">
        <v>4353</v>
      </c>
      <c r="I1862" s="14"/>
      <c r="J1862" t="s">
        <v>4353</v>
      </c>
      <c r="K1862" s="14"/>
      <c r="L1862" t="s">
        <v>198</v>
      </c>
      <c r="M1862" t="s">
        <v>4353</v>
      </c>
      <c r="N1862" s="14"/>
      <c r="O1862" s="14"/>
      <c r="P1862" s="14"/>
      <c r="Q1862" s="14"/>
      <c r="R1862" s="14"/>
      <c r="S1862" s="14">
        <v>0</v>
      </c>
    </row>
    <row r="1863" spans="1:19" x14ac:dyDescent="0.3">
      <c r="A1863" t="s">
        <v>6554</v>
      </c>
      <c r="B1863" t="s">
        <v>14</v>
      </c>
      <c r="C1863" s="14">
        <v>1985</v>
      </c>
      <c r="D1863" t="s">
        <v>255</v>
      </c>
      <c r="E1863" t="s">
        <v>929</v>
      </c>
      <c r="F1863" t="s">
        <v>299</v>
      </c>
      <c r="G1863" t="s">
        <v>299</v>
      </c>
      <c r="H1863" t="s">
        <v>4353</v>
      </c>
      <c r="I1863" s="14"/>
      <c r="J1863" t="s">
        <v>4353</v>
      </c>
      <c r="K1863" s="14">
        <v>700000</v>
      </c>
      <c r="L1863" t="s">
        <v>197</v>
      </c>
      <c r="M1863" t="s">
        <v>4353</v>
      </c>
      <c r="N1863" s="14"/>
      <c r="O1863" s="14"/>
      <c r="P1863" s="14"/>
      <c r="Q1863" s="14"/>
      <c r="R1863" s="14"/>
      <c r="S1863" s="14">
        <v>0</v>
      </c>
    </row>
    <row r="1864" spans="1:19" x14ac:dyDescent="0.3">
      <c r="A1864" t="s">
        <v>6555</v>
      </c>
      <c r="B1864" t="s">
        <v>14</v>
      </c>
      <c r="C1864" s="14">
        <v>1985</v>
      </c>
      <c r="D1864" t="s">
        <v>255</v>
      </c>
      <c r="E1864" t="s">
        <v>929</v>
      </c>
      <c r="F1864" t="s">
        <v>299</v>
      </c>
      <c r="G1864" t="s">
        <v>299</v>
      </c>
      <c r="H1864" t="s">
        <v>4353</v>
      </c>
      <c r="I1864" s="14"/>
      <c r="J1864" t="s">
        <v>4353</v>
      </c>
      <c r="K1864" s="14">
        <v>30000</v>
      </c>
      <c r="L1864" t="s">
        <v>197</v>
      </c>
      <c r="M1864" t="s">
        <v>4353</v>
      </c>
      <c r="N1864" s="14"/>
      <c r="O1864" s="14"/>
      <c r="P1864" s="14"/>
      <c r="Q1864" s="14"/>
      <c r="R1864" s="14"/>
      <c r="S1864" s="14">
        <v>0</v>
      </c>
    </row>
    <row r="1865" spans="1:19" x14ac:dyDescent="0.3">
      <c r="A1865" t="s">
        <v>6556</v>
      </c>
      <c r="B1865" t="s">
        <v>14</v>
      </c>
      <c r="C1865" s="14">
        <v>1988</v>
      </c>
      <c r="D1865" t="s">
        <v>255</v>
      </c>
      <c r="E1865" t="s">
        <v>6557</v>
      </c>
      <c r="F1865" t="s">
        <v>299</v>
      </c>
      <c r="G1865" t="s">
        <v>299</v>
      </c>
      <c r="H1865" t="s">
        <v>4353</v>
      </c>
      <c r="I1865" s="14"/>
      <c r="J1865" t="s">
        <v>4353</v>
      </c>
      <c r="K1865" s="14">
        <v>13000000</v>
      </c>
      <c r="L1865" t="s">
        <v>198</v>
      </c>
      <c r="M1865" t="s">
        <v>4353</v>
      </c>
      <c r="N1865" s="14">
        <v>0</v>
      </c>
      <c r="O1865" s="14"/>
      <c r="P1865" s="14"/>
      <c r="Q1865" s="14"/>
      <c r="R1865" s="14"/>
      <c r="S1865" s="14">
        <v>0</v>
      </c>
    </row>
    <row r="1866" spans="1:19" x14ac:dyDescent="0.3">
      <c r="A1866" t="s">
        <v>6558</v>
      </c>
      <c r="B1866" t="s">
        <v>14</v>
      </c>
      <c r="C1866" s="14">
        <v>1990</v>
      </c>
      <c r="D1866" t="s">
        <v>362</v>
      </c>
      <c r="E1866" t="s">
        <v>1784</v>
      </c>
      <c r="F1866" t="s">
        <v>299</v>
      </c>
      <c r="G1866" t="s">
        <v>299</v>
      </c>
      <c r="H1866" t="s">
        <v>4353</v>
      </c>
      <c r="I1866" s="14"/>
      <c r="J1866" t="s">
        <v>4353</v>
      </c>
      <c r="K1866" s="14"/>
      <c r="L1866" t="s">
        <v>197</v>
      </c>
      <c r="M1866" t="s">
        <v>4353</v>
      </c>
      <c r="N1866" s="14"/>
      <c r="O1866" s="14"/>
      <c r="P1866" s="14"/>
      <c r="Q1866" s="14"/>
      <c r="R1866" s="14"/>
      <c r="S1866" s="14">
        <v>0</v>
      </c>
    </row>
    <row r="1867" spans="1:19" x14ac:dyDescent="0.3">
      <c r="A1867" t="s">
        <v>6559</v>
      </c>
      <c r="B1867" t="s">
        <v>14</v>
      </c>
      <c r="C1867" s="14">
        <v>1991</v>
      </c>
      <c r="D1867" t="s">
        <v>362</v>
      </c>
      <c r="E1867" t="s">
        <v>1785</v>
      </c>
      <c r="F1867" t="s">
        <v>299</v>
      </c>
      <c r="G1867" t="s">
        <v>299</v>
      </c>
      <c r="H1867" t="s">
        <v>4353</v>
      </c>
      <c r="I1867" s="14"/>
      <c r="J1867" t="s">
        <v>4353</v>
      </c>
      <c r="K1867" s="14"/>
      <c r="L1867" t="s">
        <v>197</v>
      </c>
      <c r="M1867" t="s">
        <v>4353</v>
      </c>
      <c r="N1867" s="14"/>
      <c r="O1867" s="14"/>
      <c r="P1867" s="14"/>
      <c r="Q1867" s="14"/>
      <c r="R1867" s="14"/>
      <c r="S1867" s="14">
        <v>0</v>
      </c>
    </row>
    <row r="1868" spans="1:19" x14ac:dyDescent="0.3">
      <c r="A1868" t="s">
        <v>6560</v>
      </c>
      <c r="B1868" t="s">
        <v>14</v>
      </c>
      <c r="C1868" s="14">
        <v>1992</v>
      </c>
      <c r="D1868" t="s">
        <v>362</v>
      </c>
      <c r="E1868" t="s">
        <v>1786</v>
      </c>
      <c r="F1868" t="s">
        <v>299</v>
      </c>
      <c r="G1868" t="s">
        <v>299</v>
      </c>
      <c r="H1868" t="s">
        <v>4353</v>
      </c>
      <c r="I1868" s="14"/>
      <c r="J1868" t="s">
        <v>4353</v>
      </c>
      <c r="K1868" s="14"/>
      <c r="L1868" t="s">
        <v>197</v>
      </c>
      <c r="M1868" t="s">
        <v>4353</v>
      </c>
      <c r="N1868" s="14"/>
      <c r="O1868" s="14"/>
      <c r="P1868" s="14"/>
      <c r="Q1868" s="14"/>
      <c r="R1868" s="14"/>
      <c r="S1868" s="14">
        <v>0</v>
      </c>
    </row>
    <row r="1869" spans="1:19" x14ac:dyDescent="0.3">
      <c r="A1869" t="s">
        <v>6561</v>
      </c>
      <c r="B1869" t="s">
        <v>14</v>
      </c>
      <c r="C1869" s="14">
        <v>1992</v>
      </c>
      <c r="D1869" t="s">
        <v>362</v>
      </c>
      <c r="E1869" t="s">
        <v>1787</v>
      </c>
      <c r="F1869" t="s">
        <v>299</v>
      </c>
      <c r="G1869" t="s">
        <v>299</v>
      </c>
      <c r="H1869" t="s">
        <v>4353</v>
      </c>
      <c r="I1869" s="14"/>
      <c r="J1869" t="s">
        <v>4353</v>
      </c>
      <c r="K1869" s="14"/>
      <c r="L1869" t="s">
        <v>197</v>
      </c>
      <c r="M1869" t="s">
        <v>4353</v>
      </c>
      <c r="N1869" s="14"/>
      <c r="O1869" s="14"/>
      <c r="P1869" s="14"/>
      <c r="Q1869" s="14"/>
      <c r="R1869" s="14"/>
      <c r="S1869" s="14">
        <v>0</v>
      </c>
    </row>
    <row r="1870" spans="1:19" x14ac:dyDescent="0.3">
      <c r="A1870" t="s">
        <v>6562</v>
      </c>
      <c r="B1870" t="s">
        <v>14</v>
      </c>
      <c r="C1870" s="14">
        <v>1994</v>
      </c>
      <c r="D1870" t="s">
        <v>362</v>
      </c>
      <c r="E1870" t="s">
        <v>1788</v>
      </c>
      <c r="F1870" t="s">
        <v>299</v>
      </c>
      <c r="G1870" t="s">
        <v>299</v>
      </c>
      <c r="H1870" t="s">
        <v>4353</v>
      </c>
      <c r="I1870" s="14"/>
      <c r="J1870" t="s">
        <v>4353</v>
      </c>
      <c r="K1870" s="14"/>
      <c r="L1870" t="s">
        <v>197</v>
      </c>
      <c r="M1870" t="s">
        <v>4353</v>
      </c>
      <c r="N1870" s="14"/>
      <c r="O1870" s="14"/>
      <c r="P1870" s="14"/>
      <c r="Q1870" s="14"/>
      <c r="R1870" s="14"/>
      <c r="S1870" s="14">
        <v>0</v>
      </c>
    </row>
    <row r="1871" spans="1:19" x14ac:dyDescent="0.3">
      <c r="A1871" t="s">
        <v>6563</v>
      </c>
      <c r="B1871" t="s">
        <v>14</v>
      </c>
      <c r="C1871" s="14">
        <v>1996</v>
      </c>
      <c r="D1871" t="s">
        <v>362</v>
      </c>
      <c r="E1871" t="s">
        <v>6550</v>
      </c>
      <c r="F1871" t="s">
        <v>299</v>
      </c>
      <c r="G1871" t="s">
        <v>299</v>
      </c>
      <c r="H1871" t="s">
        <v>4353</v>
      </c>
      <c r="I1871" s="14"/>
      <c r="J1871" t="s">
        <v>4353</v>
      </c>
      <c r="K1871" s="14"/>
      <c r="L1871" t="s">
        <v>197</v>
      </c>
      <c r="M1871" t="s">
        <v>4353</v>
      </c>
      <c r="N1871" s="14"/>
      <c r="O1871" s="14"/>
      <c r="P1871" s="14"/>
      <c r="Q1871" s="14"/>
      <c r="R1871" s="14"/>
      <c r="S1871" s="14">
        <v>0</v>
      </c>
    </row>
    <row r="1872" spans="1:19" x14ac:dyDescent="0.3">
      <c r="A1872" t="s">
        <v>6564</v>
      </c>
      <c r="B1872" t="s">
        <v>14</v>
      </c>
      <c r="C1872" s="14">
        <v>1998</v>
      </c>
      <c r="D1872" t="s">
        <v>362</v>
      </c>
      <c r="E1872" t="s">
        <v>1789</v>
      </c>
      <c r="F1872" t="s">
        <v>299</v>
      </c>
      <c r="G1872" t="s">
        <v>299</v>
      </c>
      <c r="H1872" t="s">
        <v>4353</v>
      </c>
      <c r="I1872" s="14"/>
      <c r="J1872" t="s">
        <v>4353</v>
      </c>
      <c r="K1872" s="14"/>
      <c r="L1872" t="s">
        <v>197</v>
      </c>
      <c r="M1872" t="s">
        <v>4353</v>
      </c>
      <c r="N1872" s="14"/>
      <c r="O1872" s="14"/>
      <c r="P1872" s="14"/>
      <c r="Q1872" s="14"/>
      <c r="R1872" s="14"/>
      <c r="S1872" s="14">
        <v>0</v>
      </c>
    </row>
    <row r="1873" spans="1:19" x14ac:dyDescent="0.3">
      <c r="A1873" t="s">
        <v>6565</v>
      </c>
      <c r="B1873" t="s">
        <v>14</v>
      </c>
      <c r="C1873" s="14">
        <v>1999</v>
      </c>
      <c r="D1873" t="s">
        <v>362</v>
      </c>
      <c r="E1873" t="s">
        <v>1790</v>
      </c>
      <c r="F1873" t="s">
        <v>299</v>
      </c>
      <c r="G1873" t="s">
        <v>299</v>
      </c>
      <c r="H1873" t="s">
        <v>4353</v>
      </c>
      <c r="I1873" s="14"/>
      <c r="J1873" t="s">
        <v>4353</v>
      </c>
      <c r="K1873" s="14"/>
      <c r="L1873" t="s">
        <v>197</v>
      </c>
      <c r="M1873" t="s">
        <v>4353</v>
      </c>
      <c r="N1873" s="14"/>
      <c r="O1873" s="14"/>
      <c r="P1873" s="14"/>
      <c r="Q1873" s="14"/>
      <c r="R1873" s="14"/>
      <c r="S1873" s="14">
        <v>0</v>
      </c>
    </row>
    <row r="1874" spans="1:19" x14ac:dyDescent="0.3">
      <c r="A1874" t="s">
        <v>6566</v>
      </c>
      <c r="B1874" t="s">
        <v>14</v>
      </c>
      <c r="C1874" s="14">
        <v>2003</v>
      </c>
      <c r="D1874" t="s">
        <v>372</v>
      </c>
      <c r="E1874" t="s">
        <v>204</v>
      </c>
      <c r="F1874" t="s">
        <v>364</v>
      </c>
      <c r="G1874" t="s">
        <v>365</v>
      </c>
      <c r="H1874" t="s">
        <v>207</v>
      </c>
      <c r="I1874" s="14"/>
      <c r="J1874" t="s">
        <v>4353</v>
      </c>
      <c r="K1874" s="14">
        <v>6000000</v>
      </c>
      <c r="L1874" t="s">
        <v>198</v>
      </c>
      <c r="M1874" t="s">
        <v>366</v>
      </c>
      <c r="N1874" s="14">
        <v>0</v>
      </c>
      <c r="O1874" s="14"/>
      <c r="P1874" s="14"/>
      <c r="Q1874" s="14">
        <v>0</v>
      </c>
      <c r="R1874" s="14">
        <v>1</v>
      </c>
      <c r="S1874" s="14">
        <v>0</v>
      </c>
    </row>
    <row r="1875" spans="1:19" x14ac:dyDescent="0.3">
      <c r="A1875" t="s">
        <v>6567</v>
      </c>
      <c r="B1875" t="s">
        <v>14</v>
      </c>
      <c r="C1875" s="14">
        <v>2004</v>
      </c>
      <c r="D1875" t="s">
        <v>302</v>
      </c>
      <c r="E1875" t="s">
        <v>1793</v>
      </c>
      <c r="F1875" t="s">
        <v>299</v>
      </c>
      <c r="G1875" t="s">
        <v>299</v>
      </c>
      <c r="H1875" t="s">
        <v>4353</v>
      </c>
      <c r="I1875" s="14"/>
      <c r="J1875" t="s">
        <v>4353</v>
      </c>
      <c r="K1875" s="14"/>
      <c r="L1875" t="s">
        <v>197</v>
      </c>
      <c r="M1875" t="s">
        <v>202</v>
      </c>
      <c r="N1875" s="14"/>
      <c r="O1875" s="14"/>
      <c r="P1875" s="14"/>
      <c r="Q1875" s="14"/>
      <c r="R1875" s="14"/>
      <c r="S1875" s="14">
        <v>0</v>
      </c>
    </row>
    <row r="1876" spans="1:19" x14ac:dyDescent="0.3">
      <c r="A1876" t="s">
        <v>6568</v>
      </c>
      <c r="B1876" t="s">
        <v>14</v>
      </c>
      <c r="C1876" s="14">
        <v>2004</v>
      </c>
      <c r="D1876" t="s">
        <v>302</v>
      </c>
      <c r="E1876" t="s">
        <v>1792</v>
      </c>
      <c r="F1876" t="s">
        <v>299</v>
      </c>
      <c r="G1876" t="s">
        <v>299</v>
      </c>
      <c r="H1876" t="s">
        <v>4353</v>
      </c>
      <c r="I1876" s="14">
        <v>2000000</v>
      </c>
      <c r="J1876" t="s">
        <v>146</v>
      </c>
      <c r="K1876" s="14">
        <v>2000000</v>
      </c>
      <c r="L1876" t="s">
        <v>197</v>
      </c>
      <c r="M1876" t="s">
        <v>202</v>
      </c>
      <c r="N1876" s="14"/>
      <c r="O1876" s="14"/>
      <c r="P1876" s="14"/>
      <c r="Q1876" s="14"/>
      <c r="R1876" s="14"/>
      <c r="S1876" s="14">
        <v>0</v>
      </c>
    </row>
    <row r="1877" spans="1:19" x14ac:dyDescent="0.3">
      <c r="A1877" t="s">
        <v>6569</v>
      </c>
      <c r="B1877" t="s">
        <v>14</v>
      </c>
      <c r="C1877" s="14">
        <v>2004</v>
      </c>
      <c r="D1877" t="s">
        <v>372</v>
      </c>
      <c r="E1877" t="s">
        <v>1791</v>
      </c>
      <c r="F1877" t="s">
        <v>299</v>
      </c>
      <c r="G1877" t="s">
        <v>299</v>
      </c>
      <c r="H1877" t="s">
        <v>207</v>
      </c>
      <c r="I1877" s="14"/>
      <c r="J1877" t="s">
        <v>4353</v>
      </c>
      <c r="K1877" s="14">
        <v>2000000</v>
      </c>
      <c r="L1877" t="s">
        <v>198</v>
      </c>
      <c r="M1877" t="s">
        <v>4353</v>
      </c>
      <c r="N1877" s="14"/>
      <c r="O1877" s="14"/>
      <c r="P1877" s="14"/>
      <c r="Q1877" s="14">
        <v>0</v>
      </c>
      <c r="R1877" s="14">
        <v>1</v>
      </c>
      <c r="S1877" s="14">
        <v>0</v>
      </c>
    </row>
    <row r="1878" spans="1:19" x14ac:dyDescent="0.3">
      <c r="A1878" t="s">
        <v>6570</v>
      </c>
      <c r="B1878" t="s">
        <v>14</v>
      </c>
      <c r="C1878" s="14">
        <v>2004</v>
      </c>
      <c r="D1878" t="s">
        <v>372</v>
      </c>
      <c r="E1878" t="s">
        <v>204</v>
      </c>
      <c r="F1878" t="s">
        <v>364</v>
      </c>
      <c r="G1878" t="s">
        <v>365</v>
      </c>
      <c r="H1878" t="s">
        <v>207</v>
      </c>
      <c r="I1878" s="14"/>
      <c r="J1878" t="s">
        <v>4353</v>
      </c>
      <c r="K1878" s="14">
        <v>2000000</v>
      </c>
      <c r="L1878" t="s">
        <v>198</v>
      </c>
      <c r="M1878" t="s">
        <v>366</v>
      </c>
      <c r="N1878" s="14">
        <v>0</v>
      </c>
      <c r="O1878" s="14"/>
      <c r="P1878" s="14"/>
      <c r="Q1878" s="14">
        <v>0</v>
      </c>
      <c r="R1878" s="14">
        <v>1</v>
      </c>
      <c r="S1878" s="14">
        <v>0</v>
      </c>
    </row>
    <row r="1879" spans="1:19" x14ac:dyDescent="0.3">
      <c r="A1879" t="s">
        <v>6571</v>
      </c>
      <c r="B1879" t="s">
        <v>14</v>
      </c>
      <c r="C1879" s="14">
        <v>2005</v>
      </c>
      <c r="D1879" t="s">
        <v>372</v>
      </c>
      <c r="E1879" t="s">
        <v>204</v>
      </c>
      <c r="F1879" t="s">
        <v>364</v>
      </c>
      <c r="G1879" t="s">
        <v>365</v>
      </c>
      <c r="H1879" t="s">
        <v>207</v>
      </c>
      <c r="I1879" s="14"/>
      <c r="J1879" t="s">
        <v>4353</v>
      </c>
      <c r="K1879" s="14">
        <v>18000000</v>
      </c>
      <c r="L1879" t="s">
        <v>198</v>
      </c>
      <c r="M1879" t="s">
        <v>366</v>
      </c>
      <c r="N1879" s="14">
        <v>0</v>
      </c>
      <c r="O1879" s="14"/>
      <c r="P1879" s="14"/>
      <c r="Q1879" s="14">
        <v>0</v>
      </c>
      <c r="R1879" s="14">
        <v>1</v>
      </c>
      <c r="S1879" s="14">
        <v>0</v>
      </c>
    </row>
    <row r="1880" spans="1:19" x14ac:dyDescent="0.3">
      <c r="A1880" t="s">
        <v>6572</v>
      </c>
      <c r="B1880" t="s">
        <v>14</v>
      </c>
      <c r="C1880" s="14">
        <v>2006</v>
      </c>
      <c r="D1880" t="s">
        <v>302</v>
      </c>
      <c r="E1880" t="s">
        <v>1794</v>
      </c>
      <c r="F1880" t="s">
        <v>299</v>
      </c>
      <c r="G1880" t="s">
        <v>299</v>
      </c>
      <c r="H1880" t="s">
        <v>4353</v>
      </c>
      <c r="I1880" s="14">
        <v>300000000</v>
      </c>
      <c r="J1880" t="s">
        <v>159</v>
      </c>
      <c r="K1880" s="14">
        <v>58266.5703125</v>
      </c>
      <c r="L1880" t="s">
        <v>197</v>
      </c>
      <c r="M1880" t="s">
        <v>202</v>
      </c>
      <c r="N1880" s="14"/>
      <c r="O1880" s="14"/>
      <c r="P1880" s="14"/>
      <c r="Q1880" s="14"/>
      <c r="R1880" s="14"/>
      <c r="S1880" s="14">
        <v>0</v>
      </c>
    </row>
    <row r="1881" spans="1:19" x14ac:dyDescent="0.3">
      <c r="A1881" t="s">
        <v>6573</v>
      </c>
      <c r="B1881" t="s">
        <v>14</v>
      </c>
      <c r="C1881" s="14">
        <v>2006</v>
      </c>
      <c r="D1881" t="s">
        <v>4542</v>
      </c>
      <c r="E1881" t="s">
        <v>1795</v>
      </c>
      <c r="F1881" t="s">
        <v>299</v>
      </c>
      <c r="G1881" t="s">
        <v>299</v>
      </c>
      <c r="H1881" t="s">
        <v>207</v>
      </c>
      <c r="I1881" s="14">
        <v>2500000</v>
      </c>
      <c r="J1881" t="s">
        <v>146</v>
      </c>
      <c r="K1881" s="14">
        <v>2500000</v>
      </c>
      <c r="L1881" t="s">
        <v>198</v>
      </c>
      <c r="M1881" t="s">
        <v>4353</v>
      </c>
      <c r="N1881" s="14"/>
      <c r="O1881" s="14"/>
      <c r="P1881" s="14"/>
      <c r="Q1881" s="14">
        <v>0</v>
      </c>
      <c r="R1881" s="14">
        <v>1</v>
      </c>
      <c r="S1881" s="14">
        <v>1</v>
      </c>
    </row>
    <row r="1882" spans="1:19" x14ac:dyDescent="0.3">
      <c r="A1882" t="s">
        <v>6574</v>
      </c>
      <c r="B1882" t="s">
        <v>14</v>
      </c>
      <c r="C1882" s="14">
        <v>2006</v>
      </c>
      <c r="D1882" t="s">
        <v>4542</v>
      </c>
      <c r="E1882" t="s">
        <v>1797</v>
      </c>
      <c r="F1882" t="s">
        <v>336</v>
      </c>
      <c r="G1882" t="s">
        <v>337</v>
      </c>
      <c r="H1882" t="s">
        <v>207</v>
      </c>
      <c r="I1882" s="14">
        <v>9000000</v>
      </c>
      <c r="J1882" t="s">
        <v>146</v>
      </c>
      <c r="K1882" s="14">
        <v>9000000</v>
      </c>
      <c r="L1882" t="s">
        <v>198</v>
      </c>
      <c r="M1882" t="s">
        <v>202</v>
      </c>
      <c r="N1882" s="14"/>
      <c r="O1882" s="14"/>
      <c r="P1882" s="14"/>
      <c r="Q1882" s="14">
        <v>0</v>
      </c>
      <c r="R1882" s="14">
        <v>1</v>
      </c>
      <c r="S1882" s="14">
        <v>0</v>
      </c>
    </row>
    <row r="1883" spans="1:19" x14ac:dyDescent="0.3">
      <c r="A1883" t="s">
        <v>6575</v>
      </c>
      <c r="B1883" t="s">
        <v>14</v>
      </c>
      <c r="C1883" s="14">
        <v>2006</v>
      </c>
      <c r="D1883" t="s">
        <v>302</v>
      </c>
      <c r="E1883" t="s">
        <v>1798</v>
      </c>
      <c r="F1883" t="s">
        <v>299</v>
      </c>
      <c r="G1883" t="s">
        <v>299</v>
      </c>
      <c r="H1883" t="s">
        <v>4353</v>
      </c>
      <c r="I1883" s="14">
        <v>200000000</v>
      </c>
      <c r="J1883" t="s">
        <v>159</v>
      </c>
      <c r="K1883" s="14">
        <v>38844.37890625</v>
      </c>
      <c r="L1883" t="s">
        <v>197</v>
      </c>
      <c r="M1883" t="s">
        <v>202</v>
      </c>
      <c r="N1883" s="14"/>
      <c r="O1883" s="14"/>
      <c r="P1883" s="14"/>
      <c r="Q1883" s="14"/>
      <c r="R1883" s="14"/>
      <c r="S1883" s="14">
        <v>0</v>
      </c>
    </row>
    <row r="1884" spans="1:19" x14ac:dyDescent="0.3">
      <c r="A1884" t="s">
        <v>6576</v>
      </c>
      <c r="B1884" t="s">
        <v>14</v>
      </c>
      <c r="C1884" s="14">
        <v>2006</v>
      </c>
      <c r="D1884" t="s">
        <v>302</v>
      </c>
      <c r="E1884" t="s">
        <v>1796</v>
      </c>
      <c r="F1884" t="s">
        <v>299</v>
      </c>
      <c r="G1884" t="s">
        <v>299</v>
      </c>
      <c r="H1884" t="s">
        <v>4353</v>
      </c>
      <c r="I1884" s="14">
        <v>11000000000</v>
      </c>
      <c r="J1884" t="s">
        <v>159</v>
      </c>
      <c r="K1884" s="14">
        <v>2136441</v>
      </c>
      <c r="L1884" t="s">
        <v>197</v>
      </c>
      <c r="M1884" t="s">
        <v>202</v>
      </c>
      <c r="N1884" s="14"/>
      <c r="O1884" s="14"/>
      <c r="P1884" s="14"/>
      <c r="Q1884" s="14"/>
      <c r="R1884" s="14"/>
      <c r="S1884" s="14">
        <v>0</v>
      </c>
    </row>
    <row r="1885" spans="1:19" x14ac:dyDescent="0.3">
      <c r="A1885" t="s">
        <v>6577</v>
      </c>
      <c r="B1885" t="s">
        <v>14</v>
      </c>
      <c r="C1885" s="14">
        <v>2006</v>
      </c>
      <c r="D1885" t="s">
        <v>372</v>
      </c>
      <c r="E1885" t="s">
        <v>204</v>
      </c>
      <c r="F1885" t="s">
        <v>364</v>
      </c>
      <c r="G1885" t="s">
        <v>365</v>
      </c>
      <c r="H1885" t="s">
        <v>207</v>
      </c>
      <c r="I1885" s="14"/>
      <c r="J1885" t="s">
        <v>4353</v>
      </c>
      <c r="K1885" s="14">
        <v>3000000</v>
      </c>
      <c r="L1885" t="s">
        <v>198</v>
      </c>
      <c r="M1885" t="s">
        <v>366</v>
      </c>
      <c r="N1885" s="14">
        <v>0</v>
      </c>
      <c r="O1885" s="14"/>
      <c r="P1885" s="14"/>
      <c r="Q1885" s="14">
        <v>0</v>
      </c>
      <c r="R1885" s="14">
        <v>1</v>
      </c>
      <c r="S1885" s="14">
        <v>0</v>
      </c>
    </row>
    <row r="1886" spans="1:19" x14ac:dyDescent="0.3">
      <c r="A1886" t="s">
        <v>6578</v>
      </c>
      <c r="B1886" t="s">
        <v>14</v>
      </c>
      <c r="C1886" s="14">
        <v>2007</v>
      </c>
      <c r="D1886" t="s">
        <v>302</v>
      </c>
      <c r="E1886" t="s">
        <v>1799</v>
      </c>
      <c r="F1886" t="s">
        <v>299</v>
      </c>
      <c r="G1886" t="s">
        <v>299</v>
      </c>
      <c r="H1886" t="s">
        <v>4353</v>
      </c>
      <c r="I1886" s="14">
        <v>50000000</v>
      </c>
      <c r="J1886" t="s">
        <v>146</v>
      </c>
      <c r="K1886" s="14">
        <v>50000000</v>
      </c>
      <c r="L1886" t="s">
        <v>197</v>
      </c>
      <c r="M1886" t="s">
        <v>202</v>
      </c>
      <c r="N1886" s="14"/>
      <c r="O1886" s="14"/>
      <c r="P1886" s="14"/>
      <c r="Q1886" s="14"/>
      <c r="R1886" s="14"/>
      <c r="S1886" s="14">
        <v>0</v>
      </c>
    </row>
    <row r="1887" spans="1:19" x14ac:dyDescent="0.3">
      <c r="A1887" t="s">
        <v>6579</v>
      </c>
      <c r="B1887" t="s">
        <v>14</v>
      </c>
      <c r="C1887" s="14">
        <v>2007</v>
      </c>
      <c r="D1887" t="s">
        <v>302</v>
      </c>
      <c r="E1887" t="s">
        <v>1800</v>
      </c>
      <c r="F1887" t="s">
        <v>299</v>
      </c>
      <c r="G1887" t="s">
        <v>299</v>
      </c>
      <c r="H1887" t="s">
        <v>4353</v>
      </c>
      <c r="I1887" s="14"/>
      <c r="J1887" t="s">
        <v>4353</v>
      </c>
      <c r="K1887" s="14"/>
      <c r="L1887" t="s">
        <v>197</v>
      </c>
      <c r="M1887" t="s">
        <v>202</v>
      </c>
      <c r="N1887" s="14"/>
      <c r="O1887" s="14"/>
      <c r="P1887" s="14"/>
      <c r="Q1887" s="14"/>
      <c r="R1887" s="14"/>
      <c r="S1887" s="14">
        <v>0</v>
      </c>
    </row>
    <row r="1888" spans="1:19" x14ac:dyDescent="0.3">
      <c r="A1888" t="s">
        <v>6580</v>
      </c>
      <c r="B1888" t="s">
        <v>14</v>
      </c>
      <c r="C1888" s="14">
        <v>2008</v>
      </c>
      <c r="D1888" t="s">
        <v>302</v>
      </c>
      <c r="E1888" t="s">
        <v>1804</v>
      </c>
      <c r="F1888" t="s">
        <v>299</v>
      </c>
      <c r="G1888" t="s">
        <v>299</v>
      </c>
      <c r="H1888" t="s">
        <v>4353</v>
      </c>
      <c r="I1888" s="14"/>
      <c r="J1888" t="s">
        <v>4353</v>
      </c>
      <c r="K1888" s="14"/>
      <c r="L1888" t="s">
        <v>197</v>
      </c>
      <c r="M1888" t="s">
        <v>202</v>
      </c>
      <c r="N1888" s="14"/>
      <c r="O1888" s="14"/>
      <c r="P1888" s="14"/>
      <c r="Q1888" s="14"/>
      <c r="R1888" s="14"/>
      <c r="S1888" s="14">
        <v>0</v>
      </c>
    </row>
    <row r="1889" spans="1:19" x14ac:dyDescent="0.3">
      <c r="A1889" t="s">
        <v>6581</v>
      </c>
      <c r="B1889" t="s">
        <v>14</v>
      </c>
      <c r="C1889" s="14">
        <v>2008</v>
      </c>
      <c r="D1889" t="s">
        <v>302</v>
      </c>
      <c r="E1889" t="s">
        <v>1801</v>
      </c>
      <c r="F1889" t="s">
        <v>299</v>
      </c>
      <c r="G1889" t="s">
        <v>299</v>
      </c>
      <c r="H1889" t="s">
        <v>4353</v>
      </c>
      <c r="I1889" s="14"/>
      <c r="J1889" t="s">
        <v>4353</v>
      </c>
      <c r="K1889" s="14"/>
      <c r="L1889" t="s">
        <v>197</v>
      </c>
      <c r="M1889" t="s">
        <v>202</v>
      </c>
      <c r="N1889" s="14"/>
      <c r="O1889" s="14"/>
      <c r="P1889" s="14"/>
      <c r="Q1889" s="14"/>
      <c r="R1889" s="14"/>
      <c r="S1889" s="14">
        <v>0</v>
      </c>
    </row>
    <row r="1890" spans="1:19" x14ac:dyDescent="0.3">
      <c r="A1890" t="s">
        <v>6582</v>
      </c>
      <c r="B1890" t="s">
        <v>14</v>
      </c>
      <c r="C1890" s="14">
        <v>2008</v>
      </c>
      <c r="D1890" t="s">
        <v>302</v>
      </c>
      <c r="E1890" t="s">
        <v>1803</v>
      </c>
      <c r="F1890" t="s">
        <v>299</v>
      </c>
      <c r="G1890" t="s">
        <v>299</v>
      </c>
      <c r="H1890" t="s">
        <v>4353</v>
      </c>
      <c r="I1890" s="14">
        <v>10000000</v>
      </c>
      <c r="J1890" t="s">
        <v>146</v>
      </c>
      <c r="K1890" s="14">
        <v>10000000</v>
      </c>
      <c r="L1890" t="s">
        <v>197</v>
      </c>
      <c r="M1890" t="s">
        <v>202</v>
      </c>
      <c r="N1890" s="14"/>
      <c r="O1890" s="14"/>
      <c r="P1890" s="14"/>
      <c r="Q1890" s="14"/>
      <c r="R1890" s="14"/>
      <c r="S1890" s="14">
        <v>0</v>
      </c>
    </row>
    <row r="1891" spans="1:19" x14ac:dyDescent="0.3">
      <c r="A1891" t="s">
        <v>6583</v>
      </c>
      <c r="B1891" t="s">
        <v>14</v>
      </c>
      <c r="C1891" s="14">
        <v>2008</v>
      </c>
      <c r="D1891" t="s">
        <v>302</v>
      </c>
      <c r="E1891" t="s">
        <v>1802</v>
      </c>
      <c r="F1891" t="s">
        <v>299</v>
      </c>
      <c r="G1891" t="s">
        <v>299</v>
      </c>
      <c r="H1891" t="s">
        <v>4353</v>
      </c>
      <c r="I1891" s="14"/>
      <c r="J1891" t="s">
        <v>4353</v>
      </c>
      <c r="K1891" s="14"/>
      <c r="L1891" t="s">
        <v>197</v>
      </c>
      <c r="M1891" t="s">
        <v>202</v>
      </c>
      <c r="N1891" s="14"/>
      <c r="O1891" s="14"/>
      <c r="P1891" s="14"/>
      <c r="Q1891" s="14"/>
      <c r="R1891" s="14"/>
      <c r="S1891" s="14">
        <v>0</v>
      </c>
    </row>
    <row r="1892" spans="1:19" x14ac:dyDescent="0.3">
      <c r="A1892" t="s">
        <v>6584</v>
      </c>
      <c r="B1892" t="s">
        <v>14</v>
      </c>
      <c r="C1892" s="14">
        <v>2009</v>
      </c>
      <c r="D1892" t="s">
        <v>302</v>
      </c>
      <c r="E1892" t="s">
        <v>1805</v>
      </c>
      <c r="F1892" t="s">
        <v>299</v>
      </c>
      <c r="G1892" t="s">
        <v>299</v>
      </c>
      <c r="H1892" t="s">
        <v>4353</v>
      </c>
      <c r="I1892" s="14"/>
      <c r="J1892" t="s">
        <v>4353</v>
      </c>
      <c r="K1892" s="14"/>
      <c r="L1892" t="s">
        <v>197</v>
      </c>
      <c r="M1892" t="s">
        <v>202</v>
      </c>
      <c r="N1892" s="14"/>
      <c r="O1892" s="14"/>
      <c r="P1892" s="14"/>
      <c r="Q1892" s="14"/>
      <c r="R1892" s="14"/>
      <c r="S1892" s="14">
        <v>0</v>
      </c>
    </row>
    <row r="1893" spans="1:19" x14ac:dyDescent="0.3">
      <c r="A1893" t="s">
        <v>6585</v>
      </c>
      <c r="B1893" t="s">
        <v>14</v>
      </c>
      <c r="C1893" s="14">
        <v>2009</v>
      </c>
      <c r="D1893" t="s">
        <v>302</v>
      </c>
      <c r="E1893" t="s">
        <v>1806</v>
      </c>
      <c r="F1893" t="s">
        <v>299</v>
      </c>
      <c r="G1893" t="s">
        <v>299</v>
      </c>
      <c r="H1893" t="s">
        <v>4353</v>
      </c>
      <c r="I1893" s="14"/>
      <c r="J1893" t="s">
        <v>4353</v>
      </c>
      <c r="K1893" s="14"/>
      <c r="L1893" t="s">
        <v>197</v>
      </c>
      <c r="M1893" t="s">
        <v>202</v>
      </c>
      <c r="N1893" s="14"/>
      <c r="O1893" s="14"/>
      <c r="P1893" s="14"/>
      <c r="Q1893" s="14"/>
      <c r="R1893" s="14"/>
      <c r="S1893" s="14">
        <v>0</v>
      </c>
    </row>
    <row r="1894" spans="1:19" x14ac:dyDescent="0.3">
      <c r="A1894" t="s">
        <v>6586</v>
      </c>
      <c r="B1894" t="s">
        <v>14</v>
      </c>
      <c r="C1894" s="14">
        <v>2011</v>
      </c>
      <c r="D1894" t="s">
        <v>302</v>
      </c>
      <c r="E1894" t="s">
        <v>1808</v>
      </c>
      <c r="F1894" t="s">
        <v>299</v>
      </c>
      <c r="G1894" t="s">
        <v>299</v>
      </c>
      <c r="H1894" t="s">
        <v>4353</v>
      </c>
      <c r="I1894" s="14"/>
      <c r="J1894" t="s">
        <v>4353</v>
      </c>
      <c r="K1894" s="14"/>
      <c r="L1894" t="s">
        <v>197</v>
      </c>
      <c r="M1894" t="s">
        <v>202</v>
      </c>
      <c r="N1894" s="14"/>
      <c r="O1894" s="14"/>
      <c r="P1894" s="14"/>
      <c r="Q1894" s="14"/>
      <c r="R1894" s="14"/>
      <c r="S1894" s="14">
        <v>0</v>
      </c>
    </row>
    <row r="1895" spans="1:19" x14ac:dyDescent="0.3">
      <c r="A1895" t="s">
        <v>6587</v>
      </c>
      <c r="B1895" t="s">
        <v>14</v>
      </c>
      <c r="C1895" s="14">
        <v>2011</v>
      </c>
      <c r="D1895" t="s">
        <v>302</v>
      </c>
      <c r="E1895" t="s">
        <v>1807</v>
      </c>
      <c r="F1895" t="s">
        <v>299</v>
      </c>
      <c r="G1895" t="s">
        <v>299</v>
      </c>
      <c r="H1895" t="s">
        <v>4353</v>
      </c>
      <c r="I1895" s="14">
        <v>3000000</v>
      </c>
      <c r="J1895" t="s">
        <v>147</v>
      </c>
      <c r="K1895" s="14">
        <v>464291.25</v>
      </c>
      <c r="L1895" t="s">
        <v>197</v>
      </c>
      <c r="M1895" t="s">
        <v>202</v>
      </c>
      <c r="N1895" s="14"/>
      <c r="O1895" s="14"/>
      <c r="P1895" s="14"/>
      <c r="Q1895" s="14"/>
      <c r="R1895" s="14"/>
      <c r="S1895" s="14">
        <v>0</v>
      </c>
    </row>
    <row r="1896" spans="1:19" x14ac:dyDescent="0.3">
      <c r="A1896" t="s">
        <v>6588</v>
      </c>
      <c r="B1896" t="s">
        <v>14</v>
      </c>
      <c r="C1896" s="14">
        <v>2011</v>
      </c>
      <c r="D1896" t="s">
        <v>4715</v>
      </c>
      <c r="E1896" t="s">
        <v>1809</v>
      </c>
      <c r="F1896" t="s">
        <v>1739</v>
      </c>
      <c r="G1896" t="s">
        <v>493</v>
      </c>
      <c r="H1896" t="s">
        <v>207</v>
      </c>
      <c r="I1896" s="14">
        <v>335000000</v>
      </c>
      <c r="J1896" t="s">
        <v>146</v>
      </c>
      <c r="K1896" s="14">
        <v>335000000</v>
      </c>
      <c r="L1896" t="s">
        <v>198</v>
      </c>
      <c r="M1896" t="s">
        <v>199</v>
      </c>
      <c r="N1896" s="14"/>
      <c r="O1896" s="14">
        <v>5</v>
      </c>
      <c r="P1896" s="14">
        <v>17</v>
      </c>
      <c r="Q1896" s="14">
        <v>0</v>
      </c>
      <c r="R1896" s="14">
        <v>1</v>
      </c>
      <c r="S1896" s="14">
        <v>1</v>
      </c>
    </row>
    <row r="1897" spans="1:19" x14ac:dyDescent="0.3">
      <c r="A1897" t="s">
        <v>6589</v>
      </c>
      <c r="B1897" t="s">
        <v>14</v>
      </c>
      <c r="C1897" s="14">
        <v>2011</v>
      </c>
      <c r="D1897" t="s">
        <v>372</v>
      </c>
      <c r="E1897" t="s">
        <v>204</v>
      </c>
      <c r="F1897" t="s">
        <v>364</v>
      </c>
      <c r="G1897" t="s">
        <v>365</v>
      </c>
      <c r="H1897" t="s">
        <v>207</v>
      </c>
      <c r="I1897" s="14"/>
      <c r="J1897" t="s">
        <v>4353</v>
      </c>
      <c r="K1897" s="14">
        <v>3000000</v>
      </c>
      <c r="L1897" t="s">
        <v>198</v>
      </c>
      <c r="M1897" t="s">
        <v>366</v>
      </c>
      <c r="N1897" s="14">
        <v>0</v>
      </c>
      <c r="O1897" s="14"/>
      <c r="P1897" s="14"/>
      <c r="Q1897" s="14">
        <v>0</v>
      </c>
      <c r="R1897" s="14">
        <v>1</v>
      </c>
      <c r="S1897" s="14">
        <v>0</v>
      </c>
    </row>
    <row r="1898" spans="1:19" x14ac:dyDescent="0.3">
      <c r="A1898" t="s">
        <v>6590</v>
      </c>
      <c r="B1898" t="s">
        <v>14</v>
      </c>
      <c r="C1898" s="14">
        <v>2014</v>
      </c>
      <c r="D1898" t="s">
        <v>302</v>
      </c>
      <c r="E1898" t="s">
        <v>1812</v>
      </c>
      <c r="F1898" t="s">
        <v>299</v>
      </c>
      <c r="G1898" t="s">
        <v>299</v>
      </c>
      <c r="H1898" t="s">
        <v>4353</v>
      </c>
      <c r="I1898" s="14">
        <v>5000000</v>
      </c>
      <c r="J1898" t="s">
        <v>146</v>
      </c>
      <c r="K1898" s="14">
        <v>5000000</v>
      </c>
      <c r="L1898" t="s">
        <v>197</v>
      </c>
      <c r="M1898" t="s">
        <v>202</v>
      </c>
      <c r="N1898" s="14"/>
      <c r="O1898" s="14"/>
      <c r="P1898" s="14"/>
      <c r="Q1898" s="14"/>
      <c r="R1898" s="14"/>
      <c r="S1898" s="14">
        <v>0</v>
      </c>
    </row>
    <row r="1899" spans="1:19" x14ac:dyDescent="0.3">
      <c r="A1899" t="s">
        <v>6591</v>
      </c>
      <c r="B1899" t="s">
        <v>14</v>
      </c>
      <c r="C1899" s="14">
        <v>2014</v>
      </c>
      <c r="D1899" t="s">
        <v>302</v>
      </c>
      <c r="E1899" t="s">
        <v>10015</v>
      </c>
      <c r="F1899" t="s">
        <v>299</v>
      </c>
      <c r="G1899" t="s">
        <v>299</v>
      </c>
      <c r="H1899" t="s">
        <v>4353</v>
      </c>
      <c r="I1899" s="14">
        <v>2000000</v>
      </c>
      <c r="J1899" t="s">
        <v>146</v>
      </c>
      <c r="K1899" s="14">
        <v>2000000</v>
      </c>
      <c r="L1899" t="s">
        <v>197</v>
      </c>
      <c r="M1899" t="s">
        <v>202</v>
      </c>
      <c r="N1899" s="14"/>
      <c r="O1899" s="14"/>
      <c r="P1899" s="14"/>
      <c r="Q1899" s="14"/>
      <c r="R1899" s="14"/>
      <c r="S1899" s="14">
        <v>0</v>
      </c>
    </row>
    <row r="1900" spans="1:19" x14ac:dyDescent="0.3">
      <c r="A1900" t="s">
        <v>6592</v>
      </c>
      <c r="B1900" t="s">
        <v>14</v>
      </c>
      <c r="C1900" s="14">
        <v>2014</v>
      </c>
      <c r="D1900" t="s">
        <v>302</v>
      </c>
      <c r="E1900" t="s">
        <v>1810</v>
      </c>
      <c r="F1900" t="s">
        <v>299</v>
      </c>
      <c r="G1900" t="s">
        <v>299</v>
      </c>
      <c r="H1900" t="s">
        <v>4353</v>
      </c>
      <c r="I1900" s="14">
        <v>1000000</v>
      </c>
      <c r="J1900" t="s">
        <v>147</v>
      </c>
      <c r="K1900" s="14">
        <v>162775.40625</v>
      </c>
      <c r="L1900" t="s">
        <v>197</v>
      </c>
      <c r="M1900" t="s">
        <v>202</v>
      </c>
      <c r="N1900" s="14"/>
      <c r="O1900" s="14"/>
      <c r="P1900" s="14"/>
      <c r="Q1900" s="14"/>
      <c r="R1900" s="14"/>
      <c r="S1900" s="14">
        <v>0</v>
      </c>
    </row>
    <row r="1901" spans="1:19" x14ac:dyDescent="0.3">
      <c r="A1901" t="s">
        <v>6593</v>
      </c>
      <c r="B1901" t="s">
        <v>14</v>
      </c>
      <c r="C1901" s="14">
        <v>2014</v>
      </c>
      <c r="D1901" t="s">
        <v>302</v>
      </c>
      <c r="E1901" t="s">
        <v>10016</v>
      </c>
      <c r="F1901" t="s">
        <v>299</v>
      </c>
      <c r="G1901" t="s">
        <v>299</v>
      </c>
      <c r="H1901" t="s">
        <v>4353</v>
      </c>
      <c r="I1901" s="14">
        <v>30000000</v>
      </c>
      <c r="J1901" t="s">
        <v>147</v>
      </c>
      <c r="K1901" s="14">
        <v>4883262.5</v>
      </c>
      <c r="L1901" t="s">
        <v>197</v>
      </c>
      <c r="M1901" t="s">
        <v>202</v>
      </c>
      <c r="N1901" s="14"/>
      <c r="O1901" s="14"/>
      <c r="P1901" s="14"/>
      <c r="Q1901" s="14"/>
      <c r="R1901" s="14"/>
      <c r="S1901" s="14">
        <v>0</v>
      </c>
    </row>
    <row r="1902" spans="1:19" x14ac:dyDescent="0.3">
      <c r="A1902" t="s">
        <v>6594</v>
      </c>
      <c r="B1902" t="s">
        <v>14</v>
      </c>
      <c r="C1902" s="14">
        <v>2014</v>
      </c>
      <c r="D1902" t="s">
        <v>372</v>
      </c>
      <c r="E1902" t="s">
        <v>234</v>
      </c>
      <c r="F1902" t="s">
        <v>336</v>
      </c>
      <c r="G1902" t="s">
        <v>337</v>
      </c>
      <c r="H1902" t="s">
        <v>207</v>
      </c>
      <c r="I1902" s="14"/>
      <c r="J1902" t="s">
        <v>4353</v>
      </c>
      <c r="K1902" s="14">
        <v>214000000</v>
      </c>
      <c r="L1902" t="s">
        <v>198</v>
      </c>
      <c r="M1902" t="s">
        <v>202</v>
      </c>
      <c r="N1902" s="14"/>
      <c r="O1902" s="14"/>
      <c r="P1902" s="14"/>
      <c r="Q1902" s="14">
        <v>0</v>
      </c>
      <c r="R1902" s="14">
        <v>1</v>
      </c>
      <c r="S1902" s="14">
        <v>1</v>
      </c>
    </row>
    <row r="1903" spans="1:19" x14ac:dyDescent="0.3">
      <c r="A1903" t="s">
        <v>6595</v>
      </c>
      <c r="B1903" t="s">
        <v>14</v>
      </c>
      <c r="C1903" s="14">
        <v>2014</v>
      </c>
      <c r="D1903" t="s">
        <v>372</v>
      </c>
      <c r="E1903" t="s">
        <v>1811</v>
      </c>
      <c r="F1903" t="s">
        <v>336</v>
      </c>
      <c r="G1903" t="s">
        <v>337</v>
      </c>
      <c r="H1903" t="s">
        <v>207</v>
      </c>
      <c r="I1903" s="14"/>
      <c r="J1903" t="s">
        <v>4353</v>
      </c>
      <c r="K1903" s="14">
        <v>50000000</v>
      </c>
      <c r="L1903" t="s">
        <v>198</v>
      </c>
      <c r="M1903" t="s">
        <v>202</v>
      </c>
      <c r="N1903" s="14"/>
      <c r="O1903" s="14"/>
      <c r="P1903" s="14"/>
      <c r="Q1903" s="14">
        <v>0</v>
      </c>
      <c r="R1903" s="14">
        <v>1</v>
      </c>
      <c r="S1903" s="14">
        <v>1</v>
      </c>
    </row>
    <row r="1904" spans="1:19" x14ac:dyDescent="0.3">
      <c r="A1904" t="s">
        <v>6596</v>
      </c>
      <c r="B1904" t="s">
        <v>49</v>
      </c>
      <c r="C1904" s="14">
        <v>2007</v>
      </c>
      <c r="D1904" t="s">
        <v>372</v>
      </c>
      <c r="E1904" t="s">
        <v>1813</v>
      </c>
      <c r="F1904" t="s">
        <v>299</v>
      </c>
      <c r="G1904" t="s">
        <v>299</v>
      </c>
      <c r="H1904" t="s">
        <v>207</v>
      </c>
      <c r="I1904" s="14"/>
      <c r="J1904" t="s">
        <v>4353</v>
      </c>
      <c r="K1904" s="14">
        <v>60000000</v>
      </c>
      <c r="L1904" t="s">
        <v>198</v>
      </c>
      <c r="M1904" t="s">
        <v>4353</v>
      </c>
      <c r="N1904" s="14"/>
      <c r="O1904" s="14"/>
      <c r="P1904" s="14"/>
      <c r="Q1904" s="14">
        <v>0</v>
      </c>
      <c r="R1904" s="14">
        <v>1</v>
      </c>
      <c r="S1904" s="14">
        <v>1</v>
      </c>
    </row>
    <row r="1905" spans="1:19" x14ac:dyDescent="0.3">
      <c r="A1905" t="s">
        <v>6597</v>
      </c>
      <c r="B1905" t="s">
        <v>49</v>
      </c>
      <c r="C1905" s="14">
        <v>2014</v>
      </c>
      <c r="D1905" t="s">
        <v>372</v>
      </c>
      <c r="E1905" t="s">
        <v>1814</v>
      </c>
      <c r="F1905" t="s">
        <v>364</v>
      </c>
      <c r="G1905" t="s">
        <v>365</v>
      </c>
      <c r="H1905" t="s">
        <v>207</v>
      </c>
      <c r="I1905" s="14"/>
      <c r="J1905" t="s">
        <v>4353</v>
      </c>
      <c r="K1905" s="14">
        <v>20000000</v>
      </c>
      <c r="L1905" t="s">
        <v>198</v>
      </c>
      <c r="M1905" t="s">
        <v>366</v>
      </c>
      <c r="N1905" s="14">
        <v>0</v>
      </c>
      <c r="O1905" s="14"/>
      <c r="P1905" s="14"/>
      <c r="Q1905" s="14">
        <v>0</v>
      </c>
      <c r="R1905" s="14">
        <v>1</v>
      </c>
      <c r="S1905" s="14">
        <v>1</v>
      </c>
    </row>
    <row r="1906" spans="1:19" x14ac:dyDescent="0.3">
      <c r="A1906" t="s">
        <v>6598</v>
      </c>
      <c r="B1906" t="s">
        <v>72</v>
      </c>
      <c r="C1906" s="14">
        <v>1972</v>
      </c>
      <c r="D1906" t="s">
        <v>252</v>
      </c>
      <c r="E1906" t="s">
        <v>1818</v>
      </c>
      <c r="F1906" t="s">
        <v>299</v>
      </c>
      <c r="G1906" t="s">
        <v>299</v>
      </c>
      <c r="H1906" t="s">
        <v>4353</v>
      </c>
      <c r="I1906" s="14"/>
      <c r="J1906" t="s">
        <v>4353</v>
      </c>
      <c r="K1906" s="14">
        <v>700000</v>
      </c>
      <c r="L1906" t="s">
        <v>198</v>
      </c>
      <c r="M1906" t="s">
        <v>4353</v>
      </c>
      <c r="N1906" s="14">
        <v>0</v>
      </c>
      <c r="O1906" s="14">
        <v>10</v>
      </c>
      <c r="P1906" s="14">
        <v>30</v>
      </c>
      <c r="Q1906" s="14"/>
      <c r="R1906" s="14"/>
      <c r="S1906" s="14">
        <v>0</v>
      </c>
    </row>
    <row r="1907" spans="1:19" x14ac:dyDescent="0.3">
      <c r="A1907" t="s">
        <v>6599</v>
      </c>
      <c r="B1907" t="s">
        <v>72</v>
      </c>
      <c r="C1907" s="14">
        <v>1972</v>
      </c>
      <c r="D1907" t="s">
        <v>252</v>
      </c>
      <c r="E1907" t="s">
        <v>1817</v>
      </c>
      <c r="F1907" t="s">
        <v>299</v>
      </c>
      <c r="G1907" t="s">
        <v>299</v>
      </c>
      <c r="H1907" t="s">
        <v>4353</v>
      </c>
      <c r="I1907" s="14"/>
      <c r="J1907" t="s">
        <v>4353</v>
      </c>
      <c r="K1907" s="14">
        <v>8000000</v>
      </c>
      <c r="L1907" t="s">
        <v>198</v>
      </c>
      <c r="M1907" t="s">
        <v>4353</v>
      </c>
      <c r="N1907" s="14">
        <v>0</v>
      </c>
      <c r="O1907" s="14">
        <v>10</v>
      </c>
      <c r="P1907" s="14">
        <v>30</v>
      </c>
      <c r="Q1907" s="14"/>
      <c r="R1907" s="14"/>
      <c r="S1907" s="14">
        <v>0</v>
      </c>
    </row>
    <row r="1908" spans="1:19" x14ac:dyDescent="0.3">
      <c r="A1908" t="s">
        <v>6600</v>
      </c>
      <c r="B1908" t="s">
        <v>72</v>
      </c>
      <c r="C1908" s="14">
        <v>1972</v>
      </c>
      <c r="D1908" t="s">
        <v>252</v>
      </c>
      <c r="E1908" t="s">
        <v>1815</v>
      </c>
      <c r="F1908" t="s">
        <v>299</v>
      </c>
      <c r="G1908" t="s">
        <v>299</v>
      </c>
      <c r="H1908" t="s">
        <v>4353</v>
      </c>
      <c r="I1908" s="14"/>
      <c r="J1908" t="s">
        <v>4353</v>
      </c>
      <c r="K1908" s="14">
        <v>14100000</v>
      </c>
      <c r="L1908" t="s">
        <v>198</v>
      </c>
      <c r="M1908" t="s">
        <v>4353</v>
      </c>
      <c r="N1908" s="14">
        <v>0</v>
      </c>
      <c r="O1908" s="14">
        <v>10</v>
      </c>
      <c r="P1908" s="14">
        <v>30</v>
      </c>
      <c r="Q1908" s="14"/>
      <c r="R1908" s="14"/>
      <c r="S1908" s="14">
        <v>0</v>
      </c>
    </row>
    <row r="1909" spans="1:19" x14ac:dyDescent="0.3">
      <c r="A1909" t="s">
        <v>6601</v>
      </c>
      <c r="B1909" t="s">
        <v>72</v>
      </c>
      <c r="C1909" s="14">
        <v>1972</v>
      </c>
      <c r="D1909" t="s">
        <v>252</v>
      </c>
      <c r="E1909" t="s">
        <v>1816</v>
      </c>
      <c r="F1909" t="s">
        <v>299</v>
      </c>
      <c r="G1909" t="s">
        <v>299</v>
      </c>
      <c r="H1909" t="s">
        <v>4353</v>
      </c>
      <c r="I1909" s="14"/>
      <c r="J1909" t="s">
        <v>4353</v>
      </c>
      <c r="K1909" s="14">
        <v>3200000</v>
      </c>
      <c r="L1909" t="s">
        <v>198</v>
      </c>
      <c r="M1909" t="s">
        <v>4353</v>
      </c>
      <c r="N1909" s="14">
        <v>0</v>
      </c>
      <c r="O1909" s="14">
        <v>10</v>
      </c>
      <c r="P1909" s="14">
        <v>30</v>
      </c>
      <c r="Q1909" s="14"/>
      <c r="R1909" s="14"/>
      <c r="S1909" s="14">
        <v>0</v>
      </c>
    </row>
    <row r="1910" spans="1:19" x14ac:dyDescent="0.3">
      <c r="A1910" t="s">
        <v>6602</v>
      </c>
      <c r="B1910" t="s">
        <v>72</v>
      </c>
      <c r="C1910" s="14">
        <v>1975</v>
      </c>
      <c r="D1910" t="s">
        <v>252</v>
      </c>
      <c r="E1910" t="s">
        <v>1819</v>
      </c>
      <c r="F1910" t="s">
        <v>299</v>
      </c>
      <c r="G1910" t="s">
        <v>299</v>
      </c>
      <c r="H1910" t="s">
        <v>4353</v>
      </c>
      <c r="I1910" s="14"/>
      <c r="J1910" t="s">
        <v>4353</v>
      </c>
      <c r="K1910" s="14">
        <v>10000000</v>
      </c>
      <c r="L1910" t="s">
        <v>198</v>
      </c>
      <c r="M1910" t="s">
        <v>4353</v>
      </c>
      <c r="N1910" s="14"/>
      <c r="O1910" s="14"/>
      <c r="P1910" s="14"/>
      <c r="Q1910" s="14"/>
      <c r="R1910" s="14"/>
      <c r="S1910" s="14">
        <v>0</v>
      </c>
    </row>
    <row r="1911" spans="1:19" x14ac:dyDescent="0.3">
      <c r="A1911" t="s">
        <v>6603</v>
      </c>
      <c r="B1911" t="s">
        <v>72</v>
      </c>
      <c r="C1911" s="14">
        <v>1979</v>
      </c>
      <c r="D1911" t="s">
        <v>252</v>
      </c>
      <c r="E1911" t="s">
        <v>254</v>
      </c>
      <c r="F1911" t="s">
        <v>299</v>
      </c>
      <c r="G1911" t="s">
        <v>299</v>
      </c>
      <c r="H1911" t="s">
        <v>4353</v>
      </c>
      <c r="I1911" s="14"/>
      <c r="J1911" t="s">
        <v>4353</v>
      </c>
      <c r="K1911" s="14">
        <v>1300000</v>
      </c>
      <c r="L1911" t="s">
        <v>198</v>
      </c>
      <c r="M1911" t="s">
        <v>4353</v>
      </c>
      <c r="N1911" s="14"/>
      <c r="O1911" s="14"/>
      <c r="P1911" s="14"/>
      <c r="Q1911" s="14"/>
      <c r="R1911" s="14"/>
      <c r="S1911" s="14">
        <v>0</v>
      </c>
    </row>
    <row r="1912" spans="1:19" x14ac:dyDescent="0.3">
      <c r="A1912" t="s">
        <v>6604</v>
      </c>
      <c r="B1912" t="s">
        <v>72</v>
      </c>
      <c r="C1912" s="14">
        <v>1982</v>
      </c>
      <c r="D1912" t="s">
        <v>252</v>
      </c>
      <c r="E1912" t="s">
        <v>1820</v>
      </c>
      <c r="F1912" t="s">
        <v>299</v>
      </c>
      <c r="G1912" t="s">
        <v>299</v>
      </c>
      <c r="H1912" t="s">
        <v>4353</v>
      </c>
      <c r="I1912" s="14"/>
      <c r="J1912" t="s">
        <v>4353</v>
      </c>
      <c r="K1912" s="14">
        <v>1100000</v>
      </c>
      <c r="L1912" t="s">
        <v>198</v>
      </c>
      <c r="M1912" t="s">
        <v>4353</v>
      </c>
      <c r="N1912" s="14"/>
      <c r="O1912" s="14"/>
      <c r="P1912" s="14"/>
      <c r="Q1912" s="14"/>
      <c r="R1912" s="14"/>
      <c r="S1912" s="14">
        <v>0</v>
      </c>
    </row>
    <row r="1913" spans="1:19" x14ac:dyDescent="0.3">
      <c r="A1913" t="s">
        <v>6605</v>
      </c>
      <c r="B1913" t="s">
        <v>72</v>
      </c>
      <c r="C1913" s="14">
        <v>1987</v>
      </c>
      <c r="D1913" t="s">
        <v>255</v>
      </c>
      <c r="E1913" t="s">
        <v>612</v>
      </c>
      <c r="F1913" t="s">
        <v>299</v>
      </c>
      <c r="G1913" t="s">
        <v>299</v>
      </c>
      <c r="H1913" t="s">
        <v>4353</v>
      </c>
      <c r="I1913" s="14"/>
      <c r="J1913" t="s">
        <v>4353</v>
      </c>
      <c r="K1913" s="14">
        <v>6000000</v>
      </c>
      <c r="L1913" t="s">
        <v>198</v>
      </c>
      <c r="M1913" t="s">
        <v>4353</v>
      </c>
      <c r="N1913" s="14"/>
      <c r="O1913" s="14"/>
      <c r="P1913" s="14"/>
      <c r="Q1913" s="14"/>
      <c r="R1913" s="14"/>
      <c r="S1913" s="14">
        <v>0</v>
      </c>
    </row>
    <row r="1914" spans="1:19" x14ac:dyDescent="0.3">
      <c r="A1914" t="s">
        <v>6606</v>
      </c>
      <c r="B1914" t="s">
        <v>72</v>
      </c>
      <c r="C1914" s="14">
        <v>1991</v>
      </c>
      <c r="D1914" t="s">
        <v>362</v>
      </c>
      <c r="E1914" t="s">
        <v>1821</v>
      </c>
      <c r="F1914" t="s">
        <v>299</v>
      </c>
      <c r="G1914" t="s">
        <v>299</v>
      </c>
      <c r="H1914" t="s">
        <v>4353</v>
      </c>
      <c r="I1914" s="14"/>
      <c r="J1914" t="s">
        <v>4353</v>
      </c>
      <c r="K1914" s="14"/>
      <c r="L1914" t="s">
        <v>197</v>
      </c>
      <c r="M1914" t="s">
        <v>4353</v>
      </c>
      <c r="N1914" s="14"/>
      <c r="O1914" s="14"/>
      <c r="P1914" s="14"/>
      <c r="Q1914" s="14"/>
      <c r="R1914" s="14"/>
      <c r="S1914" s="14">
        <v>0</v>
      </c>
    </row>
    <row r="1915" spans="1:19" x14ac:dyDescent="0.3">
      <c r="A1915" t="s">
        <v>6607</v>
      </c>
      <c r="B1915" t="s">
        <v>72</v>
      </c>
      <c r="C1915" s="14">
        <v>1999</v>
      </c>
      <c r="D1915" t="s">
        <v>362</v>
      </c>
      <c r="E1915" t="s">
        <v>1822</v>
      </c>
      <c r="F1915" t="s">
        <v>299</v>
      </c>
      <c r="G1915" t="s">
        <v>299</v>
      </c>
      <c r="H1915" t="s">
        <v>4353</v>
      </c>
      <c r="I1915" s="14"/>
      <c r="J1915" t="s">
        <v>4353</v>
      </c>
      <c r="K1915" s="14"/>
      <c r="L1915" t="s">
        <v>197</v>
      </c>
      <c r="M1915" t="s">
        <v>4353</v>
      </c>
      <c r="N1915" s="14"/>
      <c r="O1915" s="14"/>
      <c r="P1915" s="14"/>
      <c r="Q1915" s="14"/>
      <c r="R1915" s="14"/>
      <c r="S1915" s="14">
        <v>0</v>
      </c>
    </row>
    <row r="1916" spans="1:19" x14ac:dyDescent="0.3">
      <c r="A1916" t="s">
        <v>6608</v>
      </c>
      <c r="B1916" t="s">
        <v>72</v>
      </c>
      <c r="C1916" s="14">
        <v>2002</v>
      </c>
      <c r="D1916" t="s">
        <v>302</v>
      </c>
      <c r="E1916" t="s">
        <v>1823</v>
      </c>
      <c r="F1916" t="s">
        <v>299</v>
      </c>
      <c r="G1916" t="s">
        <v>299</v>
      </c>
      <c r="H1916" t="s">
        <v>4353</v>
      </c>
      <c r="I1916" s="14">
        <v>8000000</v>
      </c>
      <c r="J1916" t="s">
        <v>146</v>
      </c>
      <c r="K1916" s="14">
        <v>8000000</v>
      </c>
      <c r="L1916" t="s">
        <v>197</v>
      </c>
      <c r="M1916" t="s">
        <v>202</v>
      </c>
      <c r="N1916" s="14"/>
      <c r="O1916" s="14"/>
      <c r="P1916" s="14"/>
      <c r="Q1916" s="14"/>
      <c r="R1916" s="14"/>
      <c r="S1916" s="14">
        <v>0</v>
      </c>
    </row>
    <row r="1917" spans="1:19" x14ac:dyDescent="0.3">
      <c r="A1917" t="s">
        <v>6609</v>
      </c>
      <c r="B1917" t="s">
        <v>72</v>
      </c>
      <c r="C1917" s="14">
        <v>2003</v>
      </c>
      <c r="D1917" t="s">
        <v>302</v>
      </c>
      <c r="E1917" t="s">
        <v>1824</v>
      </c>
      <c r="F1917" t="s">
        <v>299</v>
      </c>
      <c r="G1917" t="s">
        <v>299</v>
      </c>
      <c r="H1917" t="s">
        <v>4353</v>
      </c>
      <c r="I1917" s="14">
        <v>5000000</v>
      </c>
      <c r="J1917" t="s">
        <v>146</v>
      </c>
      <c r="K1917" s="14">
        <v>5000000</v>
      </c>
      <c r="L1917" t="s">
        <v>197</v>
      </c>
      <c r="M1917" t="s">
        <v>202</v>
      </c>
      <c r="N1917" s="14"/>
      <c r="O1917" s="14"/>
      <c r="P1917" s="14"/>
      <c r="Q1917" s="14"/>
      <c r="R1917" s="14"/>
      <c r="S1917" s="14">
        <v>0</v>
      </c>
    </row>
    <row r="1918" spans="1:19" x14ac:dyDescent="0.3">
      <c r="A1918" t="s">
        <v>6610</v>
      </c>
      <c r="B1918" t="s">
        <v>72</v>
      </c>
      <c r="C1918" s="14">
        <v>2004</v>
      </c>
      <c r="D1918" t="s">
        <v>302</v>
      </c>
      <c r="E1918" t="s">
        <v>1825</v>
      </c>
      <c r="F1918" t="s">
        <v>336</v>
      </c>
      <c r="G1918" t="s">
        <v>337</v>
      </c>
      <c r="H1918" t="s">
        <v>207</v>
      </c>
      <c r="I1918" s="14">
        <v>32200000</v>
      </c>
      <c r="J1918" t="s">
        <v>146</v>
      </c>
      <c r="K1918" s="14">
        <v>32200000</v>
      </c>
      <c r="L1918" t="s">
        <v>198</v>
      </c>
      <c r="M1918" t="s">
        <v>202</v>
      </c>
      <c r="N1918" s="14">
        <v>2</v>
      </c>
      <c r="O1918" s="14">
        <v>5</v>
      </c>
      <c r="P1918" s="14">
        <v>20</v>
      </c>
      <c r="Q1918" s="14">
        <v>0</v>
      </c>
      <c r="R1918" s="14">
        <v>1</v>
      </c>
      <c r="S1918" s="14">
        <v>1</v>
      </c>
    </row>
    <row r="1919" spans="1:19" x14ac:dyDescent="0.3">
      <c r="A1919" t="s">
        <v>6611</v>
      </c>
      <c r="B1919" t="s">
        <v>72</v>
      </c>
      <c r="C1919" s="14">
        <v>2005</v>
      </c>
      <c r="D1919" t="s">
        <v>302</v>
      </c>
      <c r="E1919" t="s">
        <v>1826</v>
      </c>
      <c r="F1919" t="s">
        <v>299</v>
      </c>
      <c r="G1919" t="s">
        <v>299</v>
      </c>
      <c r="H1919" t="s">
        <v>4353</v>
      </c>
      <c r="I1919" s="14">
        <v>3800000</v>
      </c>
      <c r="J1919" t="s">
        <v>146</v>
      </c>
      <c r="K1919" s="14">
        <v>3800000</v>
      </c>
      <c r="L1919" t="s">
        <v>197</v>
      </c>
      <c r="M1919" t="s">
        <v>202</v>
      </c>
      <c r="N1919" s="14"/>
      <c r="O1919" s="14"/>
      <c r="P1919" s="14"/>
      <c r="Q1919" s="14"/>
      <c r="R1919" s="14"/>
      <c r="S1919" s="14">
        <v>0</v>
      </c>
    </row>
    <row r="1920" spans="1:19" x14ac:dyDescent="0.3">
      <c r="A1920" t="s">
        <v>6612</v>
      </c>
      <c r="B1920" t="s">
        <v>72</v>
      </c>
      <c r="C1920" s="14">
        <v>2008</v>
      </c>
      <c r="D1920" t="s">
        <v>4886</v>
      </c>
      <c r="E1920" t="s">
        <v>1827</v>
      </c>
      <c r="F1920" t="s">
        <v>336</v>
      </c>
      <c r="G1920" t="s">
        <v>337</v>
      </c>
      <c r="H1920" t="s">
        <v>207</v>
      </c>
      <c r="I1920" s="14">
        <v>38960000</v>
      </c>
      <c r="J1920" t="s">
        <v>146</v>
      </c>
      <c r="K1920" s="14">
        <v>38960000</v>
      </c>
      <c r="L1920" t="s">
        <v>198</v>
      </c>
      <c r="M1920" t="s">
        <v>202</v>
      </c>
      <c r="N1920" s="14"/>
      <c r="O1920" s="14"/>
      <c r="P1920" s="14"/>
      <c r="Q1920" s="14">
        <v>0</v>
      </c>
      <c r="R1920" s="14">
        <v>1</v>
      </c>
      <c r="S1920" s="14">
        <v>1</v>
      </c>
    </row>
    <row r="1921" spans="1:19" x14ac:dyDescent="0.3">
      <c r="A1921" t="s">
        <v>6613</v>
      </c>
      <c r="B1921" t="s">
        <v>72</v>
      </c>
      <c r="C1921" s="14">
        <v>2009</v>
      </c>
      <c r="D1921" t="s">
        <v>302</v>
      </c>
      <c r="E1921" t="s">
        <v>1828</v>
      </c>
      <c r="F1921" t="s">
        <v>299</v>
      </c>
      <c r="G1921" t="s">
        <v>299</v>
      </c>
      <c r="H1921" t="s">
        <v>4353</v>
      </c>
      <c r="I1921" s="14">
        <v>300000</v>
      </c>
      <c r="J1921" t="s">
        <v>147</v>
      </c>
      <c r="K1921" s="14">
        <v>43914.76171875</v>
      </c>
      <c r="L1921" t="s">
        <v>197</v>
      </c>
      <c r="M1921" t="s">
        <v>202</v>
      </c>
      <c r="N1921" s="14"/>
      <c r="O1921" s="14"/>
      <c r="P1921" s="14"/>
      <c r="Q1921" s="14"/>
      <c r="R1921" s="14"/>
      <c r="S1921" s="14">
        <v>0</v>
      </c>
    </row>
    <row r="1922" spans="1:19" x14ac:dyDescent="0.3">
      <c r="A1922" t="s">
        <v>6614</v>
      </c>
      <c r="B1922" t="s">
        <v>72</v>
      </c>
      <c r="C1922" s="14">
        <v>2009</v>
      </c>
      <c r="D1922" t="s">
        <v>302</v>
      </c>
      <c r="E1922" t="s">
        <v>10017</v>
      </c>
      <c r="F1922" t="s">
        <v>299</v>
      </c>
      <c r="G1922" t="s">
        <v>299</v>
      </c>
      <c r="H1922" t="s">
        <v>4353</v>
      </c>
      <c r="I1922" s="14">
        <v>400000</v>
      </c>
      <c r="J1922" t="s">
        <v>147</v>
      </c>
      <c r="K1922" s="14">
        <v>58553.01171875</v>
      </c>
      <c r="L1922" t="s">
        <v>197</v>
      </c>
      <c r="M1922" t="s">
        <v>202</v>
      </c>
      <c r="N1922" s="14"/>
      <c r="O1922" s="14"/>
      <c r="P1922" s="14"/>
      <c r="Q1922" s="14"/>
      <c r="R1922" s="14"/>
      <c r="S1922" s="14">
        <v>0</v>
      </c>
    </row>
    <row r="1923" spans="1:19" x14ac:dyDescent="0.3">
      <c r="A1923" t="s">
        <v>6615</v>
      </c>
      <c r="B1923" t="s">
        <v>72</v>
      </c>
      <c r="C1923" s="14">
        <v>2010</v>
      </c>
      <c r="D1923" t="s">
        <v>302</v>
      </c>
      <c r="E1923" t="s">
        <v>1833</v>
      </c>
      <c r="F1923" t="s">
        <v>299</v>
      </c>
      <c r="G1923" t="s">
        <v>299</v>
      </c>
      <c r="H1923" t="s">
        <v>4353</v>
      </c>
      <c r="I1923" s="14">
        <v>7500000</v>
      </c>
      <c r="J1923" t="s">
        <v>146</v>
      </c>
      <c r="K1923" s="14">
        <v>7500000</v>
      </c>
      <c r="L1923" t="s">
        <v>197</v>
      </c>
      <c r="M1923" t="s">
        <v>202</v>
      </c>
      <c r="N1923" s="14"/>
      <c r="O1923" s="14"/>
      <c r="P1923" s="14"/>
      <c r="Q1923" s="14"/>
      <c r="R1923" s="14"/>
      <c r="S1923" s="14">
        <v>0</v>
      </c>
    </row>
    <row r="1924" spans="1:19" x14ac:dyDescent="0.3">
      <c r="A1924" t="s">
        <v>6616</v>
      </c>
      <c r="B1924" t="s">
        <v>72</v>
      </c>
      <c r="C1924" s="14">
        <v>2010</v>
      </c>
      <c r="D1924" t="s">
        <v>302</v>
      </c>
      <c r="E1924" t="s">
        <v>1832</v>
      </c>
      <c r="F1924" t="s">
        <v>299</v>
      </c>
      <c r="G1924" t="s">
        <v>299</v>
      </c>
      <c r="H1924" t="s">
        <v>4353</v>
      </c>
      <c r="I1924" s="14"/>
      <c r="J1924" t="s">
        <v>4353</v>
      </c>
      <c r="K1924" s="14"/>
      <c r="L1924" t="s">
        <v>197</v>
      </c>
      <c r="M1924" t="s">
        <v>202</v>
      </c>
      <c r="N1924" s="14"/>
      <c r="O1924" s="14"/>
      <c r="P1924" s="14"/>
      <c r="Q1924" s="14"/>
      <c r="R1924" s="14"/>
      <c r="S1924" s="14">
        <v>0</v>
      </c>
    </row>
    <row r="1925" spans="1:19" x14ac:dyDescent="0.3">
      <c r="A1925" t="s">
        <v>6617</v>
      </c>
      <c r="B1925" t="s">
        <v>72</v>
      </c>
      <c r="C1925" s="14">
        <v>2010</v>
      </c>
      <c r="D1925" t="s">
        <v>302</v>
      </c>
      <c r="E1925" t="s">
        <v>1830</v>
      </c>
      <c r="F1925" t="s">
        <v>299</v>
      </c>
      <c r="G1925" t="s">
        <v>299</v>
      </c>
      <c r="H1925" t="s">
        <v>4353</v>
      </c>
      <c r="I1925" s="14"/>
      <c r="J1925" t="s">
        <v>4353</v>
      </c>
      <c r="K1925" s="14"/>
      <c r="L1925" t="s">
        <v>197</v>
      </c>
      <c r="M1925" t="s">
        <v>202</v>
      </c>
      <c r="N1925" s="14"/>
      <c r="O1925" s="14"/>
      <c r="P1925" s="14"/>
      <c r="Q1925" s="14"/>
      <c r="R1925" s="14"/>
      <c r="S1925" s="14">
        <v>0</v>
      </c>
    </row>
    <row r="1926" spans="1:19" x14ac:dyDescent="0.3">
      <c r="A1926" t="s">
        <v>6618</v>
      </c>
      <c r="B1926" t="s">
        <v>72</v>
      </c>
      <c r="C1926" s="14">
        <v>2010</v>
      </c>
      <c r="D1926" t="s">
        <v>302</v>
      </c>
      <c r="E1926" t="s">
        <v>1831</v>
      </c>
      <c r="F1926" t="s">
        <v>299</v>
      </c>
      <c r="G1926" t="s">
        <v>299</v>
      </c>
      <c r="H1926" t="s">
        <v>4353</v>
      </c>
      <c r="I1926" s="14">
        <v>30000</v>
      </c>
      <c r="J1926" t="s">
        <v>146</v>
      </c>
      <c r="K1926" s="14">
        <v>30000</v>
      </c>
      <c r="L1926" t="s">
        <v>197</v>
      </c>
      <c r="M1926" t="s">
        <v>202</v>
      </c>
      <c r="N1926" s="14"/>
      <c r="O1926" s="14"/>
      <c r="P1926" s="14"/>
      <c r="Q1926" s="14"/>
      <c r="R1926" s="14"/>
      <c r="S1926" s="14">
        <v>0</v>
      </c>
    </row>
    <row r="1927" spans="1:19" x14ac:dyDescent="0.3">
      <c r="A1927" t="s">
        <v>6619</v>
      </c>
      <c r="B1927" t="s">
        <v>72</v>
      </c>
      <c r="C1927" s="14">
        <v>2010</v>
      </c>
      <c r="D1927" t="s">
        <v>302</v>
      </c>
      <c r="E1927" t="s">
        <v>1829</v>
      </c>
      <c r="F1927" t="s">
        <v>299</v>
      </c>
      <c r="G1927" t="s">
        <v>299</v>
      </c>
      <c r="H1927" t="s">
        <v>4353</v>
      </c>
      <c r="I1927" s="14">
        <v>30000000</v>
      </c>
      <c r="J1927" t="s">
        <v>146</v>
      </c>
      <c r="K1927" s="14">
        <v>30000000</v>
      </c>
      <c r="L1927" t="s">
        <v>197</v>
      </c>
      <c r="M1927" t="s">
        <v>202</v>
      </c>
      <c r="N1927" s="14"/>
      <c r="O1927" s="14"/>
      <c r="P1927" s="14"/>
      <c r="Q1927" s="14"/>
      <c r="R1927" s="14"/>
      <c r="S1927" s="14">
        <v>0</v>
      </c>
    </row>
    <row r="1928" spans="1:19" x14ac:dyDescent="0.3">
      <c r="A1928" t="s">
        <v>6620</v>
      </c>
      <c r="B1928" t="s">
        <v>72</v>
      </c>
      <c r="C1928" s="14">
        <v>2011</v>
      </c>
      <c r="D1928" t="s">
        <v>302</v>
      </c>
      <c r="E1928" t="s">
        <v>1834</v>
      </c>
      <c r="F1928" t="s">
        <v>299</v>
      </c>
      <c r="G1928" t="s">
        <v>299</v>
      </c>
      <c r="H1928" t="s">
        <v>4353</v>
      </c>
      <c r="I1928" s="14"/>
      <c r="J1928" t="s">
        <v>4353</v>
      </c>
      <c r="K1928" s="14"/>
      <c r="L1928" t="s">
        <v>197</v>
      </c>
      <c r="M1928" t="s">
        <v>202</v>
      </c>
      <c r="N1928" s="14"/>
      <c r="O1928" s="14"/>
      <c r="P1928" s="14"/>
      <c r="Q1928" s="14"/>
      <c r="R1928" s="14"/>
      <c r="S1928" s="14">
        <v>0</v>
      </c>
    </row>
    <row r="1929" spans="1:19" x14ac:dyDescent="0.3">
      <c r="A1929" t="s">
        <v>6621</v>
      </c>
      <c r="B1929" t="s">
        <v>72</v>
      </c>
      <c r="C1929" s="14">
        <v>2012</v>
      </c>
      <c r="D1929" t="s">
        <v>4873</v>
      </c>
      <c r="E1929" t="s">
        <v>6624</v>
      </c>
      <c r="F1929" t="s">
        <v>336</v>
      </c>
      <c r="G1929" t="s">
        <v>337</v>
      </c>
      <c r="H1929" t="s">
        <v>207</v>
      </c>
      <c r="I1929" s="14">
        <v>825000000</v>
      </c>
      <c r="J1929" t="s">
        <v>147</v>
      </c>
      <c r="K1929" s="14">
        <v>130696536</v>
      </c>
      <c r="L1929" t="s">
        <v>198</v>
      </c>
      <c r="M1929" t="s">
        <v>202</v>
      </c>
      <c r="N1929" s="14">
        <v>2</v>
      </c>
      <c r="O1929" s="14"/>
      <c r="P1929" s="14"/>
      <c r="Q1929" s="14">
        <v>0</v>
      </c>
      <c r="R1929" s="14">
        <v>1</v>
      </c>
      <c r="S1929" s="14">
        <v>1</v>
      </c>
    </row>
    <row r="1930" spans="1:19" x14ac:dyDescent="0.3">
      <c r="A1930" t="s">
        <v>6622</v>
      </c>
      <c r="B1930" t="s">
        <v>72</v>
      </c>
      <c r="C1930" s="14">
        <v>2012</v>
      </c>
      <c r="D1930" t="s">
        <v>302</v>
      </c>
      <c r="E1930" t="s">
        <v>1836</v>
      </c>
      <c r="F1930" t="s">
        <v>299</v>
      </c>
      <c r="G1930" t="s">
        <v>299</v>
      </c>
      <c r="H1930" t="s">
        <v>4353</v>
      </c>
      <c r="I1930" s="14">
        <v>14400000</v>
      </c>
      <c r="J1930" t="s">
        <v>146</v>
      </c>
      <c r="K1930" s="14">
        <v>14400000</v>
      </c>
      <c r="L1930" t="s">
        <v>197</v>
      </c>
      <c r="M1930" t="s">
        <v>202</v>
      </c>
      <c r="N1930" s="14"/>
      <c r="O1930" s="14"/>
      <c r="P1930" s="14"/>
      <c r="Q1930" s="14"/>
      <c r="R1930" s="14"/>
      <c r="S1930" s="14">
        <v>0</v>
      </c>
    </row>
    <row r="1931" spans="1:19" x14ac:dyDescent="0.3">
      <c r="A1931" t="s">
        <v>6623</v>
      </c>
      <c r="B1931" t="s">
        <v>72</v>
      </c>
      <c r="C1931" s="14">
        <v>2012</v>
      </c>
      <c r="D1931" t="s">
        <v>302</v>
      </c>
      <c r="E1931" t="s">
        <v>1835</v>
      </c>
      <c r="F1931" t="s">
        <v>299</v>
      </c>
      <c r="G1931" t="s">
        <v>299</v>
      </c>
      <c r="H1931" t="s">
        <v>4353</v>
      </c>
      <c r="I1931" s="14">
        <v>2400000</v>
      </c>
      <c r="J1931" t="s">
        <v>146</v>
      </c>
      <c r="K1931" s="14">
        <v>2400000</v>
      </c>
      <c r="L1931" t="s">
        <v>197</v>
      </c>
      <c r="M1931" t="s">
        <v>202</v>
      </c>
      <c r="N1931" s="14"/>
      <c r="O1931" s="14"/>
      <c r="P1931" s="14"/>
      <c r="Q1931" s="14"/>
      <c r="R1931" s="14"/>
      <c r="S1931" s="14">
        <v>0</v>
      </c>
    </row>
    <row r="1932" spans="1:19" x14ac:dyDescent="0.3">
      <c r="A1932" t="s">
        <v>6625</v>
      </c>
      <c r="B1932" t="s">
        <v>72</v>
      </c>
      <c r="C1932" s="14">
        <v>2017</v>
      </c>
      <c r="D1932" t="s">
        <v>144</v>
      </c>
      <c r="E1932" t="s">
        <v>1837</v>
      </c>
      <c r="F1932" t="s">
        <v>336</v>
      </c>
      <c r="G1932" t="s">
        <v>337</v>
      </c>
      <c r="H1932" t="s">
        <v>207</v>
      </c>
      <c r="I1932" s="14"/>
      <c r="J1932" t="s">
        <v>4353</v>
      </c>
      <c r="K1932" s="14">
        <v>45000000</v>
      </c>
      <c r="L1932" t="s">
        <v>198</v>
      </c>
      <c r="M1932" t="s">
        <v>4353</v>
      </c>
      <c r="N1932" s="14"/>
      <c r="O1932" s="14"/>
      <c r="P1932" s="14"/>
      <c r="Q1932" s="14">
        <v>0</v>
      </c>
      <c r="R1932" s="14">
        <v>1</v>
      </c>
      <c r="S1932" s="14">
        <v>1</v>
      </c>
    </row>
    <row r="1933" spans="1:19" x14ac:dyDescent="0.3">
      <c r="A1933" t="s">
        <v>6626</v>
      </c>
      <c r="B1933" t="s">
        <v>123</v>
      </c>
      <c r="C1933" s="14">
        <v>2004</v>
      </c>
      <c r="D1933" t="s">
        <v>302</v>
      </c>
      <c r="E1933" t="s">
        <v>1838</v>
      </c>
      <c r="F1933" t="s">
        <v>299</v>
      </c>
      <c r="G1933" t="s">
        <v>299</v>
      </c>
      <c r="H1933" t="s">
        <v>4353</v>
      </c>
      <c r="I1933" s="14"/>
      <c r="J1933" t="s">
        <v>4353</v>
      </c>
      <c r="K1933" s="14"/>
      <c r="L1933" t="s">
        <v>197</v>
      </c>
      <c r="M1933" t="s">
        <v>202</v>
      </c>
      <c r="N1933" s="14"/>
      <c r="O1933" s="14"/>
      <c r="P1933" s="14"/>
      <c r="Q1933" s="14"/>
      <c r="R1933" s="14"/>
      <c r="S1933" s="14">
        <v>0</v>
      </c>
    </row>
    <row r="1934" spans="1:19" x14ac:dyDescent="0.3">
      <c r="A1934" t="s">
        <v>6627</v>
      </c>
      <c r="B1934" t="s">
        <v>123</v>
      </c>
      <c r="C1934" s="14">
        <v>2010</v>
      </c>
      <c r="D1934" t="s">
        <v>302</v>
      </c>
      <c r="E1934" t="s">
        <v>1839</v>
      </c>
      <c r="F1934" t="s">
        <v>364</v>
      </c>
      <c r="G1934" t="s">
        <v>365</v>
      </c>
      <c r="H1934" t="s">
        <v>4353</v>
      </c>
      <c r="I1934" s="14">
        <v>13000000</v>
      </c>
      <c r="J1934" t="s">
        <v>147</v>
      </c>
      <c r="K1934" s="14">
        <v>1920160.125</v>
      </c>
      <c r="L1934" t="s">
        <v>197</v>
      </c>
      <c r="M1934" t="s">
        <v>202</v>
      </c>
      <c r="N1934" s="14"/>
      <c r="O1934" s="14"/>
      <c r="P1934" s="14"/>
      <c r="Q1934" s="14"/>
      <c r="R1934" s="14"/>
      <c r="S1934" s="14">
        <v>0</v>
      </c>
    </row>
    <row r="1935" spans="1:19" x14ac:dyDescent="0.3">
      <c r="A1935" t="s">
        <v>6628</v>
      </c>
      <c r="B1935" t="s">
        <v>123</v>
      </c>
      <c r="C1935" s="14">
        <v>2010</v>
      </c>
      <c r="D1935" t="s">
        <v>302</v>
      </c>
      <c r="E1935" t="s">
        <v>1841</v>
      </c>
      <c r="F1935" t="s">
        <v>299</v>
      </c>
      <c r="G1935" t="s">
        <v>299</v>
      </c>
      <c r="H1935" t="s">
        <v>4353</v>
      </c>
      <c r="I1935" s="14">
        <v>2600000</v>
      </c>
      <c r="J1935" t="s">
        <v>146</v>
      </c>
      <c r="K1935" s="14">
        <v>2600000</v>
      </c>
      <c r="L1935" t="s">
        <v>197</v>
      </c>
      <c r="M1935" t="s">
        <v>202</v>
      </c>
      <c r="N1935" s="14"/>
      <c r="O1935" s="14"/>
      <c r="P1935" s="14"/>
      <c r="Q1935" s="14"/>
      <c r="R1935" s="14"/>
      <c r="S1935" s="14">
        <v>0</v>
      </c>
    </row>
    <row r="1936" spans="1:19" x14ac:dyDescent="0.3">
      <c r="A1936" t="s">
        <v>6630</v>
      </c>
      <c r="B1936" t="s">
        <v>123</v>
      </c>
      <c r="C1936" s="14">
        <v>2010</v>
      </c>
      <c r="D1936" t="s">
        <v>302</v>
      </c>
      <c r="E1936" t="s">
        <v>6629</v>
      </c>
      <c r="F1936" t="s">
        <v>299</v>
      </c>
      <c r="G1936" t="s">
        <v>299</v>
      </c>
      <c r="H1936" t="s">
        <v>4353</v>
      </c>
      <c r="I1936" s="14">
        <v>12000000</v>
      </c>
      <c r="J1936" t="s">
        <v>147</v>
      </c>
      <c r="K1936" s="14">
        <v>1772455.5</v>
      </c>
      <c r="L1936" t="s">
        <v>197</v>
      </c>
      <c r="M1936" t="s">
        <v>202</v>
      </c>
      <c r="N1936" s="14"/>
      <c r="O1936" s="14"/>
      <c r="P1936" s="14"/>
      <c r="Q1936" s="14"/>
      <c r="R1936" s="14"/>
      <c r="S1936" s="14">
        <v>0</v>
      </c>
    </row>
    <row r="1937" spans="1:19" x14ac:dyDescent="0.3">
      <c r="A1937" t="s">
        <v>6631</v>
      </c>
      <c r="B1937" t="s">
        <v>123</v>
      </c>
      <c r="C1937" s="14">
        <v>2010</v>
      </c>
      <c r="D1937" t="s">
        <v>302</v>
      </c>
      <c r="E1937" t="s">
        <v>10018</v>
      </c>
      <c r="F1937" t="s">
        <v>299</v>
      </c>
      <c r="G1937" t="s">
        <v>299</v>
      </c>
      <c r="H1937" t="s">
        <v>4353</v>
      </c>
      <c r="I1937" s="14">
        <v>5000000</v>
      </c>
      <c r="J1937" t="s">
        <v>147</v>
      </c>
      <c r="K1937" s="14">
        <v>738523.125</v>
      </c>
      <c r="L1937" t="s">
        <v>197</v>
      </c>
      <c r="M1937" t="s">
        <v>202</v>
      </c>
      <c r="N1937" s="14"/>
      <c r="O1937" s="14"/>
      <c r="P1937" s="14"/>
      <c r="Q1937" s="14"/>
      <c r="R1937" s="14"/>
      <c r="S1937" s="14">
        <v>0</v>
      </c>
    </row>
    <row r="1938" spans="1:19" x14ac:dyDescent="0.3">
      <c r="A1938" t="s">
        <v>6633</v>
      </c>
      <c r="B1938" t="s">
        <v>123</v>
      </c>
      <c r="C1938" s="14">
        <v>2010</v>
      </c>
      <c r="D1938" t="s">
        <v>302</v>
      </c>
      <c r="E1938" t="s">
        <v>6632</v>
      </c>
      <c r="F1938" t="s">
        <v>299</v>
      </c>
      <c r="G1938" t="s">
        <v>299</v>
      </c>
      <c r="H1938" t="s">
        <v>4353</v>
      </c>
      <c r="I1938" s="14">
        <v>1900000</v>
      </c>
      <c r="J1938" t="s">
        <v>146</v>
      </c>
      <c r="K1938" s="14">
        <v>1900000</v>
      </c>
      <c r="L1938" t="s">
        <v>197</v>
      </c>
      <c r="M1938" t="s">
        <v>202</v>
      </c>
      <c r="N1938" s="14"/>
      <c r="O1938" s="14"/>
      <c r="P1938" s="14"/>
      <c r="Q1938" s="14"/>
      <c r="R1938" s="14"/>
      <c r="S1938" s="14">
        <v>0</v>
      </c>
    </row>
    <row r="1939" spans="1:19" x14ac:dyDescent="0.3">
      <c r="A1939" t="s">
        <v>6634</v>
      </c>
      <c r="B1939" t="s">
        <v>123</v>
      </c>
      <c r="C1939" s="14">
        <v>2010</v>
      </c>
      <c r="D1939" t="s">
        <v>302</v>
      </c>
      <c r="E1939" t="s">
        <v>1840</v>
      </c>
      <c r="F1939" t="s">
        <v>299</v>
      </c>
      <c r="G1939" t="s">
        <v>299</v>
      </c>
      <c r="H1939" t="s">
        <v>4353</v>
      </c>
      <c r="I1939" s="14"/>
      <c r="J1939" t="s">
        <v>4353</v>
      </c>
      <c r="K1939" s="14"/>
      <c r="L1939" t="s">
        <v>197</v>
      </c>
      <c r="M1939" t="s">
        <v>202</v>
      </c>
      <c r="N1939" s="14"/>
      <c r="O1939" s="14"/>
      <c r="P1939" s="14"/>
      <c r="Q1939" s="14"/>
      <c r="R1939" s="14"/>
      <c r="S1939" s="14">
        <v>0</v>
      </c>
    </row>
    <row r="1940" spans="1:19" x14ac:dyDescent="0.3">
      <c r="A1940" t="s">
        <v>6635</v>
      </c>
      <c r="B1940" t="s">
        <v>142</v>
      </c>
      <c r="C1940" s="14">
        <v>2013</v>
      </c>
      <c r="D1940" t="s">
        <v>144</v>
      </c>
      <c r="E1940" t="s">
        <v>1842</v>
      </c>
      <c r="F1940" t="s">
        <v>454</v>
      </c>
      <c r="G1940" t="s">
        <v>455</v>
      </c>
      <c r="H1940" t="s">
        <v>207</v>
      </c>
      <c r="I1940" s="14"/>
      <c r="J1940" t="s">
        <v>4353</v>
      </c>
      <c r="K1940" s="14">
        <v>298000000</v>
      </c>
      <c r="L1940" t="s">
        <v>198</v>
      </c>
      <c r="M1940" t="s">
        <v>199</v>
      </c>
      <c r="N1940" s="14"/>
      <c r="O1940" s="14"/>
      <c r="P1940" s="14"/>
      <c r="Q1940" s="14">
        <v>1</v>
      </c>
      <c r="R1940" s="14">
        <v>1</v>
      </c>
      <c r="S1940" s="14">
        <v>1</v>
      </c>
    </row>
    <row r="1941" spans="1:19" x14ac:dyDescent="0.3">
      <c r="A1941" t="s">
        <v>6636</v>
      </c>
      <c r="B1941" t="s">
        <v>85</v>
      </c>
      <c r="C1941" s="14">
        <v>1956</v>
      </c>
      <c r="D1941" t="s">
        <v>255</v>
      </c>
      <c r="E1941" t="s">
        <v>4385</v>
      </c>
      <c r="F1941" t="s">
        <v>299</v>
      </c>
      <c r="G1941" t="s">
        <v>299</v>
      </c>
      <c r="H1941" t="s">
        <v>4353</v>
      </c>
      <c r="I1941" s="14"/>
      <c r="J1941" t="s">
        <v>4353</v>
      </c>
      <c r="K1941" s="14">
        <v>7500000</v>
      </c>
      <c r="L1941" t="s">
        <v>197</v>
      </c>
      <c r="M1941" t="s">
        <v>4353</v>
      </c>
      <c r="N1941" s="14"/>
      <c r="O1941" s="14"/>
      <c r="P1941" s="14"/>
      <c r="Q1941" s="14"/>
      <c r="R1941" s="14"/>
      <c r="S1941" s="14">
        <v>0</v>
      </c>
    </row>
    <row r="1942" spans="1:19" x14ac:dyDescent="0.3">
      <c r="A1942" t="s">
        <v>6637</v>
      </c>
      <c r="B1942" t="s">
        <v>85</v>
      </c>
      <c r="C1942" s="14">
        <v>1957</v>
      </c>
      <c r="D1942" t="s">
        <v>255</v>
      </c>
      <c r="E1942" t="s">
        <v>4386</v>
      </c>
      <c r="F1942" t="s">
        <v>299</v>
      </c>
      <c r="G1942" t="s">
        <v>299</v>
      </c>
      <c r="H1942" t="s">
        <v>4353</v>
      </c>
      <c r="I1942" s="14"/>
      <c r="J1942" t="s">
        <v>4353</v>
      </c>
      <c r="K1942" s="14">
        <v>25000000</v>
      </c>
      <c r="L1942" t="s">
        <v>198</v>
      </c>
      <c r="M1942" t="s">
        <v>4353</v>
      </c>
      <c r="N1942" s="14"/>
      <c r="O1942" s="14"/>
      <c r="P1942" s="14"/>
      <c r="Q1942" s="14"/>
      <c r="R1942" s="14"/>
      <c r="S1942" s="14">
        <v>0</v>
      </c>
    </row>
    <row r="1943" spans="1:19" x14ac:dyDescent="0.3">
      <c r="A1943" t="s">
        <v>6638</v>
      </c>
      <c r="B1943" t="s">
        <v>85</v>
      </c>
      <c r="C1943" s="14">
        <v>1984</v>
      </c>
      <c r="D1943" t="s">
        <v>255</v>
      </c>
      <c r="E1943" t="s">
        <v>612</v>
      </c>
      <c r="F1943" t="s">
        <v>299</v>
      </c>
      <c r="G1943" t="s">
        <v>299</v>
      </c>
      <c r="H1943" t="s">
        <v>4353</v>
      </c>
      <c r="I1943" s="14"/>
      <c r="J1943" t="s">
        <v>4353</v>
      </c>
      <c r="K1943" s="14"/>
      <c r="L1943" t="s">
        <v>198</v>
      </c>
      <c r="M1943" t="s">
        <v>4353</v>
      </c>
      <c r="N1943" s="14"/>
      <c r="O1943" s="14"/>
      <c r="P1943" s="14"/>
      <c r="Q1943" s="14"/>
      <c r="R1943" s="14"/>
      <c r="S1943" s="14">
        <v>0</v>
      </c>
    </row>
    <row r="1944" spans="1:19" x14ac:dyDescent="0.3">
      <c r="A1944" t="s">
        <v>6639</v>
      </c>
      <c r="B1944" t="s">
        <v>132</v>
      </c>
      <c r="C1944" s="14">
        <v>2001</v>
      </c>
      <c r="D1944" t="s">
        <v>302</v>
      </c>
      <c r="E1944" t="s">
        <v>1844</v>
      </c>
      <c r="F1944" t="s">
        <v>299</v>
      </c>
      <c r="G1944" t="s">
        <v>299</v>
      </c>
      <c r="H1944" t="s">
        <v>4353</v>
      </c>
      <c r="I1944" s="14">
        <v>50000</v>
      </c>
      <c r="J1944" t="s">
        <v>146</v>
      </c>
      <c r="K1944" s="14">
        <v>50000</v>
      </c>
      <c r="L1944" t="s">
        <v>197</v>
      </c>
      <c r="M1944" t="s">
        <v>202</v>
      </c>
      <c r="N1944" s="14"/>
      <c r="O1944" s="14"/>
      <c r="P1944" s="14"/>
      <c r="Q1944" s="14"/>
      <c r="R1944" s="14"/>
      <c r="S1944" s="14">
        <v>0</v>
      </c>
    </row>
    <row r="1945" spans="1:19" x14ac:dyDescent="0.3">
      <c r="A1945" t="s">
        <v>6640</v>
      </c>
      <c r="B1945" t="s">
        <v>132</v>
      </c>
      <c r="C1945" s="14">
        <v>2001</v>
      </c>
      <c r="D1945" t="s">
        <v>302</v>
      </c>
      <c r="E1945" t="s">
        <v>1843</v>
      </c>
      <c r="F1945" t="s">
        <v>299</v>
      </c>
      <c r="G1945" t="s">
        <v>299</v>
      </c>
      <c r="H1945" t="s">
        <v>4353</v>
      </c>
      <c r="I1945" s="14"/>
      <c r="J1945" t="s">
        <v>4353</v>
      </c>
      <c r="K1945" s="14"/>
      <c r="L1945" t="s">
        <v>197</v>
      </c>
      <c r="M1945" t="s">
        <v>202</v>
      </c>
      <c r="N1945" s="14"/>
      <c r="O1945" s="14"/>
      <c r="P1945" s="14"/>
      <c r="Q1945" s="14"/>
      <c r="R1945" s="14"/>
      <c r="S1945" s="14">
        <v>0</v>
      </c>
    </row>
    <row r="1946" spans="1:19" x14ac:dyDescent="0.3">
      <c r="A1946" t="s">
        <v>6641</v>
      </c>
      <c r="B1946" t="s">
        <v>132</v>
      </c>
      <c r="C1946" s="14">
        <v>2008</v>
      </c>
      <c r="D1946" t="s">
        <v>302</v>
      </c>
      <c r="E1946" t="s">
        <v>1845</v>
      </c>
      <c r="F1946" t="s">
        <v>463</v>
      </c>
      <c r="G1946" t="s">
        <v>337</v>
      </c>
      <c r="H1946" t="s">
        <v>644</v>
      </c>
      <c r="I1946" s="14">
        <v>750000000</v>
      </c>
      <c r="J1946" t="s">
        <v>146</v>
      </c>
      <c r="K1946" s="14">
        <v>750000000</v>
      </c>
      <c r="L1946" t="s">
        <v>198</v>
      </c>
      <c r="M1946" t="s">
        <v>199</v>
      </c>
      <c r="N1946" s="14"/>
      <c r="O1946" s="14"/>
      <c r="P1946" s="14">
        <v>10</v>
      </c>
      <c r="Q1946" s="14">
        <v>0</v>
      </c>
      <c r="R1946" s="14">
        <v>0</v>
      </c>
      <c r="S1946" s="14">
        <v>1</v>
      </c>
    </row>
    <row r="1947" spans="1:19" x14ac:dyDescent="0.3">
      <c r="A1947" t="s">
        <v>6642</v>
      </c>
      <c r="B1947" t="s">
        <v>132</v>
      </c>
      <c r="C1947" s="14">
        <v>2009</v>
      </c>
      <c r="D1947" t="s">
        <v>302</v>
      </c>
      <c r="E1947" t="s">
        <v>1847</v>
      </c>
      <c r="F1947" t="s">
        <v>336</v>
      </c>
      <c r="G1947" t="s">
        <v>337</v>
      </c>
      <c r="H1947" t="s">
        <v>644</v>
      </c>
      <c r="I1947" s="14">
        <v>98000000</v>
      </c>
      <c r="J1947" t="s">
        <v>146</v>
      </c>
      <c r="K1947" s="14">
        <v>98000000</v>
      </c>
      <c r="L1947" t="s">
        <v>198</v>
      </c>
      <c r="M1947" t="s">
        <v>4353</v>
      </c>
      <c r="N1947" s="14"/>
      <c r="O1947" s="14"/>
      <c r="P1947" s="14"/>
      <c r="Q1947" s="14">
        <v>0</v>
      </c>
      <c r="R1947" s="14">
        <v>0</v>
      </c>
      <c r="S1947" s="14">
        <v>1</v>
      </c>
    </row>
    <row r="1948" spans="1:19" x14ac:dyDescent="0.3">
      <c r="A1948" t="s">
        <v>6643</v>
      </c>
      <c r="B1948" t="s">
        <v>132</v>
      </c>
      <c r="C1948" s="14">
        <v>2009</v>
      </c>
      <c r="D1948" t="s">
        <v>302</v>
      </c>
      <c r="E1948" t="s">
        <v>1846</v>
      </c>
      <c r="F1948" t="s">
        <v>327</v>
      </c>
      <c r="G1948" t="s">
        <v>328</v>
      </c>
      <c r="H1948" t="s">
        <v>4353</v>
      </c>
      <c r="I1948" s="14"/>
      <c r="J1948" t="s">
        <v>4353</v>
      </c>
      <c r="K1948" s="14"/>
      <c r="L1948" t="s">
        <v>197</v>
      </c>
      <c r="M1948" t="s">
        <v>202</v>
      </c>
      <c r="N1948" s="14"/>
      <c r="O1948" s="14"/>
      <c r="P1948" s="14"/>
      <c r="Q1948" s="14"/>
      <c r="R1948" s="14"/>
      <c r="S1948" s="14">
        <v>0</v>
      </c>
    </row>
    <row r="1949" spans="1:19" x14ac:dyDescent="0.3">
      <c r="A1949" t="s">
        <v>6644</v>
      </c>
      <c r="B1949" t="s">
        <v>132</v>
      </c>
      <c r="C1949" s="14">
        <v>2010</v>
      </c>
      <c r="D1949" t="s">
        <v>5025</v>
      </c>
      <c r="E1949" t="s">
        <v>1848</v>
      </c>
      <c r="F1949" t="s">
        <v>463</v>
      </c>
      <c r="G1949" t="s">
        <v>337</v>
      </c>
      <c r="H1949" t="s">
        <v>644</v>
      </c>
      <c r="I1949" s="14">
        <v>600000000</v>
      </c>
      <c r="J1949" t="s">
        <v>146</v>
      </c>
      <c r="K1949" s="14">
        <v>600000000</v>
      </c>
      <c r="L1949" t="s">
        <v>198</v>
      </c>
      <c r="M1949" t="s">
        <v>199</v>
      </c>
      <c r="N1949" s="14"/>
      <c r="O1949" s="14"/>
      <c r="P1949" s="14">
        <v>10</v>
      </c>
      <c r="Q1949" s="14">
        <v>0</v>
      </c>
      <c r="R1949" s="14">
        <v>0</v>
      </c>
      <c r="S1949" s="14">
        <v>1</v>
      </c>
    </row>
    <row r="1950" spans="1:19" x14ac:dyDescent="0.3">
      <c r="A1950" t="s">
        <v>6645</v>
      </c>
      <c r="B1950" t="s">
        <v>132</v>
      </c>
      <c r="C1950" s="14">
        <v>2010</v>
      </c>
      <c r="D1950" t="s">
        <v>302</v>
      </c>
      <c r="E1950" t="s">
        <v>1849</v>
      </c>
      <c r="F1950" t="s">
        <v>463</v>
      </c>
      <c r="G1950" t="s">
        <v>337</v>
      </c>
      <c r="H1950" t="s">
        <v>644</v>
      </c>
      <c r="I1950" s="14">
        <v>400000000</v>
      </c>
      <c r="J1950" t="s">
        <v>146</v>
      </c>
      <c r="K1950" s="14">
        <v>400000000</v>
      </c>
      <c r="L1950" t="s">
        <v>198</v>
      </c>
      <c r="M1950" t="s">
        <v>199</v>
      </c>
      <c r="N1950" s="14"/>
      <c r="O1950" s="14"/>
      <c r="P1950" s="14"/>
      <c r="Q1950" s="14">
        <v>0</v>
      </c>
      <c r="R1950" s="14">
        <v>0</v>
      </c>
      <c r="S1950" s="14">
        <v>1</v>
      </c>
    </row>
    <row r="1951" spans="1:19" x14ac:dyDescent="0.3">
      <c r="A1951" t="s">
        <v>6646</v>
      </c>
      <c r="B1951" t="s">
        <v>132</v>
      </c>
      <c r="C1951" s="14">
        <v>2010</v>
      </c>
      <c r="D1951" t="s">
        <v>4985</v>
      </c>
      <c r="E1951" t="s">
        <v>6650</v>
      </c>
      <c r="F1951" t="s">
        <v>732</v>
      </c>
      <c r="G1951" t="s">
        <v>337</v>
      </c>
      <c r="H1951" t="s">
        <v>644</v>
      </c>
      <c r="I1951" s="14"/>
      <c r="J1951" t="s">
        <v>4353</v>
      </c>
      <c r="K1951" s="14">
        <v>188000000</v>
      </c>
      <c r="L1951" t="s">
        <v>198</v>
      </c>
      <c r="M1951" t="s">
        <v>199</v>
      </c>
      <c r="N1951" s="14"/>
      <c r="O1951" s="14"/>
      <c r="P1951" s="14"/>
      <c r="Q1951" s="14">
        <v>0</v>
      </c>
      <c r="R1951" s="14">
        <v>0</v>
      </c>
      <c r="S1951" s="14">
        <v>1</v>
      </c>
    </row>
    <row r="1952" spans="1:19" x14ac:dyDescent="0.3">
      <c r="A1952" t="s">
        <v>6647</v>
      </c>
      <c r="B1952" t="s">
        <v>132</v>
      </c>
      <c r="C1952" s="14">
        <v>2010</v>
      </c>
      <c r="D1952" t="s">
        <v>302</v>
      </c>
      <c r="E1952" t="s">
        <v>1850</v>
      </c>
      <c r="F1952" t="s">
        <v>1851</v>
      </c>
      <c r="G1952" t="s">
        <v>493</v>
      </c>
      <c r="H1952" t="s">
        <v>644</v>
      </c>
      <c r="I1952" s="14">
        <v>1400000000</v>
      </c>
      <c r="J1952" t="s">
        <v>146</v>
      </c>
      <c r="K1952" s="14">
        <v>1400000000</v>
      </c>
      <c r="L1952" t="s">
        <v>198</v>
      </c>
      <c r="M1952" t="s">
        <v>199</v>
      </c>
      <c r="N1952" s="14"/>
      <c r="O1952" s="14"/>
      <c r="P1952" s="14"/>
      <c r="Q1952" s="14">
        <v>0</v>
      </c>
      <c r="R1952" s="14">
        <v>0</v>
      </c>
      <c r="S1952" s="14">
        <v>1</v>
      </c>
    </row>
    <row r="1953" spans="1:19" x14ac:dyDescent="0.3">
      <c r="A1953" t="s">
        <v>6649</v>
      </c>
      <c r="B1953" t="s">
        <v>132</v>
      </c>
      <c r="C1953" s="14">
        <v>2010</v>
      </c>
      <c r="D1953" t="s">
        <v>5025</v>
      </c>
      <c r="E1953" t="s">
        <v>6652</v>
      </c>
      <c r="F1953" t="s">
        <v>732</v>
      </c>
      <c r="G1953" t="s">
        <v>337</v>
      </c>
      <c r="H1953" t="s">
        <v>644</v>
      </c>
      <c r="I1953" s="14">
        <v>200000000</v>
      </c>
      <c r="J1953" t="s">
        <v>146</v>
      </c>
      <c r="K1953" s="14">
        <v>200000000</v>
      </c>
      <c r="L1953" t="s">
        <v>198</v>
      </c>
      <c r="M1953" t="s">
        <v>199</v>
      </c>
      <c r="N1953" s="14"/>
      <c r="O1953" s="14"/>
      <c r="P1953" s="14"/>
      <c r="Q1953" s="14">
        <v>0</v>
      </c>
      <c r="R1953" s="14">
        <v>0</v>
      </c>
      <c r="S1953" s="14">
        <v>1</v>
      </c>
    </row>
    <row r="1954" spans="1:19" x14ac:dyDescent="0.3">
      <c r="A1954" t="s">
        <v>6651</v>
      </c>
      <c r="B1954" t="s">
        <v>132</v>
      </c>
      <c r="C1954" s="14">
        <v>2010</v>
      </c>
      <c r="D1954" t="s">
        <v>4985</v>
      </c>
      <c r="E1954" t="s">
        <v>6648</v>
      </c>
      <c r="F1954" t="s">
        <v>732</v>
      </c>
      <c r="G1954" t="s">
        <v>337</v>
      </c>
      <c r="H1954" t="s">
        <v>644</v>
      </c>
      <c r="I1954" s="14"/>
      <c r="J1954" t="s">
        <v>4353</v>
      </c>
      <c r="K1954" s="14">
        <v>1100000000</v>
      </c>
      <c r="L1954" t="s">
        <v>198</v>
      </c>
      <c r="M1954" t="s">
        <v>199</v>
      </c>
      <c r="N1954" s="14"/>
      <c r="O1954" s="14"/>
      <c r="P1954" s="14"/>
      <c r="Q1954" s="14">
        <v>0</v>
      </c>
      <c r="R1954" s="14">
        <v>0</v>
      </c>
      <c r="S1954" s="14">
        <v>1</v>
      </c>
    </row>
    <row r="1955" spans="1:19" x14ac:dyDescent="0.3">
      <c r="A1955" t="s">
        <v>6653</v>
      </c>
      <c r="B1955" t="s">
        <v>132</v>
      </c>
      <c r="C1955" s="14">
        <v>2012</v>
      </c>
      <c r="D1955" t="s">
        <v>302</v>
      </c>
      <c r="E1955" t="s">
        <v>1853</v>
      </c>
      <c r="F1955" t="s">
        <v>327</v>
      </c>
      <c r="G1955" t="s">
        <v>328</v>
      </c>
      <c r="H1955" t="s">
        <v>4353</v>
      </c>
      <c r="I1955" s="14"/>
      <c r="J1955" t="s">
        <v>4353</v>
      </c>
      <c r="K1955" s="14"/>
      <c r="L1955" t="s">
        <v>197</v>
      </c>
      <c r="M1955" t="s">
        <v>202</v>
      </c>
      <c r="N1955" s="14"/>
      <c r="O1955" s="14"/>
      <c r="P1955" s="14"/>
      <c r="Q1955" s="14"/>
      <c r="R1955" s="14"/>
      <c r="S1955" s="14">
        <v>0</v>
      </c>
    </row>
    <row r="1956" spans="1:19" x14ac:dyDescent="0.3">
      <c r="A1956" t="s">
        <v>6654</v>
      </c>
      <c r="B1956" t="s">
        <v>132</v>
      </c>
      <c r="C1956" s="14">
        <v>2013</v>
      </c>
      <c r="D1956" t="s">
        <v>4985</v>
      </c>
      <c r="E1956" t="s">
        <v>1852</v>
      </c>
      <c r="F1956" t="s">
        <v>463</v>
      </c>
      <c r="G1956" t="s">
        <v>337</v>
      </c>
      <c r="H1956" t="s">
        <v>644</v>
      </c>
      <c r="I1956" s="14"/>
      <c r="J1956" t="s">
        <v>4353</v>
      </c>
      <c r="K1956" s="14">
        <v>167000000</v>
      </c>
      <c r="L1956" t="s">
        <v>198</v>
      </c>
      <c r="M1956" t="s">
        <v>199</v>
      </c>
      <c r="N1956" s="14"/>
      <c r="O1956" s="14"/>
      <c r="P1956" s="14"/>
      <c r="Q1956" s="14">
        <v>0</v>
      </c>
      <c r="R1956" s="14">
        <v>0</v>
      </c>
      <c r="S1956" s="14">
        <v>1</v>
      </c>
    </row>
    <row r="1957" spans="1:19" x14ac:dyDescent="0.3">
      <c r="A1957" t="s">
        <v>6655</v>
      </c>
      <c r="B1957" t="s">
        <v>132</v>
      </c>
      <c r="C1957" s="14">
        <v>2014</v>
      </c>
      <c r="D1957" t="s">
        <v>302</v>
      </c>
      <c r="E1957" t="s">
        <v>1854</v>
      </c>
      <c r="F1957" t="s">
        <v>299</v>
      </c>
      <c r="G1957" t="s">
        <v>299</v>
      </c>
      <c r="H1957" t="s">
        <v>4353</v>
      </c>
      <c r="I1957" s="14"/>
      <c r="J1957" t="s">
        <v>4353</v>
      </c>
      <c r="K1957" s="14"/>
      <c r="L1957" t="s">
        <v>197</v>
      </c>
      <c r="M1957" t="s">
        <v>202</v>
      </c>
      <c r="N1957" s="14"/>
      <c r="O1957" s="14"/>
      <c r="P1957" s="14"/>
      <c r="Q1957" s="14"/>
      <c r="R1957" s="14"/>
      <c r="S1957" s="14">
        <v>0</v>
      </c>
    </row>
    <row r="1958" spans="1:19" x14ac:dyDescent="0.3">
      <c r="A1958" t="s">
        <v>6656</v>
      </c>
      <c r="B1958" t="s">
        <v>4</v>
      </c>
      <c r="C1958" s="14">
        <v>1956</v>
      </c>
      <c r="D1958" t="s">
        <v>252</v>
      </c>
      <c r="E1958" t="s">
        <v>280</v>
      </c>
      <c r="F1958" t="s">
        <v>299</v>
      </c>
      <c r="G1958" t="s">
        <v>299</v>
      </c>
      <c r="H1958" t="s">
        <v>4353</v>
      </c>
      <c r="I1958" s="14"/>
      <c r="J1958" t="s">
        <v>4353</v>
      </c>
      <c r="K1958" s="14">
        <v>16200000</v>
      </c>
      <c r="L1958" t="s">
        <v>198</v>
      </c>
      <c r="M1958" t="s">
        <v>4353</v>
      </c>
      <c r="N1958" s="14"/>
      <c r="O1958" s="14"/>
      <c r="P1958" s="14"/>
      <c r="Q1958" s="14"/>
      <c r="R1958" s="14"/>
      <c r="S1958" s="14">
        <v>0</v>
      </c>
    </row>
    <row r="1959" spans="1:19" x14ac:dyDescent="0.3">
      <c r="A1959" t="s">
        <v>6657</v>
      </c>
      <c r="B1959" t="s">
        <v>4</v>
      </c>
      <c r="C1959" s="14">
        <v>1958</v>
      </c>
      <c r="D1959" t="s">
        <v>252</v>
      </c>
      <c r="E1959" t="s">
        <v>1855</v>
      </c>
      <c r="F1959" t="s">
        <v>299</v>
      </c>
      <c r="G1959" t="s">
        <v>299</v>
      </c>
      <c r="H1959" t="s">
        <v>4353</v>
      </c>
      <c r="I1959" s="14"/>
      <c r="J1959" t="s">
        <v>4353</v>
      </c>
      <c r="K1959" s="14">
        <v>10900000</v>
      </c>
      <c r="L1959" t="s">
        <v>198</v>
      </c>
      <c r="M1959" t="s">
        <v>4353</v>
      </c>
      <c r="N1959" s="14"/>
      <c r="O1959" s="14"/>
      <c r="P1959" s="14"/>
      <c r="Q1959" s="14"/>
      <c r="R1959" s="14"/>
      <c r="S1959" s="14">
        <v>0</v>
      </c>
    </row>
    <row r="1960" spans="1:19" x14ac:dyDescent="0.3">
      <c r="A1960" t="s">
        <v>6658</v>
      </c>
      <c r="B1960" t="s">
        <v>4</v>
      </c>
      <c r="C1960" s="14">
        <v>1997</v>
      </c>
      <c r="D1960" t="s">
        <v>258</v>
      </c>
      <c r="E1960" t="s">
        <v>265</v>
      </c>
      <c r="F1960" t="s">
        <v>299</v>
      </c>
      <c r="G1960" t="s">
        <v>299</v>
      </c>
      <c r="H1960" t="s">
        <v>4353</v>
      </c>
      <c r="I1960" s="14"/>
      <c r="J1960" t="s">
        <v>4353</v>
      </c>
      <c r="K1960" s="14">
        <v>3120000000</v>
      </c>
      <c r="L1960" t="s">
        <v>198</v>
      </c>
      <c r="M1960" t="s">
        <v>4353</v>
      </c>
      <c r="N1960" s="14"/>
      <c r="O1960" s="14"/>
      <c r="P1960" s="14"/>
      <c r="Q1960" s="14"/>
      <c r="R1960" s="14"/>
      <c r="S1960" s="14">
        <v>0</v>
      </c>
    </row>
    <row r="1961" spans="1:19" x14ac:dyDescent="0.3">
      <c r="A1961" t="s">
        <v>6659</v>
      </c>
      <c r="B1961" t="s">
        <v>4</v>
      </c>
      <c r="C1961" s="14">
        <v>2001</v>
      </c>
      <c r="D1961" t="s">
        <v>302</v>
      </c>
      <c r="E1961" t="s">
        <v>1856</v>
      </c>
      <c r="F1961" t="s">
        <v>299</v>
      </c>
      <c r="G1961" t="s">
        <v>299</v>
      </c>
      <c r="H1961" t="s">
        <v>4353</v>
      </c>
      <c r="I1961" s="14">
        <v>5700000</v>
      </c>
      <c r="J1961" t="s">
        <v>146</v>
      </c>
      <c r="K1961" s="14">
        <v>5700000</v>
      </c>
      <c r="L1961" t="s">
        <v>197</v>
      </c>
      <c r="M1961" t="s">
        <v>202</v>
      </c>
      <c r="N1961" s="14"/>
      <c r="O1961" s="14"/>
      <c r="P1961" s="14"/>
      <c r="Q1961" s="14"/>
      <c r="R1961" s="14"/>
      <c r="S1961" s="14">
        <v>0</v>
      </c>
    </row>
    <row r="1962" spans="1:19" x14ac:dyDescent="0.3">
      <c r="A1962" t="s">
        <v>6660</v>
      </c>
      <c r="B1962" t="s">
        <v>4</v>
      </c>
      <c r="C1962" s="14">
        <v>2002</v>
      </c>
      <c r="D1962" t="s">
        <v>302</v>
      </c>
      <c r="E1962" t="s">
        <v>1857</v>
      </c>
      <c r="F1962" t="s">
        <v>299</v>
      </c>
      <c r="G1962" t="s">
        <v>299</v>
      </c>
      <c r="H1962" t="s">
        <v>4353</v>
      </c>
      <c r="I1962" s="14">
        <v>100000</v>
      </c>
      <c r="J1962" t="s">
        <v>146</v>
      </c>
      <c r="K1962" s="14">
        <v>100000</v>
      </c>
      <c r="L1962" t="s">
        <v>197</v>
      </c>
      <c r="M1962" t="s">
        <v>202</v>
      </c>
      <c r="N1962" s="14"/>
      <c r="O1962" s="14"/>
      <c r="P1962" s="14"/>
      <c r="Q1962" s="14"/>
      <c r="R1962" s="14"/>
      <c r="S1962" s="14">
        <v>0</v>
      </c>
    </row>
    <row r="1963" spans="1:19" x14ac:dyDescent="0.3">
      <c r="A1963" t="s">
        <v>6661</v>
      </c>
      <c r="B1963" t="s">
        <v>4</v>
      </c>
      <c r="C1963" s="14">
        <v>2003</v>
      </c>
      <c r="D1963" t="s">
        <v>302</v>
      </c>
      <c r="E1963" t="s">
        <v>1859</v>
      </c>
      <c r="F1963" t="s">
        <v>501</v>
      </c>
      <c r="G1963" t="s">
        <v>455</v>
      </c>
      <c r="H1963" t="s">
        <v>699</v>
      </c>
      <c r="I1963" s="14">
        <v>408000000</v>
      </c>
      <c r="J1963" t="s">
        <v>146</v>
      </c>
      <c r="K1963" s="14">
        <v>408000000</v>
      </c>
      <c r="L1963" t="s">
        <v>198</v>
      </c>
      <c r="M1963" t="s">
        <v>199</v>
      </c>
      <c r="N1963" s="14">
        <v>3.8</v>
      </c>
      <c r="O1963" s="14"/>
      <c r="P1963" s="14"/>
      <c r="Q1963" s="14">
        <v>1</v>
      </c>
      <c r="R1963" s="14">
        <v>1</v>
      </c>
      <c r="S1963" s="14">
        <v>1</v>
      </c>
    </row>
    <row r="1964" spans="1:19" x14ac:dyDescent="0.3">
      <c r="A1964" t="s">
        <v>6662</v>
      </c>
      <c r="B1964" t="s">
        <v>4</v>
      </c>
      <c r="C1964" s="14">
        <v>2003</v>
      </c>
      <c r="D1964" t="s">
        <v>302</v>
      </c>
      <c r="E1964" t="s">
        <v>1860</v>
      </c>
      <c r="F1964" t="s">
        <v>299</v>
      </c>
      <c r="G1964" t="s">
        <v>299</v>
      </c>
      <c r="H1964" t="s">
        <v>4353</v>
      </c>
      <c r="I1964" s="14">
        <v>230000000</v>
      </c>
      <c r="J1964" t="s">
        <v>180</v>
      </c>
      <c r="K1964" s="14">
        <v>26815.484375</v>
      </c>
      <c r="L1964" t="s">
        <v>197</v>
      </c>
      <c r="M1964" t="s">
        <v>202</v>
      </c>
      <c r="N1964" s="14"/>
      <c r="O1964" s="14"/>
      <c r="P1964" s="14"/>
      <c r="Q1964" s="14"/>
      <c r="R1964" s="14"/>
      <c r="S1964" s="14">
        <v>0</v>
      </c>
    </row>
    <row r="1965" spans="1:19" x14ac:dyDescent="0.3">
      <c r="A1965" t="s">
        <v>6663</v>
      </c>
      <c r="B1965" t="s">
        <v>4</v>
      </c>
      <c r="C1965" s="14">
        <v>2003</v>
      </c>
      <c r="D1965" t="s">
        <v>302</v>
      </c>
      <c r="E1965" t="s">
        <v>1858</v>
      </c>
      <c r="F1965" t="s">
        <v>299</v>
      </c>
      <c r="G1965" t="s">
        <v>299</v>
      </c>
      <c r="H1965" t="s">
        <v>4353</v>
      </c>
      <c r="I1965" s="14">
        <v>50000000</v>
      </c>
      <c r="J1965" t="s">
        <v>147</v>
      </c>
      <c r="K1965" s="14">
        <v>6040809.5</v>
      </c>
      <c r="L1965" t="s">
        <v>197</v>
      </c>
      <c r="M1965" t="s">
        <v>202</v>
      </c>
      <c r="N1965" s="14"/>
      <c r="O1965" s="14"/>
      <c r="P1965" s="14"/>
      <c r="Q1965" s="14"/>
      <c r="R1965" s="14"/>
      <c r="S1965" s="14">
        <v>0</v>
      </c>
    </row>
    <row r="1966" spans="1:19" x14ac:dyDescent="0.3">
      <c r="A1966" t="s">
        <v>6664</v>
      </c>
      <c r="B1966" t="s">
        <v>4</v>
      </c>
      <c r="C1966" s="14">
        <v>2004</v>
      </c>
      <c r="D1966" t="s">
        <v>302</v>
      </c>
      <c r="E1966" t="s">
        <v>1861</v>
      </c>
      <c r="F1966" t="s">
        <v>299</v>
      </c>
      <c r="G1966" t="s">
        <v>299</v>
      </c>
      <c r="H1966" t="s">
        <v>4353</v>
      </c>
      <c r="I1966" s="14">
        <v>600000</v>
      </c>
      <c r="J1966" t="s">
        <v>146</v>
      </c>
      <c r="K1966" s="14">
        <v>600000</v>
      </c>
      <c r="L1966" t="s">
        <v>197</v>
      </c>
      <c r="M1966" t="s">
        <v>202</v>
      </c>
      <c r="N1966" s="14"/>
      <c r="O1966" s="14"/>
      <c r="P1966" s="14"/>
      <c r="Q1966" s="14"/>
      <c r="R1966" s="14"/>
      <c r="S1966" s="14">
        <v>0</v>
      </c>
    </row>
    <row r="1967" spans="1:19" x14ac:dyDescent="0.3">
      <c r="A1967" t="s">
        <v>6665</v>
      </c>
      <c r="B1967" t="s">
        <v>4</v>
      </c>
      <c r="C1967" s="14">
        <v>2004</v>
      </c>
      <c r="D1967" t="s">
        <v>302</v>
      </c>
      <c r="E1967" t="s">
        <v>1863</v>
      </c>
      <c r="F1967" t="s">
        <v>299</v>
      </c>
      <c r="G1967" t="s">
        <v>299</v>
      </c>
      <c r="H1967" t="s">
        <v>4353</v>
      </c>
      <c r="I1967" s="14">
        <v>100000</v>
      </c>
      <c r="J1967" t="s">
        <v>146</v>
      </c>
      <c r="K1967" s="14">
        <v>100000</v>
      </c>
      <c r="L1967" t="s">
        <v>197</v>
      </c>
      <c r="M1967" t="s">
        <v>202</v>
      </c>
      <c r="N1967" s="14"/>
      <c r="O1967" s="14"/>
      <c r="P1967" s="14"/>
      <c r="Q1967" s="14"/>
      <c r="R1967" s="14"/>
      <c r="S1967" s="14">
        <v>0</v>
      </c>
    </row>
    <row r="1968" spans="1:19" x14ac:dyDescent="0.3">
      <c r="A1968" t="s">
        <v>6666</v>
      </c>
      <c r="B1968" t="s">
        <v>4</v>
      </c>
      <c r="C1968" s="14">
        <v>2004</v>
      </c>
      <c r="D1968" t="s">
        <v>302</v>
      </c>
      <c r="E1968" t="s">
        <v>1864</v>
      </c>
      <c r="F1968" t="s">
        <v>299</v>
      </c>
      <c r="G1968" t="s">
        <v>299</v>
      </c>
      <c r="H1968" t="s">
        <v>4353</v>
      </c>
      <c r="I1968" s="14">
        <v>50000</v>
      </c>
      <c r="J1968" t="s">
        <v>146</v>
      </c>
      <c r="K1968" s="14">
        <v>50000</v>
      </c>
      <c r="L1968" t="s">
        <v>197</v>
      </c>
      <c r="M1968" t="s">
        <v>202</v>
      </c>
      <c r="N1968" s="14"/>
      <c r="O1968" s="14"/>
      <c r="P1968" s="14"/>
      <c r="Q1968" s="14"/>
      <c r="R1968" s="14"/>
      <c r="S1968" s="14">
        <v>0</v>
      </c>
    </row>
    <row r="1969" spans="1:19" x14ac:dyDescent="0.3">
      <c r="A1969" t="s">
        <v>6668</v>
      </c>
      <c r="B1969" t="s">
        <v>4</v>
      </c>
      <c r="C1969" s="14">
        <v>2004</v>
      </c>
      <c r="D1969" t="s">
        <v>302</v>
      </c>
      <c r="E1969" t="s">
        <v>6669</v>
      </c>
      <c r="F1969" t="s">
        <v>299</v>
      </c>
      <c r="G1969" t="s">
        <v>299</v>
      </c>
      <c r="H1969" t="s">
        <v>4353</v>
      </c>
      <c r="I1969" s="14">
        <v>10000</v>
      </c>
      <c r="J1969" t="s">
        <v>146</v>
      </c>
      <c r="K1969" s="14">
        <v>10000</v>
      </c>
      <c r="L1969" t="s">
        <v>197</v>
      </c>
      <c r="M1969" t="s">
        <v>202</v>
      </c>
      <c r="N1969" s="14"/>
      <c r="O1969" s="14"/>
      <c r="P1969" s="14"/>
      <c r="Q1969" s="14"/>
      <c r="R1969" s="14"/>
      <c r="S1969" s="14">
        <v>0</v>
      </c>
    </row>
    <row r="1970" spans="1:19" x14ac:dyDescent="0.3">
      <c r="A1970" t="s">
        <v>6670</v>
      </c>
      <c r="B1970" t="s">
        <v>4</v>
      </c>
      <c r="C1970" s="14">
        <v>2004</v>
      </c>
      <c r="D1970" t="s">
        <v>302</v>
      </c>
      <c r="E1970" t="s">
        <v>6667</v>
      </c>
      <c r="F1970" t="s">
        <v>299</v>
      </c>
      <c r="G1970" t="s">
        <v>299</v>
      </c>
      <c r="H1970" t="s">
        <v>4353</v>
      </c>
      <c r="I1970" s="14">
        <v>40000</v>
      </c>
      <c r="J1970" t="s">
        <v>146</v>
      </c>
      <c r="K1970" s="14">
        <v>40000</v>
      </c>
      <c r="L1970" t="s">
        <v>197</v>
      </c>
      <c r="M1970" t="s">
        <v>202</v>
      </c>
      <c r="N1970" s="14"/>
      <c r="O1970" s="14"/>
      <c r="P1970" s="14"/>
      <c r="Q1970" s="14"/>
      <c r="R1970" s="14"/>
      <c r="S1970" s="14">
        <v>0</v>
      </c>
    </row>
    <row r="1971" spans="1:19" x14ac:dyDescent="0.3">
      <c r="A1971" t="s">
        <v>6671</v>
      </c>
      <c r="B1971" t="s">
        <v>4</v>
      </c>
      <c r="C1971" s="14">
        <v>2004</v>
      </c>
      <c r="D1971" t="s">
        <v>302</v>
      </c>
      <c r="E1971" t="s">
        <v>1862</v>
      </c>
      <c r="F1971" t="s">
        <v>336</v>
      </c>
      <c r="G1971" t="s">
        <v>337</v>
      </c>
      <c r="H1971" t="s">
        <v>207</v>
      </c>
      <c r="I1971" s="14">
        <v>160000000</v>
      </c>
      <c r="J1971" t="s">
        <v>146</v>
      </c>
      <c r="K1971" s="14">
        <v>160000000</v>
      </c>
      <c r="L1971" t="s">
        <v>198</v>
      </c>
      <c r="M1971" t="s">
        <v>202</v>
      </c>
      <c r="N1971" s="14">
        <v>3</v>
      </c>
      <c r="O1971" s="14">
        <v>7</v>
      </c>
      <c r="P1971" s="14">
        <v>15</v>
      </c>
      <c r="Q1971" s="14">
        <v>0</v>
      </c>
      <c r="R1971" s="14">
        <v>1</v>
      </c>
      <c r="S1971" s="14">
        <v>1</v>
      </c>
    </row>
    <row r="1972" spans="1:19" x14ac:dyDescent="0.3">
      <c r="A1972" t="s">
        <v>6672</v>
      </c>
      <c r="B1972" t="s">
        <v>4</v>
      </c>
      <c r="C1972" s="14">
        <v>2005</v>
      </c>
      <c r="D1972" t="s">
        <v>302</v>
      </c>
      <c r="E1972" t="s">
        <v>1866</v>
      </c>
      <c r="F1972" t="s">
        <v>299</v>
      </c>
      <c r="G1972" t="s">
        <v>299</v>
      </c>
      <c r="H1972" t="s">
        <v>4353</v>
      </c>
      <c r="I1972" s="14">
        <v>15000000</v>
      </c>
      <c r="J1972" t="s">
        <v>147</v>
      </c>
      <c r="K1972" s="14">
        <v>1830537</v>
      </c>
      <c r="L1972" t="s">
        <v>197</v>
      </c>
      <c r="M1972" t="s">
        <v>202</v>
      </c>
      <c r="N1972" s="14"/>
      <c r="O1972" s="14"/>
      <c r="P1972" s="14"/>
      <c r="Q1972" s="14"/>
      <c r="R1972" s="14"/>
      <c r="S1972" s="14">
        <v>0</v>
      </c>
    </row>
    <row r="1973" spans="1:19" x14ac:dyDescent="0.3">
      <c r="A1973" t="s">
        <v>6673</v>
      </c>
      <c r="B1973" t="s">
        <v>4</v>
      </c>
      <c r="C1973" s="14">
        <v>2005</v>
      </c>
      <c r="D1973" t="s">
        <v>302</v>
      </c>
      <c r="E1973" t="s">
        <v>1872</v>
      </c>
      <c r="F1973" t="s">
        <v>299</v>
      </c>
      <c r="G1973" t="s">
        <v>299</v>
      </c>
      <c r="H1973" t="s">
        <v>4353</v>
      </c>
      <c r="I1973" s="14"/>
      <c r="J1973" t="s">
        <v>4353</v>
      </c>
      <c r="K1973" s="14"/>
      <c r="L1973" t="s">
        <v>197</v>
      </c>
      <c r="M1973" t="s">
        <v>202</v>
      </c>
      <c r="N1973" s="14"/>
      <c r="O1973" s="14"/>
      <c r="P1973" s="14"/>
      <c r="Q1973" s="14"/>
      <c r="R1973" s="14"/>
      <c r="S1973" s="14">
        <v>0</v>
      </c>
    </row>
    <row r="1974" spans="1:19" x14ac:dyDescent="0.3">
      <c r="A1974" t="s">
        <v>6674</v>
      </c>
      <c r="B1974" t="s">
        <v>4</v>
      </c>
      <c r="C1974" s="14">
        <v>2005</v>
      </c>
      <c r="D1974" t="s">
        <v>302</v>
      </c>
      <c r="E1974" t="s">
        <v>1870</v>
      </c>
      <c r="F1974" t="s">
        <v>299</v>
      </c>
      <c r="G1974" t="s">
        <v>299</v>
      </c>
      <c r="H1974" t="s">
        <v>4353</v>
      </c>
      <c r="I1974" s="14">
        <v>30000000</v>
      </c>
      <c r="J1974" t="s">
        <v>147</v>
      </c>
      <c r="K1974" s="14">
        <v>3661074</v>
      </c>
      <c r="L1974" t="s">
        <v>197</v>
      </c>
      <c r="M1974" t="s">
        <v>202</v>
      </c>
      <c r="N1974" s="14"/>
      <c r="O1974" s="14"/>
      <c r="P1974" s="14"/>
      <c r="Q1974" s="14"/>
      <c r="R1974" s="14"/>
      <c r="S1974" s="14">
        <v>0</v>
      </c>
    </row>
    <row r="1975" spans="1:19" x14ac:dyDescent="0.3">
      <c r="A1975" t="s">
        <v>6675</v>
      </c>
      <c r="B1975" t="s">
        <v>4</v>
      </c>
      <c r="C1975" s="14">
        <v>2005</v>
      </c>
      <c r="D1975" t="s">
        <v>302</v>
      </c>
      <c r="E1975" t="s">
        <v>1871</v>
      </c>
      <c r="F1975" t="s">
        <v>299</v>
      </c>
      <c r="G1975" t="s">
        <v>299</v>
      </c>
      <c r="H1975" t="s">
        <v>4353</v>
      </c>
      <c r="I1975" s="14"/>
      <c r="J1975" t="s">
        <v>4353</v>
      </c>
      <c r="K1975" s="14"/>
      <c r="L1975" t="s">
        <v>197</v>
      </c>
      <c r="M1975" t="s">
        <v>202</v>
      </c>
      <c r="N1975" s="14"/>
      <c r="O1975" s="14"/>
      <c r="P1975" s="14"/>
      <c r="Q1975" s="14"/>
      <c r="R1975" s="14"/>
      <c r="S1975" s="14">
        <v>0</v>
      </c>
    </row>
    <row r="1976" spans="1:19" x14ac:dyDescent="0.3">
      <c r="A1976" t="s">
        <v>6676</v>
      </c>
      <c r="B1976" t="s">
        <v>4</v>
      </c>
      <c r="C1976" s="14">
        <v>2005</v>
      </c>
      <c r="D1976" t="s">
        <v>302</v>
      </c>
      <c r="E1976" t="s">
        <v>6677</v>
      </c>
      <c r="F1976" t="s">
        <v>299</v>
      </c>
      <c r="G1976" t="s">
        <v>299</v>
      </c>
      <c r="H1976" t="s">
        <v>4353</v>
      </c>
      <c r="I1976" s="14">
        <v>1500000</v>
      </c>
      <c r="J1976" t="s">
        <v>180</v>
      </c>
      <c r="K1976" s="14">
        <v>154.56362915039063</v>
      </c>
      <c r="L1976" t="s">
        <v>197</v>
      </c>
      <c r="M1976" t="s">
        <v>202</v>
      </c>
      <c r="N1976" s="14"/>
      <c r="O1976" s="14"/>
      <c r="P1976" s="14"/>
      <c r="Q1976" s="14"/>
      <c r="R1976" s="14"/>
      <c r="S1976" s="14">
        <v>0</v>
      </c>
    </row>
    <row r="1977" spans="1:19" x14ac:dyDescent="0.3">
      <c r="A1977" t="s">
        <v>6678</v>
      </c>
      <c r="B1977" t="s">
        <v>4</v>
      </c>
      <c r="C1977" s="14">
        <v>2005</v>
      </c>
      <c r="D1977" t="s">
        <v>302</v>
      </c>
      <c r="E1977" t="s">
        <v>6680</v>
      </c>
      <c r="F1977" t="s">
        <v>299</v>
      </c>
      <c r="G1977" t="s">
        <v>299</v>
      </c>
      <c r="H1977" t="s">
        <v>4353</v>
      </c>
      <c r="I1977" s="14">
        <v>500000</v>
      </c>
      <c r="J1977" t="s">
        <v>146</v>
      </c>
      <c r="K1977" s="14">
        <v>500000</v>
      </c>
      <c r="L1977" t="s">
        <v>197</v>
      </c>
      <c r="M1977" t="s">
        <v>202</v>
      </c>
      <c r="N1977" s="14"/>
      <c r="O1977" s="14"/>
      <c r="P1977" s="14"/>
      <c r="Q1977" s="14"/>
      <c r="R1977" s="14"/>
      <c r="S1977" s="14">
        <v>0</v>
      </c>
    </row>
    <row r="1978" spans="1:19" x14ac:dyDescent="0.3">
      <c r="A1978" t="s">
        <v>6679</v>
      </c>
      <c r="B1978" t="s">
        <v>4</v>
      </c>
      <c r="C1978" s="14">
        <v>2005</v>
      </c>
      <c r="D1978" t="s">
        <v>302</v>
      </c>
      <c r="E1978" t="s">
        <v>1869</v>
      </c>
      <c r="F1978" t="s">
        <v>299</v>
      </c>
      <c r="G1978" t="s">
        <v>299</v>
      </c>
      <c r="H1978" t="s">
        <v>4353</v>
      </c>
      <c r="I1978" s="14">
        <v>30000000</v>
      </c>
      <c r="J1978" t="s">
        <v>147</v>
      </c>
      <c r="K1978" s="14">
        <v>3661074</v>
      </c>
      <c r="L1978" t="s">
        <v>197</v>
      </c>
      <c r="M1978" t="s">
        <v>202</v>
      </c>
      <c r="N1978" s="14"/>
      <c r="O1978" s="14"/>
      <c r="P1978" s="14"/>
      <c r="Q1978" s="14"/>
      <c r="R1978" s="14"/>
      <c r="S1978" s="14">
        <v>0</v>
      </c>
    </row>
    <row r="1979" spans="1:19" x14ac:dyDescent="0.3">
      <c r="A1979" t="s">
        <v>6681</v>
      </c>
      <c r="B1979" t="s">
        <v>4</v>
      </c>
      <c r="C1979" s="14">
        <v>2005</v>
      </c>
      <c r="D1979" t="s">
        <v>302</v>
      </c>
      <c r="E1979" t="s">
        <v>1867</v>
      </c>
      <c r="F1979" t="s">
        <v>299</v>
      </c>
      <c r="G1979" t="s">
        <v>299</v>
      </c>
      <c r="H1979" t="s">
        <v>4353</v>
      </c>
      <c r="I1979" s="14">
        <v>300000</v>
      </c>
      <c r="J1979" t="s">
        <v>146</v>
      </c>
      <c r="K1979" s="14">
        <v>300000</v>
      </c>
      <c r="L1979" t="s">
        <v>197</v>
      </c>
      <c r="M1979" t="s">
        <v>202</v>
      </c>
      <c r="N1979" s="14"/>
      <c r="O1979" s="14"/>
      <c r="P1979" s="14"/>
      <c r="Q1979" s="14"/>
      <c r="R1979" s="14"/>
      <c r="S1979" s="14">
        <v>0</v>
      </c>
    </row>
    <row r="1980" spans="1:19" x14ac:dyDescent="0.3">
      <c r="A1980" t="s">
        <v>6682</v>
      </c>
      <c r="B1980" t="s">
        <v>4</v>
      </c>
      <c r="C1980" s="14">
        <v>2005</v>
      </c>
      <c r="D1980" t="s">
        <v>302</v>
      </c>
      <c r="E1980" t="s">
        <v>1865</v>
      </c>
      <c r="F1980" t="s">
        <v>299</v>
      </c>
      <c r="G1980" t="s">
        <v>299</v>
      </c>
      <c r="H1980" t="s">
        <v>4353</v>
      </c>
      <c r="I1980" s="14"/>
      <c r="J1980" t="s">
        <v>4353</v>
      </c>
      <c r="K1980" s="14"/>
      <c r="L1980" t="s">
        <v>197</v>
      </c>
      <c r="M1980" t="s">
        <v>202</v>
      </c>
      <c r="N1980" s="14"/>
      <c r="O1980" s="14"/>
      <c r="P1980" s="14"/>
      <c r="Q1980" s="14"/>
      <c r="R1980" s="14"/>
      <c r="S1980" s="14">
        <v>0</v>
      </c>
    </row>
    <row r="1981" spans="1:19" x14ac:dyDescent="0.3">
      <c r="A1981" t="s">
        <v>6683</v>
      </c>
      <c r="B1981" t="s">
        <v>4</v>
      </c>
      <c r="C1981" s="14">
        <v>2005</v>
      </c>
      <c r="D1981" t="s">
        <v>5025</v>
      </c>
      <c r="E1981" t="s">
        <v>1868</v>
      </c>
      <c r="F1981" t="s">
        <v>336</v>
      </c>
      <c r="G1981" t="s">
        <v>337</v>
      </c>
      <c r="H1981" t="s">
        <v>207</v>
      </c>
      <c r="I1981" s="14">
        <v>227000000</v>
      </c>
      <c r="J1981" t="s">
        <v>146</v>
      </c>
      <c r="K1981" s="14">
        <v>227000000</v>
      </c>
      <c r="L1981" t="s">
        <v>198</v>
      </c>
      <c r="M1981" t="s">
        <v>4353</v>
      </c>
      <c r="N1981" s="14"/>
      <c r="O1981" s="14"/>
      <c r="P1981" s="14"/>
      <c r="Q1981" s="14">
        <v>0</v>
      </c>
      <c r="R1981" s="14">
        <v>1</v>
      </c>
      <c r="S1981" s="14">
        <v>1</v>
      </c>
    </row>
    <row r="1982" spans="1:19" x14ac:dyDescent="0.3">
      <c r="A1982" t="s">
        <v>6684</v>
      </c>
      <c r="B1982" t="s">
        <v>4</v>
      </c>
      <c r="C1982" s="14">
        <v>2006</v>
      </c>
      <c r="D1982" t="s">
        <v>302</v>
      </c>
      <c r="E1982" t="s">
        <v>1874</v>
      </c>
      <c r="F1982" t="s">
        <v>299</v>
      </c>
      <c r="G1982" t="s">
        <v>299</v>
      </c>
      <c r="H1982" t="s">
        <v>4353</v>
      </c>
      <c r="I1982" s="14">
        <v>2000000</v>
      </c>
      <c r="J1982" t="s">
        <v>146</v>
      </c>
      <c r="K1982" s="14">
        <v>2000000</v>
      </c>
      <c r="L1982" t="s">
        <v>197</v>
      </c>
      <c r="M1982" t="s">
        <v>202</v>
      </c>
      <c r="N1982" s="14"/>
      <c r="O1982" s="14"/>
      <c r="P1982" s="14"/>
      <c r="Q1982" s="14"/>
      <c r="R1982" s="14"/>
      <c r="S1982" s="14">
        <v>0</v>
      </c>
    </row>
    <row r="1983" spans="1:19" x14ac:dyDescent="0.3">
      <c r="A1983" t="s">
        <v>6685</v>
      </c>
      <c r="B1983" t="s">
        <v>4</v>
      </c>
      <c r="C1983" s="14">
        <v>2006</v>
      </c>
      <c r="D1983" t="s">
        <v>302</v>
      </c>
      <c r="E1983" t="s">
        <v>1873</v>
      </c>
      <c r="F1983" t="s">
        <v>299</v>
      </c>
      <c r="G1983" t="s">
        <v>299</v>
      </c>
      <c r="H1983" t="s">
        <v>4353</v>
      </c>
      <c r="I1983" s="14">
        <v>10000000</v>
      </c>
      <c r="J1983" t="s">
        <v>147</v>
      </c>
      <c r="K1983" s="14">
        <v>1254164.125</v>
      </c>
      <c r="L1983" t="s">
        <v>197</v>
      </c>
      <c r="M1983" t="s">
        <v>202</v>
      </c>
      <c r="N1983" s="14"/>
      <c r="O1983" s="14"/>
      <c r="P1983" s="14"/>
      <c r="Q1983" s="14"/>
      <c r="R1983" s="14"/>
      <c r="S1983" s="14">
        <v>0</v>
      </c>
    </row>
    <row r="1984" spans="1:19" x14ac:dyDescent="0.3">
      <c r="A1984" t="s">
        <v>6686</v>
      </c>
      <c r="B1984" t="s">
        <v>4</v>
      </c>
      <c r="C1984" s="14">
        <v>2007</v>
      </c>
      <c r="D1984" t="s">
        <v>302</v>
      </c>
      <c r="E1984" t="s">
        <v>10019</v>
      </c>
      <c r="F1984" t="s">
        <v>299</v>
      </c>
      <c r="G1984" t="s">
        <v>299</v>
      </c>
      <c r="H1984" t="s">
        <v>4353</v>
      </c>
      <c r="I1984" s="14"/>
      <c r="J1984" t="s">
        <v>4353</v>
      </c>
      <c r="K1984" s="14"/>
      <c r="L1984" t="s">
        <v>197</v>
      </c>
      <c r="M1984" t="s">
        <v>202</v>
      </c>
      <c r="N1984" s="14"/>
      <c r="O1984" s="14"/>
      <c r="P1984" s="14"/>
      <c r="Q1984" s="14"/>
      <c r="R1984" s="14"/>
      <c r="S1984" s="14">
        <v>0</v>
      </c>
    </row>
    <row r="1985" spans="1:19" x14ac:dyDescent="0.3">
      <c r="A1985" t="s">
        <v>6687</v>
      </c>
      <c r="B1985" t="s">
        <v>4</v>
      </c>
      <c r="C1985" s="14">
        <v>2007</v>
      </c>
      <c r="D1985" t="s">
        <v>302</v>
      </c>
      <c r="E1985" t="s">
        <v>1876</v>
      </c>
      <c r="F1985" t="s">
        <v>299</v>
      </c>
      <c r="G1985" t="s">
        <v>299</v>
      </c>
      <c r="H1985" t="s">
        <v>4353</v>
      </c>
      <c r="I1985" s="14">
        <v>2130000</v>
      </c>
      <c r="J1985" t="s">
        <v>146</v>
      </c>
      <c r="K1985" s="14">
        <v>2130000</v>
      </c>
      <c r="L1985" t="s">
        <v>197</v>
      </c>
      <c r="M1985" t="s">
        <v>202</v>
      </c>
      <c r="N1985" s="14"/>
      <c r="O1985" s="14"/>
      <c r="P1985" s="14"/>
      <c r="Q1985" s="14"/>
      <c r="R1985" s="14"/>
      <c r="S1985" s="14">
        <v>0</v>
      </c>
    </row>
    <row r="1986" spans="1:19" x14ac:dyDescent="0.3">
      <c r="A1986" t="s">
        <v>6688</v>
      </c>
      <c r="B1986" t="s">
        <v>4</v>
      </c>
      <c r="C1986" s="14">
        <v>2007</v>
      </c>
      <c r="D1986" t="s">
        <v>302</v>
      </c>
      <c r="E1986" t="s">
        <v>1875</v>
      </c>
      <c r="F1986" t="s">
        <v>299</v>
      </c>
      <c r="G1986" t="s">
        <v>299</v>
      </c>
      <c r="H1986" t="s">
        <v>4353</v>
      </c>
      <c r="I1986" s="14">
        <v>7000000</v>
      </c>
      <c r="J1986" t="s">
        <v>147</v>
      </c>
      <c r="K1986" s="14">
        <v>920140.6875</v>
      </c>
      <c r="L1986" t="s">
        <v>197</v>
      </c>
      <c r="M1986" t="s">
        <v>202</v>
      </c>
      <c r="N1986" s="14"/>
      <c r="O1986" s="14"/>
      <c r="P1986" s="14"/>
      <c r="Q1986" s="14"/>
      <c r="R1986" s="14"/>
      <c r="S1986" s="14">
        <v>0</v>
      </c>
    </row>
    <row r="1987" spans="1:19" x14ac:dyDescent="0.3">
      <c r="A1987" t="s">
        <v>6689</v>
      </c>
      <c r="B1987" t="s">
        <v>4</v>
      </c>
      <c r="C1987" s="14">
        <v>2008</v>
      </c>
      <c r="D1987" t="s">
        <v>302</v>
      </c>
      <c r="E1987" t="s">
        <v>1879</v>
      </c>
      <c r="F1987" t="s">
        <v>299</v>
      </c>
      <c r="G1987" t="s">
        <v>299</v>
      </c>
      <c r="H1987" t="s">
        <v>4353</v>
      </c>
      <c r="I1987" s="14">
        <v>3000000</v>
      </c>
      <c r="J1987" t="s">
        <v>147</v>
      </c>
      <c r="K1987" s="14">
        <v>431738.21875</v>
      </c>
      <c r="L1987" t="s">
        <v>197</v>
      </c>
      <c r="M1987" t="s">
        <v>202</v>
      </c>
      <c r="N1987" s="14"/>
      <c r="O1987" s="14"/>
      <c r="P1987" s="14"/>
      <c r="Q1987" s="14"/>
      <c r="R1987" s="14"/>
      <c r="S1987" s="14">
        <v>0</v>
      </c>
    </row>
    <row r="1988" spans="1:19" x14ac:dyDescent="0.3">
      <c r="A1988" t="s">
        <v>6690</v>
      </c>
      <c r="B1988" t="s">
        <v>4</v>
      </c>
      <c r="C1988" s="14">
        <v>2008</v>
      </c>
      <c r="D1988" t="s">
        <v>302</v>
      </c>
      <c r="E1988" t="s">
        <v>1878</v>
      </c>
      <c r="F1988" t="s">
        <v>299</v>
      </c>
      <c r="G1988" t="s">
        <v>299</v>
      </c>
      <c r="H1988" t="s">
        <v>4353</v>
      </c>
      <c r="I1988" s="14">
        <v>10000000</v>
      </c>
      <c r="J1988" t="s">
        <v>147</v>
      </c>
      <c r="K1988" s="14">
        <v>1439127.375</v>
      </c>
      <c r="L1988" t="s">
        <v>197</v>
      </c>
      <c r="M1988" t="s">
        <v>202</v>
      </c>
      <c r="N1988" s="14"/>
      <c r="O1988" s="14"/>
      <c r="P1988" s="14"/>
      <c r="Q1988" s="14"/>
      <c r="R1988" s="14"/>
      <c r="S1988" s="14">
        <v>0</v>
      </c>
    </row>
    <row r="1989" spans="1:19" x14ac:dyDescent="0.3">
      <c r="A1989" t="s">
        <v>6691</v>
      </c>
      <c r="B1989" t="s">
        <v>4</v>
      </c>
      <c r="C1989" s="14">
        <v>2008</v>
      </c>
      <c r="D1989" t="s">
        <v>5025</v>
      </c>
      <c r="E1989" t="s">
        <v>1877</v>
      </c>
      <c r="F1989" t="s">
        <v>336</v>
      </c>
      <c r="G1989" t="s">
        <v>337</v>
      </c>
      <c r="H1989" t="s">
        <v>456</v>
      </c>
      <c r="I1989" s="14">
        <v>330000000</v>
      </c>
      <c r="J1989" t="s">
        <v>146</v>
      </c>
      <c r="K1989" s="14">
        <v>330000000</v>
      </c>
      <c r="L1989" t="s">
        <v>198</v>
      </c>
      <c r="M1989" t="s">
        <v>4353</v>
      </c>
      <c r="N1989" s="14"/>
      <c r="O1989" s="14"/>
      <c r="P1989" s="14"/>
      <c r="Q1989" s="14">
        <v>0</v>
      </c>
      <c r="R1989" s="14">
        <v>1</v>
      </c>
      <c r="S1989" s="14">
        <v>1</v>
      </c>
    </row>
    <row r="1990" spans="1:19" x14ac:dyDescent="0.3">
      <c r="A1990" t="s">
        <v>6692</v>
      </c>
      <c r="B1990" t="s">
        <v>4</v>
      </c>
      <c r="C1990" s="14">
        <v>2008</v>
      </c>
      <c r="D1990" t="s">
        <v>5025</v>
      </c>
      <c r="E1990" t="s">
        <v>1881</v>
      </c>
      <c r="F1990" t="s">
        <v>336</v>
      </c>
      <c r="G1990" t="s">
        <v>337</v>
      </c>
      <c r="H1990" t="s">
        <v>456</v>
      </c>
      <c r="I1990" s="14">
        <v>280000000</v>
      </c>
      <c r="J1990" t="s">
        <v>146</v>
      </c>
      <c r="K1990" s="14">
        <v>280000000</v>
      </c>
      <c r="L1990" t="s">
        <v>198</v>
      </c>
      <c r="M1990" t="s">
        <v>4353</v>
      </c>
      <c r="N1990" s="14"/>
      <c r="O1990" s="14"/>
      <c r="P1990" s="14"/>
      <c r="Q1990" s="14">
        <v>0</v>
      </c>
      <c r="R1990" s="14">
        <v>1</v>
      </c>
      <c r="S1990" s="14">
        <v>1</v>
      </c>
    </row>
    <row r="1991" spans="1:19" x14ac:dyDescent="0.3">
      <c r="A1991" t="s">
        <v>6693</v>
      </c>
      <c r="B1991" t="s">
        <v>4</v>
      </c>
      <c r="C1991" s="14">
        <v>2008</v>
      </c>
      <c r="D1991" t="s">
        <v>4985</v>
      </c>
      <c r="E1991" t="s">
        <v>1880</v>
      </c>
      <c r="F1991" t="s">
        <v>463</v>
      </c>
      <c r="G1991" t="s">
        <v>337</v>
      </c>
      <c r="H1991" t="s">
        <v>456</v>
      </c>
      <c r="I1991" s="14"/>
      <c r="J1991" t="s">
        <v>4353</v>
      </c>
      <c r="K1991" s="14">
        <v>131000000</v>
      </c>
      <c r="L1991" t="s">
        <v>198</v>
      </c>
      <c r="M1991" t="s">
        <v>199</v>
      </c>
      <c r="N1991" s="14"/>
      <c r="O1991" s="14"/>
      <c r="P1991" s="14"/>
      <c r="Q1991" s="14">
        <v>0</v>
      </c>
      <c r="R1991" s="14">
        <v>1</v>
      </c>
      <c r="S1991" s="14">
        <v>1</v>
      </c>
    </row>
    <row r="1992" spans="1:19" x14ac:dyDescent="0.3">
      <c r="A1992" t="s">
        <v>6694</v>
      </c>
      <c r="B1992" t="s">
        <v>4</v>
      </c>
      <c r="C1992" s="14">
        <v>2009</v>
      </c>
      <c r="D1992" t="s">
        <v>4985</v>
      </c>
      <c r="E1992" t="s">
        <v>1884</v>
      </c>
      <c r="F1992" t="s">
        <v>463</v>
      </c>
      <c r="G1992" t="s">
        <v>337</v>
      </c>
      <c r="H1992" t="s">
        <v>456</v>
      </c>
      <c r="I1992" s="14"/>
      <c r="J1992" t="s">
        <v>4353</v>
      </c>
      <c r="K1992" s="14">
        <v>625000000</v>
      </c>
      <c r="L1992" t="s">
        <v>198</v>
      </c>
      <c r="M1992" t="s">
        <v>199</v>
      </c>
      <c r="N1992" s="14"/>
      <c r="O1992" s="14"/>
      <c r="P1992" s="14"/>
      <c r="Q1992" s="14">
        <v>0</v>
      </c>
      <c r="R1992" s="14">
        <v>1</v>
      </c>
      <c r="S1992" s="14">
        <v>1</v>
      </c>
    </row>
    <row r="1993" spans="1:19" x14ac:dyDescent="0.3">
      <c r="A1993" t="s">
        <v>6696</v>
      </c>
      <c r="B1993" t="s">
        <v>4</v>
      </c>
      <c r="C1993" s="14">
        <v>2009</v>
      </c>
      <c r="D1993" t="s">
        <v>302</v>
      </c>
      <c r="E1993" t="s">
        <v>1885</v>
      </c>
      <c r="F1993" t="s">
        <v>501</v>
      </c>
      <c r="G1993" t="s">
        <v>455</v>
      </c>
      <c r="H1993" t="s">
        <v>456</v>
      </c>
      <c r="I1993" s="14">
        <v>455000000</v>
      </c>
      <c r="J1993" t="s">
        <v>146</v>
      </c>
      <c r="K1993" s="14">
        <v>455000000</v>
      </c>
      <c r="L1993" t="s">
        <v>198</v>
      </c>
      <c r="M1993" t="s">
        <v>199</v>
      </c>
      <c r="N1993" s="14"/>
      <c r="O1993" s="14">
        <v>3</v>
      </c>
      <c r="P1993" s="14">
        <v>13</v>
      </c>
      <c r="Q1993" s="14">
        <v>1</v>
      </c>
      <c r="R1993" s="14">
        <v>1</v>
      </c>
      <c r="S1993" s="14">
        <v>1</v>
      </c>
    </row>
    <row r="1994" spans="1:19" x14ac:dyDescent="0.3">
      <c r="A1994" t="s">
        <v>6697</v>
      </c>
      <c r="B1994" t="s">
        <v>4</v>
      </c>
      <c r="C1994" s="14">
        <v>2009</v>
      </c>
      <c r="D1994" t="s">
        <v>5025</v>
      </c>
      <c r="E1994" t="s">
        <v>1887</v>
      </c>
      <c r="F1994" t="s">
        <v>336</v>
      </c>
      <c r="G1994" t="s">
        <v>337</v>
      </c>
      <c r="H1994" t="s">
        <v>456</v>
      </c>
      <c r="I1994" s="14">
        <v>481000000</v>
      </c>
      <c r="J1994" t="s">
        <v>146</v>
      </c>
      <c r="K1994" s="14">
        <v>481000000</v>
      </c>
      <c r="L1994" t="s">
        <v>198</v>
      </c>
      <c r="M1994" t="s">
        <v>4353</v>
      </c>
      <c r="N1994" s="14"/>
      <c r="O1994" s="14">
        <v>3</v>
      </c>
      <c r="P1994" s="14">
        <v>15</v>
      </c>
      <c r="Q1994" s="14">
        <v>0</v>
      </c>
      <c r="R1994" s="14">
        <v>1</v>
      </c>
      <c r="S1994" s="14">
        <v>1</v>
      </c>
    </row>
    <row r="1995" spans="1:19" x14ac:dyDescent="0.3">
      <c r="A1995" t="s">
        <v>6698</v>
      </c>
      <c r="B1995" t="s">
        <v>4</v>
      </c>
      <c r="C1995" s="14">
        <v>2009</v>
      </c>
      <c r="D1995" t="s">
        <v>302</v>
      </c>
      <c r="E1995" t="s">
        <v>6695</v>
      </c>
      <c r="F1995" t="s">
        <v>299</v>
      </c>
      <c r="G1995" t="s">
        <v>299</v>
      </c>
      <c r="H1995" t="s">
        <v>4353</v>
      </c>
      <c r="I1995" s="14">
        <v>500000</v>
      </c>
      <c r="J1995" t="s">
        <v>146</v>
      </c>
      <c r="K1995" s="14">
        <v>500000</v>
      </c>
      <c r="L1995" t="s">
        <v>197</v>
      </c>
      <c r="M1995" t="s">
        <v>202</v>
      </c>
      <c r="N1995" s="14"/>
      <c r="O1995" s="14"/>
      <c r="P1995" s="14"/>
      <c r="Q1995" s="14"/>
      <c r="R1995" s="14"/>
      <c r="S1995" s="14">
        <v>0</v>
      </c>
    </row>
    <row r="1996" spans="1:19" x14ac:dyDescent="0.3">
      <c r="A1996" t="s">
        <v>6700</v>
      </c>
      <c r="B1996" t="s">
        <v>4</v>
      </c>
      <c r="C1996" s="14">
        <v>2009</v>
      </c>
      <c r="D1996" t="s">
        <v>302</v>
      </c>
      <c r="E1996" t="s">
        <v>6699</v>
      </c>
      <c r="F1996" t="s">
        <v>299</v>
      </c>
      <c r="G1996" t="s">
        <v>299</v>
      </c>
      <c r="H1996" t="s">
        <v>4353</v>
      </c>
      <c r="I1996" s="14"/>
      <c r="J1996" t="s">
        <v>4353</v>
      </c>
      <c r="K1996" s="14"/>
      <c r="L1996" t="s">
        <v>197</v>
      </c>
      <c r="M1996" t="s">
        <v>202</v>
      </c>
      <c r="N1996" s="14"/>
      <c r="O1996" s="14"/>
      <c r="P1996" s="14"/>
      <c r="Q1996" s="14"/>
      <c r="R1996" s="14"/>
      <c r="S1996" s="14">
        <v>0</v>
      </c>
    </row>
    <row r="1997" spans="1:19" x14ac:dyDescent="0.3">
      <c r="A1997" t="s">
        <v>6701</v>
      </c>
      <c r="B1997" t="s">
        <v>4</v>
      </c>
      <c r="C1997" s="14">
        <v>2009</v>
      </c>
      <c r="D1997" t="s">
        <v>302</v>
      </c>
      <c r="E1997" t="s">
        <v>1883</v>
      </c>
      <c r="F1997" t="s">
        <v>501</v>
      </c>
      <c r="G1997" t="s">
        <v>455</v>
      </c>
      <c r="H1997" t="s">
        <v>456</v>
      </c>
      <c r="I1997" s="14">
        <v>371500000</v>
      </c>
      <c r="J1997" t="s">
        <v>146</v>
      </c>
      <c r="K1997" s="14">
        <v>371500000</v>
      </c>
      <c r="L1997" t="s">
        <v>198</v>
      </c>
      <c r="M1997" t="s">
        <v>199</v>
      </c>
      <c r="N1997" s="14"/>
      <c r="O1997" s="14">
        <v>3</v>
      </c>
      <c r="P1997" s="14">
        <v>13</v>
      </c>
      <c r="Q1997" s="14">
        <v>1</v>
      </c>
      <c r="R1997" s="14">
        <v>1</v>
      </c>
      <c r="S1997" s="14">
        <v>1</v>
      </c>
    </row>
    <row r="1998" spans="1:19" x14ac:dyDescent="0.3">
      <c r="A1998" t="s">
        <v>6702</v>
      </c>
      <c r="B1998" t="s">
        <v>4</v>
      </c>
      <c r="C1998" s="14">
        <v>2009</v>
      </c>
      <c r="D1998" t="s">
        <v>5025</v>
      </c>
      <c r="E1998" t="s">
        <v>1882</v>
      </c>
      <c r="F1998" t="s">
        <v>336</v>
      </c>
      <c r="G1998" t="s">
        <v>337</v>
      </c>
      <c r="H1998" t="s">
        <v>456</v>
      </c>
      <c r="I1998" s="14">
        <v>124000000</v>
      </c>
      <c r="J1998" t="s">
        <v>146</v>
      </c>
      <c r="K1998" s="14">
        <v>124000000</v>
      </c>
      <c r="L1998" t="s">
        <v>198</v>
      </c>
      <c r="M1998" t="s">
        <v>4353</v>
      </c>
      <c r="N1998" s="14"/>
      <c r="O1998" s="14">
        <v>3</v>
      </c>
      <c r="P1998" s="14">
        <v>15</v>
      </c>
      <c r="Q1998" s="14">
        <v>0</v>
      </c>
      <c r="R1998" s="14">
        <v>1</v>
      </c>
      <c r="S1998" s="14">
        <v>1</v>
      </c>
    </row>
    <row r="1999" spans="1:19" x14ac:dyDescent="0.3">
      <c r="A1999" t="s">
        <v>6703</v>
      </c>
      <c r="B1999" t="s">
        <v>4</v>
      </c>
      <c r="C1999" s="14">
        <v>2009</v>
      </c>
      <c r="D1999" t="s">
        <v>5025</v>
      </c>
      <c r="E1999" t="s">
        <v>1886</v>
      </c>
      <c r="F1999" t="s">
        <v>336</v>
      </c>
      <c r="G1999" t="s">
        <v>337</v>
      </c>
      <c r="H1999" t="s">
        <v>456</v>
      </c>
      <c r="I1999" s="14">
        <v>293000000</v>
      </c>
      <c r="J1999" t="s">
        <v>146</v>
      </c>
      <c r="K1999" s="14">
        <v>293000000</v>
      </c>
      <c r="L1999" t="s">
        <v>198</v>
      </c>
      <c r="M1999" t="s">
        <v>4353</v>
      </c>
      <c r="N1999" s="14"/>
      <c r="O1999" s="14">
        <v>3</v>
      </c>
      <c r="P1999" s="14">
        <v>12</v>
      </c>
      <c r="Q1999" s="14">
        <v>0</v>
      </c>
      <c r="R1999" s="14">
        <v>1</v>
      </c>
      <c r="S1999" s="14">
        <v>1</v>
      </c>
    </row>
    <row r="2000" spans="1:19" x14ac:dyDescent="0.3">
      <c r="A2000" t="s">
        <v>6704</v>
      </c>
      <c r="B2000" t="s">
        <v>4</v>
      </c>
      <c r="C2000" s="14">
        <v>2010</v>
      </c>
      <c r="D2000" t="s">
        <v>302</v>
      </c>
      <c r="E2000" t="s">
        <v>6705</v>
      </c>
      <c r="F2000" t="s">
        <v>299</v>
      </c>
      <c r="G2000" t="s">
        <v>299</v>
      </c>
      <c r="H2000" t="s">
        <v>4353</v>
      </c>
      <c r="I2000" s="14">
        <v>10000000</v>
      </c>
      <c r="J2000" t="s">
        <v>147</v>
      </c>
      <c r="K2000" s="14">
        <v>1477046.25</v>
      </c>
      <c r="L2000" t="s">
        <v>197</v>
      </c>
      <c r="M2000" t="s">
        <v>202</v>
      </c>
      <c r="N2000" s="14"/>
      <c r="O2000" s="14"/>
      <c r="P2000" s="14"/>
      <c r="Q2000" s="14"/>
      <c r="R2000" s="14"/>
      <c r="S2000" s="14">
        <v>0</v>
      </c>
    </row>
    <row r="2001" spans="1:19" x14ac:dyDescent="0.3">
      <c r="A2001" t="s">
        <v>6706</v>
      </c>
      <c r="B2001" t="s">
        <v>4</v>
      </c>
      <c r="C2001" s="14">
        <v>2011</v>
      </c>
      <c r="D2001" t="s">
        <v>5025</v>
      </c>
      <c r="E2001" t="s">
        <v>1888</v>
      </c>
      <c r="F2001" t="s">
        <v>336</v>
      </c>
      <c r="G2001" t="s">
        <v>337</v>
      </c>
      <c r="H2001" t="s">
        <v>207</v>
      </c>
      <c r="I2001" s="14">
        <v>133000000</v>
      </c>
      <c r="J2001" t="s">
        <v>146</v>
      </c>
      <c r="K2001" s="14">
        <v>133000000</v>
      </c>
      <c r="L2001" t="s">
        <v>198</v>
      </c>
      <c r="M2001" t="s">
        <v>4353</v>
      </c>
      <c r="N2001" s="14"/>
      <c r="O2001" s="14"/>
      <c r="P2001" s="14"/>
      <c r="Q2001" s="14">
        <v>0</v>
      </c>
      <c r="R2001" s="14">
        <v>1</v>
      </c>
      <c r="S2001" s="14">
        <v>1</v>
      </c>
    </row>
    <row r="2002" spans="1:19" x14ac:dyDescent="0.3">
      <c r="A2002" t="s">
        <v>6707</v>
      </c>
      <c r="B2002" t="s">
        <v>4</v>
      </c>
      <c r="C2002" s="14">
        <v>2011</v>
      </c>
      <c r="D2002" t="s">
        <v>302</v>
      </c>
      <c r="E2002" t="s">
        <v>1889</v>
      </c>
      <c r="F2002" t="s">
        <v>299</v>
      </c>
      <c r="G2002" t="s">
        <v>299</v>
      </c>
      <c r="H2002" t="s">
        <v>4353</v>
      </c>
      <c r="I2002" s="14">
        <v>1000000000</v>
      </c>
      <c r="J2002" t="s">
        <v>147</v>
      </c>
      <c r="K2002" s="14">
        <v>154763744</v>
      </c>
      <c r="L2002" t="s">
        <v>197</v>
      </c>
      <c r="M2002" t="s">
        <v>202</v>
      </c>
      <c r="N2002" s="14"/>
      <c r="O2002" s="14"/>
      <c r="P2002" s="14"/>
      <c r="Q2002" s="14"/>
      <c r="R2002" s="14"/>
      <c r="S2002" s="14">
        <v>0</v>
      </c>
    </row>
    <row r="2003" spans="1:19" x14ac:dyDescent="0.3">
      <c r="A2003" t="s">
        <v>6708</v>
      </c>
      <c r="B2003" t="s">
        <v>4</v>
      </c>
      <c r="C2003" s="14">
        <v>2011</v>
      </c>
      <c r="D2003" t="s">
        <v>4985</v>
      </c>
      <c r="E2003" t="s">
        <v>1890</v>
      </c>
      <c r="F2003" t="s">
        <v>336</v>
      </c>
      <c r="G2003" t="s">
        <v>337</v>
      </c>
      <c r="H2003" t="s">
        <v>207</v>
      </c>
      <c r="I2003" s="14"/>
      <c r="J2003" t="s">
        <v>4353</v>
      </c>
      <c r="K2003" s="14">
        <v>150000000</v>
      </c>
      <c r="L2003" t="s">
        <v>198</v>
      </c>
      <c r="M2003" t="s">
        <v>4353</v>
      </c>
      <c r="N2003" s="14"/>
      <c r="O2003" s="14"/>
      <c r="P2003" s="14"/>
      <c r="Q2003" s="14">
        <v>0</v>
      </c>
      <c r="R2003" s="14">
        <v>1</v>
      </c>
      <c r="S2003" s="14">
        <v>1</v>
      </c>
    </row>
    <row r="2004" spans="1:19" x14ac:dyDescent="0.3">
      <c r="A2004" t="s">
        <v>6709</v>
      </c>
      <c r="B2004" t="s">
        <v>4</v>
      </c>
      <c r="C2004" s="14">
        <v>2012</v>
      </c>
      <c r="D2004" t="s">
        <v>4985</v>
      </c>
      <c r="E2004" t="s">
        <v>1891</v>
      </c>
      <c r="F2004" t="s">
        <v>463</v>
      </c>
      <c r="G2004" t="s">
        <v>337</v>
      </c>
      <c r="H2004" t="s">
        <v>207</v>
      </c>
      <c r="I2004" s="14"/>
      <c r="J2004" t="s">
        <v>4353</v>
      </c>
      <c r="K2004" s="14">
        <v>473000000</v>
      </c>
      <c r="L2004" t="s">
        <v>198</v>
      </c>
      <c r="M2004" t="s">
        <v>199</v>
      </c>
      <c r="N2004" s="14"/>
      <c r="O2004" s="14"/>
      <c r="P2004" s="14"/>
      <c r="Q2004" s="14">
        <v>0</v>
      </c>
      <c r="R2004" s="14">
        <v>1</v>
      </c>
      <c r="S2004" s="14">
        <v>1</v>
      </c>
    </row>
    <row r="2005" spans="1:19" x14ac:dyDescent="0.3">
      <c r="A2005" t="s">
        <v>6710</v>
      </c>
      <c r="B2005" t="s">
        <v>4</v>
      </c>
      <c r="C2005" s="14">
        <v>2012</v>
      </c>
      <c r="D2005" t="s">
        <v>5025</v>
      </c>
      <c r="E2005" t="s">
        <v>1892</v>
      </c>
      <c r="F2005" t="s">
        <v>463</v>
      </c>
      <c r="G2005" t="s">
        <v>337</v>
      </c>
      <c r="H2005" t="s">
        <v>699</v>
      </c>
      <c r="I2005" s="14">
        <v>318000000</v>
      </c>
      <c r="J2005" t="s">
        <v>146</v>
      </c>
      <c r="K2005" s="14">
        <v>318000000</v>
      </c>
      <c r="L2005" t="s">
        <v>198</v>
      </c>
      <c r="M2005" t="s">
        <v>199</v>
      </c>
      <c r="N2005" s="14"/>
      <c r="O2005" s="14"/>
      <c r="P2005" s="14"/>
      <c r="Q2005" s="14">
        <v>0</v>
      </c>
      <c r="R2005" s="14">
        <v>1</v>
      </c>
      <c r="S2005" s="14">
        <v>1</v>
      </c>
    </row>
    <row r="2006" spans="1:19" x14ac:dyDescent="0.3">
      <c r="A2006" t="s">
        <v>6711</v>
      </c>
      <c r="B2006" t="s">
        <v>4</v>
      </c>
      <c r="C2006" s="14">
        <v>2013</v>
      </c>
      <c r="D2006" t="s">
        <v>5025</v>
      </c>
      <c r="E2006" t="s">
        <v>1893</v>
      </c>
      <c r="F2006" t="s">
        <v>463</v>
      </c>
      <c r="G2006" t="s">
        <v>337</v>
      </c>
      <c r="H2006" t="s">
        <v>207</v>
      </c>
      <c r="I2006" s="14">
        <v>700000000</v>
      </c>
      <c r="J2006" t="s">
        <v>146</v>
      </c>
      <c r="K2006" s="14">
        <v>700000000</v>
      </c>
      <c r="L2006" t="s">
        <v>198</v>
      </c>
      <c r="M2006" t="s">
        <v>199</v>
      </c>
      <c r="N2006" s="14"/>
      <c r="O2006" s="14"/>
      <c r="P2006" s="14">
        <v>11</v>
      </c>
      <c r="Q2006" s="14">
        <v>0</v>
      </c>
      <c r="R2006" s="14">
        <v>1</v>
      </c>
      <c r="S2006" s="14">
        <v>1</v>
      </c>
    </row>
    <row r="2007" spans="1:19" x14ac:dyDescent="0.3">
      <c r="A2007" t="s">
        <v>6712</v>
      </c>
      <c r="B2007" t="s">
        <v>4</v>
      </c>
      <c r="C2007" s="14">
        <v>2013</v>
      </c>
      <c r="D2007" t="s">
        <v>4985</v>
      </c>
      <c r="E2007" t="s">
        <v>1894</v>
      </c>
      <c r="F2007" t="s">
        <v>463</v>
      </c>
      <c r="G2007" t="s">
        <v>337</v>
      </c>
      <c r="H2007" t="s">
        <v>456</v>
      </c>
      <c r="I2007" s="14"/>
      <c r="J2007" t="s">
        <v>4353</v>
      </c>
      <c r="K2007" s="14">
        <v>138000000</v>
      </c>
      <c r="L2007" t="s">
        <v>198</v>
      </c>
      <c r="M2007" t="s">
        <v>199</v>
      </c>
      <c r="N2007" s="14">
        <v>3</v>
      </c>
      <c r="O2007" s="14">
        <v>7</v>
      </c>
      <c r="P2007" s="14">
        <v>15</v>
      </c>
      <c r="Q2007" s="14">
        <v>0</v>
      </c>
      <c r="R2007" s="14">
        <v>1</v>
      </c>
      <c r="S2007" s="14">
        <v>1</v>
      </c>
    </row>
    <row r="2008" spans="1:19" x14ac:dyDescent="0.3">
      <c r="A2008" t="s">
        <v>6713</v>
      </c>
      <c r="B2008" t="s">
        <v>4</v>
      </c>
      <c r="C2008" s="14">
        <v>2014</v>
      </c>
      <c r="D2008" t="s">
        <v>302</v>
      </c>
      <c r="E2008" t="s">
        <v>1899</v>
      </c>
      <c r="F2008" t="s">
        <v>336</v>
      </c>
      <c r="G2008" t="s">
        <v>337</v>
      </c>
      <c r="H2008" t="s">
        <v>207</v>
      </c>
      <c r="I2008" s="14">
        <v>235000000</v>
      </c>
      <c r="J2008" t="s">
        <v>146</v>
      </c>
      <c r="K2008" s="14">
        <v>235000000</v>
      </c>
      <c r="L2008" t="s">
        <v>198</v>
      </c>
      <c r="M2008" t="s">
        <v>4353</v>
      </c>
      <c r="N2008" s="14"/>
      <c r="O2008" s="14"/>
      <c r="P2008" s="14"/>
      <c r="Q2008" s="14">
        <v>0</v>
      </c>
      <c r="R2008" s="14">
        <v>1</v>
      </c>
      <c r="S2008" s="14">
        <v>1</v>
      </c>
    </row>
    <row r="2009" spans="1:19" x14ac:dyDescent="0.3">
      <c r="A2009" t="s">
        <v>6714</v>
      </c>
      <c r="B2009" t="s">
        <v>4</v>
      </c>
      <c r="C2009" s="14">
        <v>2014</v>
      </c>
      <c r="D2009" t="s">
        <v>302</v>
      </c>
      <c r="E2009" t="s">
        <v>1895</v>
      </c>
      <c r="F2009" t="s">
        <v>299</v>
      </c>
      <c r="G2009" t="s">
        <v>299</v>
      </c>
      <c r="H2009" t="s">
        <v>4353</v>
      </c>
      <c r="I2009" s="14"/>
      <c r="J2009" t="s">
        <v>4353</v>
      </c>
      <c r="K2009" s="14"/>
      <c r="L2009" t="s">
        <v>197</v>
      </c>
      <c r="M2009" t="s">
        <v>202</v>
      </c>
      <c r="N2009" s="14"/>
      <c r="O2009" s="14"/>
      <c r="P2009" s="14"/>
      <c r="Q2009" s="14"/>
      <c r="R2009" s="14"/>
      <c r="S2009" s="14">
        <v>0</v>
      </c>
    </row>
    <row r="2010" spans="1:19" x14ac:dyDescent="0.3">
      <c r="A2010" t="s">
        <v>6715</v>
      </c>
      <c r="B2010" t="s">
        <v>4</v>
      </c>
      <c r="C2010" s="14">
        <v>2014</v>
      </c>
      <c r="D2010" t="s">
        <v>302</v>
      </c>
      <c r="E2010" t="s">
        <v>1898</v>
      </c>
      <c r="F2010" t="s">
        <v>336</v>
      </c>
      <c r="G2010" t="s">
        <v>337</v>
      </c>
      <c r="H2010" t="s">
        <v>207</v>
      </c>
      <c r="I2010" s="14">
        <v>200000000</v>
      </c>
      <c r="J2010" t="s">
        <v>146</v>
      </c>
      <c r="K2010" s="14">
        <v>200000000</v>
      </c>
      <c r="L2010" t="s">
        <v>198</v>
      </c>
      <c r="M2010" t="s">
        <v>4353</v>
      </c>
      <c r="N2010" s="14"/>
      <c r="O2010" s="14"/>
      <c r="P2010" s="14"/>
      <c r="Q2010" s="14">
        <v>0</v>
      </c>
      <c r="R2010" s="14">
        <v>1</v>
      </c>
      <c r="S2010" s="14">
        <v>1</v>
      </c>
    </row>
    <row r="2011" spans="1:19" x14ac:dyDescent="0.3">
      <c r="A2011" t="s">
        <v>6716</v>
      </c>
      <c r="B2011" t="s">
        <v>4</v>
      </c>
      <c r="C2011" s="14">
        <v>2014</v>
      </c>
      <c r="D2011" t="s">
        <v>302</v>
      </c>
      <c r="E2011" t="s">
        <v>1896</v>
      </c>
      <c r="F2011" t="s">
        <v>336</v>
      </c>
      <c r="G2011" t="s">
        <v>337</v>
      </c>
      <c r="H2011" t="s">
        <v>207</v>
      </c>
      <c r="I2011" s="14">
        <v>1100000000000</v>
      </c>
      <c r="J2011" t="s">
        <v>180</v>
      </c>
      <c r="K2011" s="14">
        <v>92708000</v>
      </c>
      <c r="L2011" t="s">
        <v>198</v>
      </c>
      <c r="M2011" t="s">
        <v>4353</v>
      </c>
      <c r="N2011" s="14"/>
      <c r="O2011" s="14"/>
      <c r="P2011" s="14"/>
      <c r="Q2011" s="14">
        <v>0</v>
      </c>
      <c r="R2011" s="14">
        <v>1</v>
      </c>
      <c r="S2011" s="14">
        <v>1</v>
      </c>
    </row>
    <row r="2012" spans="1:19" x14ac:dyDescent="0.3">
      <c r="A2012" t="s">
        <v>6718</v>
      </c>
      <c r="B2012" t="s">
        <v>4</v>
      </c>
      <c r="C2012" s="14">
        <v>2014</v>
      </c>
      <c r="D2012" t="s">
        <v>302</v>
      </c>
      <c r="E2012" t="s">
        <v>6717</v>
      </c>
      <c r="F2012" t="s">
        <v>336</v>
      </c>
      <c r="G2012" t="s">
        <v>337</v>
      </c>
      <c r="H2012" t="s">
        <v>207</v>
      </c>
      <c r="I2012" s="14">
        <v>185474000</v>
      </c>
      <c r="J2012" t="s">
        <v>146</v>
      </c>
      <c r="K2012" s="14">
        <v>185474000</v>
      </c>
      <c r="L2012" t="s">
        <v>198</v>
      </c>
      <c r="M2012" t="s">
        <v>4353</v>
      </c>
      <c r="N2012" s="14"/>
      <c r="O2012" s="14"/>
      <c r="P2012" s="14"/>
      <c r="Q2012" s="14">
        <v>0</v>
      </c>
      <c r="R2012" s="14">
        <v>1</v>
      </c>
      <c r="S2012" s="14">
        <v>1</v>
      </c>
    </row>
    <row r="2013" spans="1:19" x14ac:dyDescent="0.3">
      <c r="A2013" t="s">
        <v>6719</v>
      </c>
      <c r="B2013" t="s">
        <v>4</v>
      </c>
      <c r="C2013" s="14">
        <v>2014</v>
      </c>
      <c r="D2013" t="s">
        <v>302</v>
      </c>
      <c r="E2013" t="s">
        <v>1897</v>
      </c>
      <c r="F2013" t="s">
        <v>336</v>
      </c>
      <c r="G2013" t="s">
        <v>337</v>
      </c>
      <c r="H2013" t="s">
        <v>207</v>
      </c>
      <c r="I2013" s="14">
        <v>150000000</v>
      </c>
      <c r="J2013" t="s">
        <v>146</v>
      </c>
      <c r="K2013" s="14">
        <v>150000000</v>
      </c>
      <c r="L2013" t="s">
        <v>198</v>
      </c>
      <c r="M2013" t="s">
        <v>4353</v>
      </c>
      <c r="N2013" s="14"/>
      <c r="O2013" s="14"/>
      <c r="P2013" s="14"/>
      <c r="Q2013" s="14">
        <v>0</v>
      </c>
      <c r="R2013" s="14">
        <v>1</v>
      </c>
      <c r="S2013" s="14">
        <v>1</v>
      </c>
    </row>
    <row r="2014" spans="1:19" x14ac:dyDescent="0.3">
      <c r="A2014" t="s">
        <v>6720</v>
      </c>
      <c r="B2014" t="s">
        <v>4</v>
      </c>
      <c r="C2014" s="14">
        <v>2014</v>
      </c>
      <c r="D2014" t="s">
        <v>5025</v>
      </c>
      <c r="E2014" t="s">
        <v>1900</v>
      </c>
      <c r="F2014" t="s">
        <v>336</v>
      </c>
      <c r="G2014" t="s">
        <v>337</v>
      </c>
      <c r="H2014" t="s">
        <v>456</v>
      </c>
      <c r="I2014" s="14">
        <v>240983647</v>
      </c>
      <c r="J2014" t="s">
        <v>146</v>
      </c>
      <c r="K2014" s="14">
        <v>240983647</v>
      </c>
      <c r="L2014" t="s">
        <v>198</v>
      </c>
      <c r="M2014" t="s">
        <v>202</v>
      </c>
      <c r="N2014" s="14">
        <v>3</v>
      </c>
      <c r="O2014" s="14">
        <v>5</v>
      </c>
      <c r="P2014" s="14">
        <v>15</v>
      </c>
      <c r="Q2014" s="14">
        <v>0</v>
      </c>
      <c r="R2014" s="14">
        <v>1</v>
      </c>
      <c r="S2014" s="14">
        <v>1</v>
      </c>
    </row>
    <row r="2015" spans="1:19" x14ac:dyDescent="0.3">
      <c r="A2015" t="s">
        <v>6721</v>
      </c>
      <c r="B2015" t="s">
        <v>4</v>
      </c>
      <c r="C2015" s="14">
        <v>2014</v>
      </c>
      <c r="D2015" t="s">
        <v>5025</v>
      </c>
      <c r="E2015" t="s">
        <v>6722</v>
      </c>
      <c r="F2015" t="s">
        <v>336</v>
      </c>
      <c r="G2015" t="s">
        <v>337</v>
      </c>
      <c r="H2015" t="s">
        <v>456</v>
      </c>
      <c r="I2015" s="14">
        <v>317000000</v>
      </c>
      <c r="J2015" t="s">
        <v>146</v>
      </c>
      <c r="K2015" s="14">
        <v>317000000</v>
      </c>
      <c r="L2015" t="s">
        <v>198</v>
      </c>
      <c r="M2015" t="s">
        <v>202</v>
      </c>
      <c r="N2015" s="14">
        <v>3</v>
      </c>
      <c r="O2015" s="14">
        <v>5</v>
      </c>
      <c r="P2015" s="14">
        <v>15</v>
      </c>
      <c r="Q2015" s="14">
        <v>0</v>
      </c>
      <c r="R2015" s="14">
        <v>1</v>
      </c>
      <c r="S2015" s="14">
        <v>1</v>
      </c>
    </row>
    <row r="2016" spans="1:19" x14ac:dyDescent="0.3">
      <c r="A2016" t="s">
        <v>6723</v>
      </c>
      <c r="B2016" t="s">
        <v>4</v>
      </c>
      <c r="C2016" s="14">
        <v>2015</v>
      </c>
      <c r="D2016" t="s">
        <v>4985</v>
      </c>
      <c r="E2016" t="s">
        <v>1902</v>
      </c>
      <c r="F2016" t="s">
        <v>336</v>
      </c>
      <c r="G2016" t="s">
        <v>337</v>
      </c>
      <c r="H2016" t="s">
        <v>699</v>
      </c>
      <c r="I2016" s="14"/>
      <c r="J2016" t="s">
        <v>4353</v>
      </c>
      <c r="K2016" s="14">
        <v>1200000000</v>
      </c>
      <c r="L2016" t="s">
        <v>198</v>
      </c>
      <c r="M2016" t="s">
        <v>4353</v>
      </c>
      <c r="N2016" s="14"/>
      <c r="O2016" s="14"/>
      <c r="P2016" s="14"/>
      <c r="Q2016" s="14">
        <v>0</v>
      </c>
      <c r="R2016" s="14">
        <v>1</v>
      </c>
      <c r="S2016" s="14">
        <v>1</v>
      </c>
    </row>
    <row r="2017" spans="1:19" x14ac:dyDescent="0.3">
      <c r="A2017" t="s">
        <v>6724</v>
      </c>
      <c r="B2017" t="s">
        <v>4</v>
      </c>
      <c r="C2017" s="14">
        <v>2015</v>
      </c>
      <c r="D2017" t="s">
        <v>302</v>
      </c>
      <c r="E2017" t="s">
        <v>4334</v>
      </c>
      <c r="F2017" t="s">
        <v>454</v>
      </c>
      <c r="G2017" t="s">
        <v>455</v>
      </c>
      <c r="H2017" t="s">
        <v>644</v>
      </c>
      <c r="I2017" s="14">
        <v>160000000</v>
      </c>
      <c r="J2017" t="s">
        <v>146</v>
      </c>
      <c r="K2017" s="14">
        <v>160000000</v>
      </c>
      <c r="L2017" t="s">
        <v>198</v>
      </c>
      <c r="M2017" t="s">
        <v>199</v>
      </c>
      <c r="N2017" s="14"/>
      <c r="O2017" s="14"/>
      <c r="P2017" s="14"/>
      <c r="Q2017" s="14">
        <v>1</v>
      </c>
      <c r="R2017" s="14">
        <v>0</v>
      </c>
      <c r="S2017" s="14">
        <v>1</v>
      </c>
    </row>
    <row r="2018" spans="1:19" x14ac:dyDescent="0.3">
      <c r="A2018" t="s">
        <v>6725</v>
      </c>
      <c r="B2018" t="s">
        <v>4</v>
      </c>
      <c r="C2018" s="14">
        <v>2015</v>
      </c>
      <c r="D2018" t="s">
        <v>4985</v>
      </c>
      <c r="E2018" t="s">
        <v>1903</v>
      </c>
      <c r="F2018" t="s">
        <v>463</v>
      </c>
      <c r="G2018" t="s">
        <v>337</v>
      </c>
      <c r="H2018" t="s">
        <v>699</v>
      </c>
      <c r="I2018" s="14"/>
      <c r="J2018" t="s">
        <v>4353</v>
      </c>
      <c r="K2018" s="14">
        <v>500000000</v>
      </c>
      <c r="L2018" t="s">
        <v>198</v>
      </c>
      <c r="M2018" t="s">
        <v>199</v>
      </c>
      <c r="N2018" s="14">
        <v>3</v>
      </c>
      <c r="O2018" s="14">
        <v>7</v>
      </c>
      <c r="P2018" s="14">
        <v>15</v>
      </c>
      <c r="Q2018" s="14">
        <v>0</v>
      </c>
      <c r="R2018" s="14">
        <v>1</v>
      </c>
      <c r="S2018" s="14">
        <v>1</v>
      </c>
    </row>
    <row r="2019" spans="1:19" x14ac:dyDescent="0.3">
      <c r="A2019" t="s">
        <v>6726</v>
      </c>
      <c r="B2019" t="s">
        <v>4</v>
      </c>
      <c r="C2019" s="14">
        <v>2015</v>
      </c>
      <c r="D2019" t="s">
        <v>4985</v>
      </c>
      <c r="E2019" t="s">
        <v>1901</v>
      </c>
      <c r="F2019" t="s">
        <v>463</v>
      </c>
      <c r="G2019" t="s">
        <v>337</v>
      </c>
      <c r="H2019" t="s">
        <v>699</v>
      </c>
      <c r="I2019" s="14"/>
      <c r="J2019" t="s">
        <v>4353</v>
      </c>
      <c r="K2019" s="14">
        <v>150000000</v>
      </c>
      <c r="L2019" t="s">
        <v>198</v>
      </c>
      <c r="M2019" t="s">
        <v>199</v>
      </c>
      <c r="N2019" s="14"/>
      <c r="O2019" s="14">
        <v>3</v>
      </c>
      <c r="P2019" s="14">
        <v>13</v>
      </c>
      <c r="Q2019" s="14">
        <v>0</v>
      </c>
      <c r="R2019" s="14">
        <v>1</v>
      </c>
      <c r="S2019" s="14">
        <v>1</v>
      </c>
    </row>
    <row r="2020" spans="1:19" x14ac:dyDescent="0.3">
      <c r="A2020" t="s">
        <v>6727</v>
      </c>
      <c r="B2020" t="s">
        <v>4</v>
      </c>
      <c r="C2020" s="14">
        <v>2016</v>
      </c>
      <c r="D2020" t="s">
        <v>4985</v>
      </c>
      <c r="E2020" t="s">
        <v>1905</v>
      </c>
      <c r="F2020" t="s">
        <v>732</v>
      </c>
      <c r="G2020" t="s">
        <v>337</v>
      </c>
      <c r="H2020" t="s">
        <v>699</v>
      </c>
      <c r="I2020" s="14"/>
      <c r="J2020" t="s">
        <v>4353</v>
      </c>
      <c r="K2020" s="14">
        <v>270000000</v>
      </c>
      <c r="L2020" t="s">
        <v>198</v>
      </c>
      <c r="M2020" t="s">
        <v>199</v>
      </c>
      <c r="N2020" s="14"/>
      <c r="O2020" s="14"/>
      <c r="P2020" s="14"/>
      <c r="Q2020" s="14">
        <v>0</v>
      </c>
      <c r="R2020" s="14">
        <v>1</v>
      </c>
      <c r="S2020" s="14">
        <v>1</v>
      </c>
    </row>
    <row r="2021" spans="1:19" x14ac:dyDescent="0.3">
      <c r="A2021" t="s">
        <v>6728</v>
      </c>
      <c r="B2021" t="s">
        <v>4</v>
      </c>
      <c r="C2021" s="14">
        <v>2016</v>
      </c>
      <c r="D2021" t="s">
        <v>4985</v>
      </c>
      <c r="E2021" t="s">
        <v>1904</v>
      </c>
      <c r="F2021" t="s">
        <v>463</v>
      </c>
      <c r="G2021" t="s">
        <v>337</v>
      </c>
      <c r="H2021" t="s">
        <v>699</v>
      </c>
      <c r="I2021" s="14"/>
      <c r="J2021" t="s">
        <v>4353</v>
      </c>
      <c r="K2021" s="14">
        <v>1800000000</v>
      </c>
      <c r="L2021" t="s">
        <v>198</v>
      </c>
      <c r="M2021" t="s">
        <v>199</v>
      </c>
      <c r="N2021" s="14"/>
      <c r="O2021" s="14"/>
      <c r="P2021" s="14"/>
      <c r="Q2021" s="14">
        <v>0</v>
      </c>
      <c r="R2021" s="14">
        <v>1</v>
      </c>
      <c r="S2021" s="14">
        <v>1</v>
      </c>
    </row>
    <row r="2022" spans="1:19" x14ac:dyDescent="0.3">
      <c r="A2022" t="s">
        <v>6729</v>
      </c>
      <c r="B2022" t="s">
        <v>4</v>
      </c>
      <c r="C2022" s="14">
        <v>2017</v>
      </c>
      <c r="D2022" t="s">
        <v>4985</v>
      </c>
      <c r="E2022" t="s">
        <v>1906</v>
      </c>
      <c r="F2022" t="s">
        <v>336</v>
      </c>
      <c r="G2022" t="s">
        <v>337</v>
      </c>
      <c r="H2022" t="s">
        <v>699</v>
      </c>
      <c r="I2022" s="14"/>
      <c r="J2022" t="s">
        <v>4353</v>
      </c>
      <c r="K2022" s="14">
        <v>700000000</v>
      </c>
      <c r="L2022" t="s">
        <v>198</v>
      </c>
      <c r="M2022" t="s">
        <v>4353</v>
      </c>
      <c r="N2022" s="14"/>
      <c r="O2022" s="14"/>
      <c r="P2022" s="14"/>
      <c r="Q2022" s="14">
        <v>0</v>
      </c>
      <c r="R2022" s="14">
        <v>1</v>
      </c>
      <c r="S2022" s="14">
        <v>1</v>
      </c>
    </row>
    <row r="2023" spans="1:19" x14ac:dyDescent="0.3">
      <c r="A2023" t="s">
        <v>6730</v>
      </c>
      <c r="B2023" t="s">
        <v>103</v>
      </c>
      <c r="C2023" s="14">
        <v>2001</v>
      </c>
      <c r="D2023" t="s">
        <v>302</v>
      </c>
      <c r="E2023" t="s">
        <v>1907</v>
      </c>
      <c r="F2023" t="s">
        <v>299</v>
      </c>
      <c r="G2023" t="s">
        <v>299</v>
      </c>
      <c r="H2023" t="s">
        <v>4353</v>
      </c>
      <c r="I2023" s="14">
        <v>5000000</v>
      </c>
      <c r="J2023" t="s">
        <v>147</v>
      </c>
      <c r="K2023" s="14">
        <v>604078.625</v>
      </c>
      <c r="L2023" t="s">
        <v>197</v>
      </c>
      <c r="M2023" t="s">
        <v>202</v>
      </c>
      <c r="N2023" s="14"/>
      <c r="O2023" s="14"/>
      <c r="P2023" s="14"/>
      <c r="Q2023" s="14"/>
      <c r="R2023" s="14"/>
      <c r="S2023" s="14">
        <v>0</v>
      </c>
    </row>
    <row r="2024" spans="1:19" x14ac:dyDescent="0.3">
      <c r="A2024" t="s">
        <v>6731</v>
      </c>
      <c r="B2024" t="s">
        <v>103</v>
      </c>
      <c r="C2024" s="14">
        <v>2001</v>
      </c>
      <c r="D2024" t="s">
        <v>4985</v>
      </c>
      <c r="E2024" t="s">
        <v>1908</v>
      </c>
      <c r="F2024" t="s">
        <v>336</v>
      </c>
      <c r="G2024" t="s">
        <v>337</v>
      </c>
      <c r="H2024" t="s">
        <v>207</v>
      </c>
      <c r="I2024" s="14"/>
      <c r="J2024" t="s">
        <v>4353</v>
      </c>
      <c r="K2024" s="14">
        <v>130000000</v>
      </c>
      <c r="L2024" t="s">
        <v>198</v>
      </c>
      <c r="M2024" t="s">
        <v>4353</v>
      </c>
      <c r="N2024" s="14"/>
      <c r="O2024" s="14"/>
      <c r="P2024" s="14"/>
      <c r="Q2024" s="14">
        <v>0</v>
      </c>
      <c r="R2024" s="14">
        <v>1</v>
      </c>
      <c r="S2024" s="14">
        <v>1</v>
      </c>
    </row>
    <row r="2025" spans="1:19" x14ac:dyDescent="0.3">
      <c r="A2025" t="s">
        <v>6732</v>
      </c>
      <c r="B2025" t="s">
        <v>103</v>
      </c>
      <c r="C2025" s="14">
        <v>2003</v>
      </c>
      <c r="D2025" t="s">
        <v>302</v>
      </c>
      <c r="E2025" t="s">
        <v>1909</v>
      </c>
      <c r="F2025" t="s">
        <v>299</v>
      </c>
      <c r="G2025" t="s">
        <v>299</v>
      </c>
      <c r="H2025" t="s">
        <v>4353</v>
      </c>
      <c r="I2025" s="14">
        <v>10000000</v>
      </c>
      <c r="J2025" t="s">
        <v>147</v>
      </c>
      <c r="K2025" s="14">
        <v>1208161.875</v>
      </c>
      <c r="L2025" t="s">
        <v>197</v>
      </c>
      <c r="M2025" t="s">
        <v>202</v>
      </c>
      <c r="N2025" s="14"/>
      <c r="O2025" s="14"/>
      <c r="P2025" s="14"/>
      <c r="Q2025" s="14"/>
      <c r="R2025" s="14"/>
      <c r="S2025" s="14">
        <v>0</v>
      </c>
    </row>
    <row r="2026" spans="1:19" x14ac:dyDescent="0.3">
      <c r="A2026" t="s">
        <v>6733</v>
      </c>
      <c r="B2026" t="s">
        <v>103</v>
      </c>
      <c r="C2026" s="14">
        <v>2003</v>
      </c>
      <c r="D2026" t="s">
        <v>302</v>
      </c>
      <c r="E2026" t="s">
        <v>1910</v>
      </c>
      <c r="F2026" t="s">
        <v>299</v>
      </c>
      <c r="G2026" t="s">
        <v>299</v>
      </c>
      <c r="H2026" t="s">
        <v>4353</v>
      </c>
      <c r="I2026" s="14">
        <v>600000</v>
      </c>
      <c r="J2026" t="s">
        <v>146</v>
      </c>
      <c r="K2026" s="14">
        <v>600000</v>
      </c>
      <c r="L2026" t="s">
        <v>197</v>
      </c>
      <c r="M2026" t="s">
        <v>202</v>
      </c>
      <c r="N2026" s="14"/>
      <c r="O2026" s="14"/>
      <c r="P2026" s="14"/>
      <c r="Q2026" s="14"/>
      <c r="R2026" s="14"/>
      <c r="S2026" s="14">
        <v>0</v>
      </c>
    </row>
    <row r="2027" spans="1:19" x14ac:dyDescent="0.3">
      <c r="A2027" t="s">
        <v>6734</v>
      </c>
      <c r="B2027" t="s">
        <v>103</v>
      </c>
      <c r="C2027" s="14">
        <v>2003</v>
      </c>
      <c r="D2027" t="s">
        <v>302</v>
      </c>
      <c r="E2027" t="s">
        <v>1911</v>
      </c>
      <c r="F2027" t="s">
        <v>299</v>
      </c>
      <c r="G2027" t="s">
        <v>299</v>
      </c>
      <c r="H2027" t="s">
        <v>4353</v>
      </c>
      <c r="I2027" s="14"/>
      <c r="J2027" t="s">
        <v>4353</v>
      </c>
      <c r="K2027" s="14"/>
      <c r="L2027" t="s">
        <v>197</v>
      </c>
      <c r="M2027" t="s">
        <v>202</v>
      </c>
      <c r="N2027" s="14"/>
      <c r="O2027" s="14"/>
      <c r="P2027" s="14"/>
      <c r="Q2027" s="14"/>
      <c r="R2027" s="14"/>
      <c r="S2027" s="14">
        <v>0</v>
      </c>
    </row>
    <row r="2028" spans="1:19" x14ac:dyDescent="0.3">
      <c r="A2028" t="s">
        <v>6735</v>
      </c>
      <c r="B2028" t="s">
        <v>103</v>
      </c>
      <c r="C2028" s="14">
        <v>2004</v>
      </c>
      <c r="D2028" t="s">
        <v>302</v>
      </c>
      <c r="E2028" t="s">
        <v>1912</v>
      </c>
      <c r="F2028" t="s">
        <v>787</v>
      </c>
      <c r="G2028" t="s">
        <v>365</v>
      </c>
      <c r="H2028" t="s">
        <v>4353</v>
      </c>
      <c r="I2028" s="14">
        <v>20000</v>
      </c>
      <c r="J2028" t="s">
        <v>146</v>
      </c>
      <c r="K2028" s="14">
        <v>20000</v>
      </c>
      <c r="L2028" t="s">
        <v>197</v>
      </c>
      <c r="M2028" t="s">
        <v>202</v>
      </c>
      <c r="N2028" s="14"/>
      <c r="O2028" s="14"/>
      <c r="P2028" s="14"/>
      <c r="Q2028" s="14"/>
      <c r="R2028" s="14"/>
      <c r="S2028" s="14">
        <v>0</v>
      </c>
    </row>
    <row r="2029" spans="1:19" x14ac:dyDescent="0.3">
      <c r="A2029" t="s">
        <v>6736</v>
      </c>
      <c r="B2029" t="s">
        <v>103</v>
      </c>
      <c r="C2029" s="14">
        <v>2017</v>
      </c>
      <c r="D2029" t="s">
        <v>143</v>
      </c>
      <c r="E2029" t="s">
        <v>4335</v>
      </c>
      <c r="F2029" t="s">
        <v>336</v>
      </c>
      <c r="G2029" t="s">
        <v>337</v>
      </c>
      <c r="H2029" t="s">
        <v>456</v>
      </c>
      <c r="I2029" s="14"/>
      <c r="J2029" t="s">
        <v>4353</v>
      </c>
      <c r="K2029" s="14">
        <v>1500000000</v>
      </c>
      <c r="L2029" t="s">
        <v>198</v>
      </c>
      <c r="M2029" t="s">
        <v>4353</v>
      </c>
      <c r="N2029" s="14"/>
      <c r="O2029" s="14"/>
      <c r="P2029" s="14"/>
      <c r="Q2029" s="14">
        <v>0</v>
      </c>
      <c r="R2029" s="14">
        <v>1</v>
      </c>
      <c r="S2029" s="14">
        <v>1</v>
      </c>
    </row>
    <row r="2030" spans="1:19" x14ac:dyDescent="0.3">
      <c r="A2030" t="s">
        <v>6737</v>
      </c>
      <c r="B2030" t="s">
        <v>79</v>
      </c>
      <c r="C2030" s="14">
        <v>1971</v>
      </c>
      <c r="D2030" t="s">
        <v>255</v>
      </c>
      <c r="E2030" t="s">
        <v>6738</v>
      </c>
      <c r="F2030" t="s">
        <v>299</v>
      </c>
      <c r="G2030" t="s">
        <v>299</v>
      </c>
      <c r="H2030" t="s">
        <v>4353</v>
      </c>
      <c r="I2030" s="14"/>
      <c r="J2030" t="s">
        <v>4353</v>
      </c>
      <c r="K2030" s="14">
        <v>45000000</v>
      </c>
      <c r="L2030" t="s">
        <v>198</v>
      </c>
      <c r="M2030" t="s">
        <v>4353</v>
      </c>
      <c r="N2030" s="14">
        <v>0</v>
      </c>
      <c r="O2030" s="14">
        <v>10</v>
      </c>
      <c r="P2030" s="14">
        <v>30</v>
      </c>
      <c r="Q2030" s="14"/>
      <c r="R2030" s="14"/>
      <c r="S2030" s="14">
        <v>0</v>
      </c>
    </row>
    <row r="2031" spans="1:19" x14ac:dyDescent="0.3">
      <c r="A2031" t="s">
        <v>6739</v>
      </c>
      <c r="B2031" t="s">
        <v>79</v>
      </c>
      <c r="C2031" s="14">
        <v>1981</v>
      </c>
      <c r="D2031" t="s">
        <v>255</v>
      </c>
      <c r="E2031" t="s">
        <v>6740</v>
      </c>
      <c r="F2031" t="s">
        <v>299</v>
      </c>
      <c r="G2031" t="s">
        <v>299</v>
      </c>
      <c r="H2031" t="s">
        <v>4353</v>
      </c>
      <c r="I2031" s="14"/>
      <c r="J2031" t="s">
        <v>4353</v>
      </c>
      <c r="K2031" s="14"/>
      <c r="L2031" t="s">
        <v>198</v>
      </c>
      <c r="M2031" t="s">
        <v>4353</v>
      </c>
      <c r="N2031" s="14"/>
      <c r="O2031" s="14"/>
      <c r="P2031" s="14"/>
      <c r="Q2031" s="14"/>
      <c r="R2031" s="14"/>
      <c r="S2031" s="14">
        <v>0</v>
      </c>
    </row>
    <row r="2032" spans="1:19" x14ac:dyDescent="0.3">
      <c r="A2032" t="s">
        <v>6741</v>
      </c>
      <c r="B2032" t="s">
        <v>79</v>
      </c>
      <c r="C2032" s="14">
        <v>1986</v>
      </c>
      <c r="D2032" t="s">
        <v>255</v>
      </c>
      <c r="E2032" t="s">
        <v>6742</v>
      </c>
      <c r="F2032" t="s">
        <v>299</v>
      </c>
      <c r="G2032" t="s">
        <v>299</v>
      </c>
      <c r="H2032" t="s">
        <v>4353</v>
      </c>
      <c r="I2032" s="14"/>
      <c r="J2032" t="s">
        <v>4353</v>
      </c>
      <c r="K2032" s="14"/>
      <c r="L2032" t="s">
        <v>198</v>
      </c>
      <c r="M2032" t="s">
        <v>4353</v>
      </c>
      <c r="N2032" s="14"/>
      <c r="O2032" s="14"/>
      <c r="P2032" s="14"/>
      <c r="Q2032" s="14"/>
      <c r="R2032" s="14"/>
      <c r="S2032" s="14">
        <v>0</v>
      </c>
    </row>
    <row r="2033" spans="1:19" x14ac:dyDescent="0.3">
      <c r="A2033" t="s">
        <v>6743</v>
      </c>
      <c r="B2033" t="s">
        <v>79</v>
      </c>
      <c r="C2033" s="14">
        <v>2000</v>
      </c>
      <c r="D2033" t="s">
        <v>302</v>
      </c>
      <c r="E2033" t="s">
        <v>1913</v>
      </c>
      <c r="F2033" t="s">
        <v>299</v>
      </c>
      <c r="G2033" t="s">
        <v>299</v>
      </c>
      <c r="H2033" t="s">
        <v>4353</v>
      </c>
      <c r="I2033" s="14"/>
      <c r="J2033" t="s">
        <v>4353</v>
      </c>
      <c r="K2033" s="14"/>
      <c r="L2033" t="s">
        <v>197</v>
      </c>
      <c r="M2033" t="s">
        <v>202</v>
      </c>
      <c r="N2033" s="14"/>
      <c r="O2033" s="14"/>
      <c r="P2033" s="14"/>
      <c r="Q2033" s="14"/>
      <c r="R2033" s="14"/>
      <c r="S2033" s="14">
        <v>0</v>
      </c>
    </row>
    <row r="2034" spans="1:19" x14ac:dyDescent="0.3">
      <c r="A2034" t="s">
        <v>6744</v>
      </c>
      <c r="B2034" t="s">
        <v>79</v>
      </c>
      <c r="C2034" s="14">
        <v>2007</v>
      </c>
      <c r="D2034" t="s">
        <v>302</v>
      </c>
      <c r="E2034" t="s">
        <v>1914</v>
      </c>
      <c r="F2034" t="s">
        <v>299</v>
      </c>
      <c r="G2034" t="s">
        <v>299</v>
      </c>
      <c r="H2034" t="s">
        <v>4353</v>
      </c>
      <c r="I2034" s="14"/>
      <c r="J2034" t="s">
        <v>4353</v>
      </c>
      <c r="K2034" s="14"/>
      <c r="L2034" t="s">
        <v>197</v>
      </c>
      <c r="M2034" t="s">
        <v>202</v>
      </c>
      <c r="N2034" s="14"/>
      <c r="O2034" s="14"/>
      <c r="P2034" s="14"/>
      <c r="Q2034" s="14"/>
      <c r="R2034" s="14"/>
      <c r="S2034" s="14">
        <v>0</v>
      </c>
    </row>
    <row r="2035" spans="1:19" x14ac:dyDescent="0.3">
      <c r="A2035" t="s">
        <v>6745</v>
      </c>
      <c r="B2035" t="s">
        <v>79</v>
      </c>
      <c r="C2035" s="14">
        <v>2009</v>
      </c>
      <c r="D2035" t="s">
        <v>302</v>
      </c>
      <c r="E2035" t="s">
        <v>1915</v>
      </c>
      <c r="F2035" t="s">
        <v>299</v>
      </c>
      <c r="G2035" t="s">
        <v>299</v>
      </c>
      <c r="H2035" t="s">
        <v>4353</v>
      </c>
      <c r="I2035" s="14"/>
      <c r="J2035" t="s">
        <v>4353</v>
      </c>
      <c r="K2035" s="14"/>
      <c r="L2035" t="s">
        <v>197</v>
      </c>
      <c r="M2035" t="s">
        <v>202</v>
      </c>
      <c r="N2035" s="14"/>
      <c r="O2035" s="14"/>
      <c r="P2035" s="14"/>
      <c r="Q2035" s="14"/>
      <c r="R2035" s="14"/>
      <c r="S2035" s="14">
        <v>0</v>
      </c>
    </row>
    <row r="2036" spans="1:19" x14ac:dyDescent="0.3">
      <c r="A2036" t="s">
        <v>6746</v>
      </c>
      <c r="B2036" t="s">
        <v>127</v>
      </c>
      <c r="C2036" s="14">
        <v>2009</v>
      </c>
      <c r="D2036" t="s">
        <v>302</v>
      </c>
      <c r="E2036" t="s">
        <v>1916</v>
      </c>
      <c r="F2036" t="s">
        <v>299</v>
      </c>
      <c r="G2036" t="s">
        <v>299</v>
      </c>
      <c r="H2036" t="s">
        <v>4353</v>
      </c>
      <c r="I2036" s="14"/>
      <c r="J2036" t="s">
        <v>4353</v>
      </c>
      <c r="K2036" s="14"/>
      <c r="L2036" t="s">
        <v>197</v>
      </c>
      <c r="M2036" t="s">
        <v>202</v>
      </c>
      <c r="N2036" s="14"/>
      <c r="O2036" s="14"/>
      <c r="P2036" s="14"/>
      <c r="Q2036" s="14"/>
      <c r="R2036" s="14"/>
      <c r="S2036" s="14">
        <v>0</v>
      </c>
    </row>
    <row r="2037" spans="1:19" x14ac:dyDescent="0.3">
      <c r="A2037" t="s">
        <v>6747</v>
      </c>
      <c r="B2037" t="s">
        <v>127</v>
      </c>
      <c r="C2037" s="14">
        <v>2012</v>
      </c>
      <c r="D2037" t="s">
        <v>302</v>
      </c>
      <c r="E2037" t="s">
        <v>1917</v>
      </c>
      <c r="F2037" t="s">
        <v>299</v>
      </c>
      <c r="G2037" t="s">
        <v>299</v>
      </c>
      <c r="H2037" t="s">
        <v>4353</v>
      </c>
      <c r="I2037" s="14"/>
      <c r="J2037" t="s">
        <v>4353</v>
      </c>
      <c r="K2037" s="14"/>
      <c r="L2037" t="s">
        <v>197</v>
      </c>
      <c r="M2037" t="s">
        <v>202</v>
      </c>
      <c r="N2037" s="14"/>
      <c r="O2037" s="14"/>
      <c r="P2037" s="14"/>
      <c r="Q2037" s="14"/>
      <c r="R2037" s="14"/>
      <c r="S2037" s="14">
        <v>0</v>
      </c>
    </row>
    <row r="2038" spans="1:19" x14ac:dyDescent="0.3">
      <c r="A2038" t="s">
        <v>6748</v>
      </c>
      <c r="B2038" t="s">
        <v>127</v>
      </c>
      <c r="C2038" s="14">
        <v>2014</v>
      </c>
      <c r="D2038" t="s">
        <v>302</v>
      </c>
      <c r="E2038" t="s">
        <v>1918</v>
      </c>
      <c r="F2038" t="s">
        <v>299</v>
      </c>
      <c r="G2038" t="s">
        <v>299</v>
      </c>
      <c r="H2038" t="s">
        <v>4353</v>
      </c>
      <c r="I2038" s="14"/>
      <c r="J2038" t="s">
        <v>4353</v>
      </c>
      <c r="K2038" s="14"/>
      <c r="L2038" t="s">
        <v>197</v>
      </c>
      <c r="M2038" t="s">
        <v>202</v>
      </c>
      <c r="N2038" s="14"/>
      <c r="O2038" s="14"/>
      <c r="P2038" s="14"/>
      <c r="Q2038" s="14"/>
      <c r="R2038" s="14"/>
      <c r="S2038" s="14">
        <v>0</v>
      </c>
    </row>
    <row r="2039" spans="1:19" x14ac:dyDescent="0.3">
      <c r="A2039" t="s">
        <v>6749</v>
      </c>
      <c r="B2039" t="s">
        <v>127</v>
      </c>
      <c r="C2039" s="14">
        <v>2014</v>
      </c>
      <c r="D2039" t="s">
        <v>302</v>
      </c>
      <c r="E2039" t="s">
        <v>1919</v>
      </c>
      <c r="F2039" t="s">
        <v>299</v>
      </c>
      <c r="G2039" t="s">
        <v>299</v>
      </c>
      <c r="H2039" t="s">
        <v>4353</v>
      </c>
      <c r="I2039" s="14"/>
      <c r="J2039" t="s">
        <v>4353</v>
      </c>
      <c r="K2039" s="14"/>
      <c r="L2039" t="s">
        <v>197</v>
      </c>
      <c r="M2039" t="s">
        <v>202</v>
      </c>
      <c r="N2039" s="14"/>
      <c r="O2039" s="14"/>
      <c r="P2039" s="14"/>
      <c r="Q2039" s="14"/>
      <c r="R2039" s="14"/>
      <c r="S2039" s="14">
        <v>0</v>
      </c>
    </row>
    <row r="2040" spans="1:19" x14ac:dyDescent="0.3">
      <c r="A2040" t="s">
        <v>6750</v>
      </c>
      <c r="B2040" t="s">
        <v>31</v>
      </c>
      <c r="C2040" s="14">
        <v>1974</v>
      </c>
      <c r="D2040" t="s">
        <v>252</v>
      </c>
      <c r="E2040" t="s">
        <v>1920</v>
      </c>
      <c r="F2040" t="s">
        <v>299</v>
      </c>
      <c r="G2040" t="s">
        <v>299</v>
      </c>
      <c r="H2040" t="s">
        <v>4353</v>
      </c>
      <c r="I2040" s="14"/>
      <c r="J2040" t="s">
        <v>4353</v>
      </c>
      <c r="K2040" s="14">
        <v>8500000</v>
      </c>
      <c r="L2040" t="s">
        <v>198</v>
      </c>
      <c r="M2040" t="s">
        <v>4353</v>
      </c>
      <c r="N2040" s="14"/>
      <c r="O2040" s="14"/>
      <c r="P2040" s="14"/>
      <c r="Q2040" s="14"/>
      <c r="R2040" s="14"/>
      <c r="S2040" s="14">
        <v>0</v>
      </c>
    </row>
    <row r="2041" spans="1:19" x14ac:dyDescent="0.3">
      <c r="A2041" t="s">
        <v>6751</v>
      </c>
      <c r="B2041" t="s">
        <v>31</v>
      </c>
      <c r="C2041" s="14">
        <v>1976</v>
      </c>
      <c r="D2041" t="s">
        <v>252</v>
      </c>
      <c r="E2041" t="s">
        <v>1921</v>
      </c>
      <c r="F2041" t="s">
        <v>299</v>
      </c>
      <c r="G2041" t="s">
        <v>299</v>
      </c>
      <c r="H2041" t="s">
        <v>4353</v>
      </c>
      <c r="I2041" s="14"/>
      <c r="J2041" t="s">
        <v>4353</v>
      </c>
      <c r="K2041" s="14">
        <v>1200000</v>
      </c>
      <c r="L2041" t="s">
        <v>198</v>
      </c>
      <c r="M2041" t="s">
        <v>4353</v>
      </c>
      <c r="N2041" s="14"/>
      <c r="O2041" s="14"/>
      <c r="P2041" s="14"/>
      <c r="Q2041" s="14"/>
      <c r="R2041" s="14"/>
      <c r="S2041" s="14">
        <v>0</v>
      </c>
    </row>
    <row r="2042" spans="1:19" x14ac:dyDescent="0.3">
      <c r="A2042" t="s">
        <v>6752</v>
      </c>
      <c r="B2042" t="s">
        <v>31</v>
      </c>
      <c r="C2042" s="14">
        <v>1978</v>
      </c>
      <c r="D2042" t="s">
        <v>252</v>
      </c>
      <c r="E2042" t="s">
        <v>1922</v>
      </c>
      <c r="F2042" t="s">
        <v>299</v>
      </c>
      <c r="G2042" t="s">
        <v>299</v>
      </c>
      <c r="H2042" t="s">
        <v>4353</v>
      </c>
      <c r="I2042" s="14"/>
      <c r="J2042" t="s">
        <v>4353</v>
      </c>
      <c r="K2042" s="14">
        <v>1700000</v>
      </c>
      <c r="L2042" t="s">
        <v>198</v>
      </c>
      <c r="M2042" t="s">
        <v>4353</v>
      </c>
      <c r="N2042" s="14"/>
      <c r="O2042" s="14"/>
      <c r="P2042" s="14"/>
      <c r="Q2042" s="14"/>
      <c r="R2042" s="14"/>
      <c r="S2042" s="14">
        <v>0</v>
      </c>
    </row>
    <row r="2043" spans="1:19" x14ac:dyDescent="0.3">
      <c r="A2043" t="s">
        <v>6753</v>
      </c>
      <c r="B2043" t="s">
        <v>31</v>
      </c>
      <c r="C2043" s="14">
        <v>1987</v>
      </c>
      <c r="D2043" t="s">
        <v>255</v>
      </c>
      <c r="E2043" t="s">
        <v>6754</v>
      </c>
      <c r="F2043" t="s">
        <v>299</v>
      </c>
      <c r="G2043" t="s">
        <v>299</v>
      </c>
      <c r="H2043" t="s">
        <v>4353</v>
      </c>
      <c r="I2043" s="14"/>
      <c r="J2043" t="s">
        <v>4353</v>
      </c>
      <c r="K2043" s="14">
        <v>14000000</v>
      </c>
      <c r="L2043" t="s">
        <v>198</v>
      </c>
      <c r="M2043" t="s">
        <v>4353</v>
      </c>
      <c r="N2043" s="14"/>
      <c r="O2043" s="14"/>
      <c r="P2043" s="14"/>
      <c r="Q2043" s="14"/>
      <c r="R2043" s="14"/>
      <c r="S2043" s="14">
        <v>0</v>
      </c>
    </row>
    <row r="2044" spans="1:19" x14ac:dyDescent="0.3">
      <c r="A2044" t="s">
        <v>6755</v>
      </c>
      <c r="B2044" t="s">
        <v>31</v>
      </c>
      <c r="C2044" s="14">
        <v>2003</v>
      </c>
      <c r="D2044" t="s">
        <v>302</v>
      </c>
      <c r="E2044" t="s">
        <v>1924</v>
      </c>
      <c r="F2044" t="s">
        <v>299</v>
      </c>
      <c r="G2044" t="s">
        <v>299</v>
      </c>
      <c r="H2044" t="s">
        <v>4353</v>
      </c>
      <c r="I2044" s="14"/>
      <c r="J2044" t="s">
        <v>4353</v>
      </c>
      <c r="K2044" s="14"/>
      <c r="L2044" t="s">
        <v>197</v>
      </c>
      <c r="M2044" t="s">
        <v>202</v>
      </c>
      <c r="N2044" s="14"/>
      <c r="O2044" s="14"/>
      <c r="P2044" s="14"/>
      <c r="Q2044" s="14"/>
      <c r="R2044" s="14"/>
      <c r="S2044" s="14">
        <v>0</v>
      </c>
    </row>
    <row r="2045" spans="1:19" x14ac:dyDescent="0.3">
      <c r="A2045" t="s">
        <v>6756</v>
      </c>
      <c r="B2045" t="s">
        <v>31</v>
      </c>
      <c r="C2045" s="14">
        <v>2003</v>
      </c>
      <c r="D2045" t="s">
        <v>302</v>
      </c>
      <c r="E2045" t="s">
        <v>1923</v>
      </c>
      <c r="F2045" t="s">
        <v>299</v>
      </c>
      <c r="G2045" t="s">
        <v>299</v>
      </c>
      <c r="H2045" t="s">
        <v>4353</v>
      </c>
      <c r="I2045" s="14">
        <v>250000</v>
      </c>
      <c r="J2045" t="s">
        <v>146</v>
      </c>
      <c r="K2045" s="14">
        <v>250000</v>
      </c>
      <c r="L2045" t="s">
        <v>197</v>
      </c>
      <c r="M2045" t="s">
        <v>202</v>
      </c>
      <c r="N2045" s="14"/>
      <c r="O2045" s="14"/>
      <c r="P2045" s="14"/>
      <c r="Q2045" s="14"/>
      <c r="R2045" s="14"/>
      <c r="S2045" s="14">
        <v>0</v>
      </c>
    </row>
    <row r="2046" spans="1:19" x14ac:dyDescent="0.3">
      <c r="A2046" t="s">
        <v>6757</v>
      </c>
      <c r="B2046" t="s">
        <v>31</v>
      </c>
      <c r="C2046" s="14">
        <v>2004</v>
      </c>
      <c r="D2046" t="s">
        <v>302</v>
      </c>
      <c r="E2046" t="s">
        <v>1925</v>
      </c>
      <c r="F2046" t="s">
        <v>299</v>
      </c>
      <c r="G2046" t="s">
        <v>299</v>
      </c>
      <c r="H2046" t="s">
        <v>4353</v>
      </c>
      <c r="I2046" s="14"/>
      <c r="J2046" t="s">
        <v>4353</v>
      </c>
      <c r="K2046" s="14"/>
      <c r="L2046" t="s">
        <v>197</v>
      </c>
      <c r="M2046" t="s">
        <v>202</v>
      </c>
      <c r="N2046" s="14"/>
      <c r="O2046" s="14"/>
      <c r="P2046" s="14"/>
      <c r="Q2046" s="14"/>
      <c r="R2046" s="14"/>
      <c r="S2046" s="14">
        <v>0</v>
      </c>
    </row>
    <row r="2047" spans="1:19" x14ac:dyDescent="0.3">
      <c r="A2047" t="s">
        <v>6758</v>
      </c>
      <c r="B2047" t="s">
        <v>31</v>
      </c>
      <c r="C2047" s="14">
        <v>2005</v>
      </c>
      <c r="D2047" t="s">
        <v>4873</v>
      </c>
      <c r="E2047" t="s">
        <v>1926</v>
      </c>
      <c r="F2047" t="s">
        <v>336</v>
      </c>
      <c r="G2047" t="s">
        <v>337</v>
      </c>
      <c r="H2047" t="s">
        <v>207</v>
      </c>
      <c r="I2047" s="14"/>
      <c r="J2047" t="s">
        <v>4353</v>
      </c>
      <c r="K2047" s="14">
        <v>35000000</v>
      </c>
      <c r="L2047" t="s">
        <v>198</v>
      </c>
      <c r="M2047" t="s">
        <v>202</v>
      </c>
      <c r="N2047" s="14">
        <v>2</v>
      </c>
      <c r="O2047" s="14"/>
      <c r="P2047" s="14">
        <v>20</v>
      </c>
      <c r="Q2047" s="14">
        <v>0</v>
      </c>
      <c r="R2047" s="14">
        <v>1</v>
      </c>
      <c r="S2047" s="14">
        <v>1</v>
      </c>
    </row>
    <row r="2048" spans="1:19" x14ac:dyDescent="0.3">
      <c r="A2048" t="s">
        <v>6759</v>
      </c>
      <c r="B2048" t="s">
        <v>31</v>
      </c>
      <c r="C2048" s="14">
        <v>2008</v>
      </c>
      <c r="D2048" t="s">
        <v>4873</v>
      </c>
      <c r="E2048" t="s">
        <v>1927</v>
      </c>
      <c r="F2048" t="s">
        <v>336</v>
      </c>
      <c r="G2048" t="s">
        <v>337</v>
      </c>
      <c r="H2048" t="s">
        <v>207</v>
      </c>
      <c r="I2048" s="14"/>
      <c r="J2048" t="s">
        <v>4353</v>
      </c>
      <c r="K2048" s="14">
        <v>45000000</v>
      </c>
      <c r="L2048" t="s">
        <v>198</v>
      </c>
      <c r="M2048" t="s">
        <v>202</v>
      </c>
      <c r="N2048" s="14"/>
      <c r="O2048" s="14"/>
      <c r="P2048" s="14"/>
      <c r="Q2048" s="14">
        <v>0</v>
      </c>
      <c r="R2048" s="14">
        <v>1</v>
      </c>
      <c r="S2048" s="14">
        <v>1</v>
      </c>
    </row>
    <row r="2049" spans="1:19" x14ac:dyDescent="0.3">
      <c r="A2049" t="s">
        <v>6760</v>
      </c>
      <c r="B2049" t="s">
        <v>31</v>
      </c>
      <c r="C2049" s="14">
        <v>2009</v>
      </c>
      <c r="D2049" t="s">
        <v>302</v>
      </c>
      <c r="E2049" t="s">
        <v>1928</v>
      </c>
      <c r="F2049" t="s">
        <v>299</v>
      </c>
      <c r="G2049" t="s">
        <v>299</v>
      </c>
      <c r="H2049" t="s">
        <v>4353</v>
      </c>
      <c r="I2049" s="14"/>
      <c r="J2049" t="s">
        <v>4353</v>
      </c>
      <c r="K2049" s="14"/>
      <c r="L2049" t="s">
        <v>197</v>
      </c>
      <c r="M2049" t="s">
        <v>202</v>
      </c>
      <c r="N2049" s="14"/>
      <c r="O2049" s="14"/>
      <c r="P2049" s="14"/>
      <c r="Q2049" s="14"/>
      <c r="R2049" s="14"/>
      <c r="S2049" s="14">
        <v>0</v>
      </c>
    </row>
    <row r="2050" spans="1:19" x14ac:dyDescent="0.3">
      <c r="A2050" t="s">
        <v>6761</v>
      </c>
      <c r="B2050" t="s">
        <v>31</v>
      </c>
      <c r="C2050" s="14">
        <v>2010</v>
      </c>
      <c r="D2050" t="s">
        <v>4873</v>
      </c>
      <c r="E2050" t="s">
        <v>1929</v>
      </c>
      <c r="F2050" t="s">
        <v>336</v>
      </c>
      <c r="G2050" t="s">
        <v>337</v>
      </c>
      <c r="H2050" t="s">
        <v>207</v>
      </c>
      <c r="I2050" s="14"/>
      <c r="J2050" t="s">
        <v>4353</v>
      </c>
      <c r="K2050" s="14">
        <v>340000000</v>
      </c>
      <c r="L2050" t="s">
        <v>198</v>
      </c>
      <c r="M2050" t="s">
        <v>4353</v>
      </c>
      <c r="N2050" s="14"/>
      <c r="O2050" s="14"/>
      <c r="P2050" s="14"/>
      <c r="Q2050" s="14">
        <v>0</v>
      </c>
      <c r="R2050" s="14">
        <v>1</v>
      </c>
      <c r="S2050" s="14">
        <v>1</v>
      </c>
    </row>
    <row r="2051" spans="1:19" x14ac:dyDescent="0.3">
      <c r="A2051" t="s">
        <v>6762</v>
      </c>
      <c r="B2051" t="s">
        <v>31</v>
      </c>
      <c r="C2051" s="14">
        <v>2010</v>
      </c>
      <c r="D2051" t="s">
        <v>4873</v>
      </c>
      <c r="E2051" t="s">
        <v>1930</v>
      </c>
      <c r="F2051" t="s">
        <v>336</v>
      </c>
      <c r="G2051" t="s">
        <v>337</v>
      </c>
      <c r="H2051" t="s">
        <v>207</v>
      </c>
      <c r="I2051" s="14"/>
      <c r="J2051" t="s">
        <v>4353</v>
      </c>
      <c r="K2051" s="14">
        <v>58100000</v>
      </c>
      <c r="L2051" t="s">
        <v>198</v>
      </c>
      <c r="M2051" t="s">
        <v>4353</v>
      </c>
      <c r="N2051" s="14"/>
      <c r="O2051" s="14"/>
      <c r="P2051" s="14"/>
      <c r="Q2051" s="14">
        <v>0</v>
      </c>
      <c r="R2051" s="14">
        <v>1</v>
      </c>
      <c r="S2051" s="14">
        <v>1</v>
      </c>
    </row>
    <row r="2052" spans="1:19" x14ac:dyDescent="0.3">
      <c r="A2052" t="s">
        <v>6763</v>
      </c>
      <c r="B2052" t="s">
        <v>31</v>
      </c>
      <c r="C2052" s="14">
        <v>2011</v>
      </c>
      <c r="D2052" t="s">
        <v>302</v>
      </c>
      <c r="E2052" t="s">
        <v>1931</v>
      </c>
      <c r="F2052" t="s">
        <v>299</v>
      </c>
      <c r="G2052" t="s">
        <v>299</v>
      </c>
      <c r="H2052" t="s">
        <v>4353</v>
      </c>
      <c r="I2052" s="14">
        <v>30000000</v>
      </c>
      <c r="J2052" t="s">
        <v>147</v>
      </c>
      <c r="K2052" s="14">
        <v>4642912.5</v>
      </c>
      <c r="L2052" t="s">
        <v>197</v>
      </c>
      <c r="M2052" t="s">
        <v>202</v>
      </c>
      <c r="N2052" s="14"/>
      <c r="O2052" s="14"/>
      <c r="P2052" s="14"/>
      <c r="Q2052" s="14"/>
      <c r="R2052" s="14"/>
      <c r="S2052" s="14">
        <v>0</v>
      </c>
    </row>
    <row r="2053" spans="1:19" x14ac:dyDescent="0.3">
      <c r="A2053" t="s">
        <v>6764</v>
      </c>
      <c r="B2053" t="s">
        <v>31</v>
      </c>
      <c r="C2053" s="14">
        <v>2011</v>
      </c>
      <c r="D2053" t="s">
        <v>302</v>
      </c>
      <c r="E2053" t="s">
        <v>1933</v>
      </c>
      <c r="F2053" t="s">
        <v>299</v>
      </c>
      <c r="G2053" t="s">
        <v>299</v>
      </c>
      <c r="H2053" t="s">
        <v>4353</v>
      </c>
      <c r="I2053" s="14">
        <v>21000000</v>
      </c>
      <c r="J2053" t="s">
        <v>147</v>
      </c>
      <c r="K2053" s="14">
        <v>3250038.75</v>
      </c>
      <c r="L2053" t="s">
        <v>197</v>
      </c>
      <c r="M2053" t="s">
        <v>202</v>
      </c>
      <c r="N2053" s="14"/>
      <c r="O2053" s="14"/>
      <c r="P2053" s="14"/>
      <c r="Q2053" s="14"/>
      <c r="R2053" s="14"/>
      <c r="S2053" s="14">
        <v>0</v>
      </c>
    </row>
    <row r="2054" spans="1:19" x14ac:dyDescent="0.3">
      <c r="A2054" t="s">
        <v>6765</v>
      </c>
      <c r="B2054" t="s">
        <v>31</v>
      </c>
      <c r="C2054" s="14">
        <v>2011</v>
      </c>
      <c r="D2054" t="s">
        <v>4873</v>
      </c>
      <c r="E2054" t="s">
        <v>1932</v>
      </c>
      <c r="F2054" t="s">
        <v>336</v>
      </c>
      <c r="G2054" t="s">
        <v>337</v>
      </c>
      <c r="H2054" t="s">
        <v>207</v>
      </c>
      <c r="I2054" s="14"/>
      <c r="J2054" t="s">
        <v>4353</v>
      </c>
      <c r="K2054" s="14">
        <v>71000000</v>
      </c>
      <c r="L2054" t="s">
        <v>198</v>
      </c>
      <c r="M2054" t="s">
        <v>202</v>
      </c>
      <c r="N2054" s="14"/>
      <c r="O2054" s="14"/>
      <c r="P2054" s="14"/>
      <c r="Q2054" s="14">
        <v>0</v>
      </c>
      <c r="R2054" s="14">
        <v>1</v>
      </c>
      <c r="S2054" s="14">
        <v>1</v>
      </c>
    </row>
    <row r="2055" spans="1:19" x14ac:dyDescent="0.3">
      <c r="A2055" t="s">
        <v>6766</v>
      </c>
      <c r="B2055" t="s">
        <v>31</v>
      </c>
      <c r="C2055" s="14">
        <v>2012</v>
      </c>
      <c r="D2055" t="s">
        <v>302</v>
      </c>
      <c r="E2055" t="s">
        <v>1934</v>
      </c>
      <c r="F2055" t="s">
        <v>299</v>
      </c>
      <c r="G2055" t="s">
        <v>299</v>
      </c>
      <c r="H2055" t="s">
        <v>4353</v>
      </c>
      <c r="I2055" s="14"/>
      <c r="J2055" t="s">
        <v>4353</v>
      </c>
      <c r="K2055" s="14"/>
      <c r="L2055" t="s">
        <v>197</v>
      </c>
      <c r="M2055" t="s">
        <v>202</v>
      </c>
      <c r="N2055" s="14"/>
      <c r="O2055" s="14"/>
      <c r="P2055" s="14"/>
      <c r="Q2055" s="14"/>
      <c r="R2055" s="14"/>
      <c r="S2055" s="14">
        <v>0</v>
      </c>
    </row>
    <row r="2056" spans="1:19" x14ac:dyDescent="0.3">
      <c r="A2056" t="s">
        <v>6767</v>
      </c>
      <c r="B2056" t="s">
        <v>31</v>
      </c>
      <c r="C2056" s="14">
        <v>2013</v>
      </c>
      <c r="D2056" t="s">
        <v>302</v>
      </c>
      <c r="E2056" t="s">
        <v>6771</v>
      </c>
      <c r="F2056" t="s">
        <v>299</v>
      </c>
      <c r="G2056" t="s">
        <v>299</v>
      </c>
      <c r="H2056" t="s">
        <v>4353</v>
      </c>
      <c r="I2056" s="14">
        <v>100000000</v>
      </c>
      <c r="J2056" t="s">
        <v>147</v>
      </c>
      <c r="K2056" s="14">
        <v>16140074</v>
      </c>
      <c r="L2056" t="s">
        <v>197</v>
      </c>
      <c r="M2056" t="s">
        <v>202</v>
      </c>
      <c r="N2056" s="14"/>
      <c r="O2056" s="14"/>
      <c r="P2056" s="14"/>
      <c r="Q2056" s="14"/>
      <c r="R2056" s="14"/>
      <c r="S2056" s="14">
        <v>0</v>
      </c>
    </row>
    <row r="2057" spans="1:19" x14ac:dyDescent="0.3">
      <c r="A2057" t="s">
        <v>6768</v>
      </c>
      <c r="B2057" t="s">
        <v>31</v>
      </c>
      <c r="C2057" s="14">
        <v>2013</v>
      </c>
      <c r="D2057" t="s">
        <v>302</v>
      </c>
      <c r="E2057" t="s">
        <v>1936</v>
      </c>
      <c r="F2057" t="s">
        <v>299</v>
      </c>
      <c r="G2057" t="s">
        <v>299</v>
      </c>
      <c r="H2057" t="s">
        <v>4353</v>
      </c>
      <c r="I2057" s="14">
        <v>500000</v>
      </c>
      <c r="J2057" t="s">
        <v>147</v>
      </c>
      <c r="K2057" s="14">
        <v>80700.375</v>
      </c>
      <c r="L2057" t="s">
        <v>197</v>
      </c>
      <c r="M2057" t="s">
        <v>202</v>
      </c>
      <c r="N2057" s="14"/>
      <c r="O2057" s="14"/>
      <c r="P2057" s="14"/>
      <c r="Q2057" s="14"/>
      <c r="R2057" s="14"/>
      <c r="S2057" s="14">
        <v>0</v>
      </c>
    </row>
    <row r="2058" spans="1:19" x14ac:dyDescent="0.3">
      <c r="A2058" t="s">
        <v>6769</v>
      </c>
      <c r="B2058" t="s">
        <v>31</v>
      </c>
      <c r="C2058" s="14">
        <v>2013</v>
      </c>
      <c r="D2058" t="s">
        <v>4873</v>
      </c>
      <c r="E2058" t="s">
        <v>1937</v>
      </c>
      <c r="F2058" t="s">
        <v>336</v>
      </c>
      <c r="G2058" t="s">
        <v>337</v>
      </c>
      <c r="H2058" t="s">
        <v>207</v>
      </c>
      <c r="I2058" s="14"/>
      <c r="J2058" t="s">
        <v>4353</v>
      </c>
      <c r="K2058" s="14">
        <v>300000000</v>
      </c>
      <c r="L2058" t="s">
        <v>198</v>
      </c>
      <c r="M2058" t="s">
        <v>202</v>
      </c>
      <c r="N2058" s="14"/>
      <c r="O2058" s="14"/>
      <c r="P2058" s="14"/>
      <c r="Q2058" s="14">
        <v>0</v>
      </c>
      <c r="R2058" s="14">
        <v>1</v>
      </c>
      <c r="S2058" s="14">
        <v>1</v>
      </c>
    </row>
    <row r="2059" spans="1:19" x14ac:dyDescent="0.3">
      <c r="A2059" t="s">
        <v>6770</v>
      </c>
      <c r="B2059" t="s">
        <v>31</v>
      </c>
      <c r="C2059" s="14">
        <v>2013</v>
      </c>
      <c r="D2059" t="s">
        <v>144</v>
      </c>
      <c r="E2059" t="s">
        <v>1935</v>
      </c>
      <c r="F2059" t="s">
        <v>463</v>
      </c>
      <c r="G2059" t="s">
        <v>337</v>
      </c>
      <c r="H2059" t="s">
        <v>207</v>
      </c>
      <c r="I2059" s="14"/>
      <c r="J2059" t="s">
        <v>4353</v>
      </c>
      <c r="K2059" s="14">
        <v>456000000</v>
      </c>
      <c r="L2059" t="s">
        <v>198</v>
      </c>
      <c r="M2059" t="s">
        <v>199</v>
      </c>
      <c r="N2059" s="14"/>
      <c r="O2059" s="14"/>
      <c r="P2059" s="14"/>
      <c r="Q2059" s="14">
        <v>0</v>
      </c>
      <c r="R2059" s="14">
        <v>1</v>
      </c>
      <c r="S2059" s="14">
        <v>1</v>
      </c>
    </row>
    <row r="2060" spans="1:19" x14ac:dyDescent="0.3">
      <c r="A2060" t="s">
        <v>6772</v>
      </c>
      <c r="B2060" t="s">
        <v>31</v>
      </c>
      <c r="C2060" s="14">
        <v>2017</v>
      </c>
      <c r="D2060" t="s">
        <v>144</v>
      </c>
      <c r="E2060" t="s">
        <v>1938</v>
      </c>
      <c r="F2060" t="s">
        <v>336</v>
      </c>
      <c r="G2060" t="s">
        <v>337</v>
      </c>
      <c r="H2060" t="s">
        <v>207</v>
      </c>
      <c r="I2060" s="14"/>
      <c r="J2060" t="s">
        <v>4353</v>
      </c>
      <c r="K2060" s="14">
        <v>326000000</v>
      </c>
      <c r="L2060" t="s">
        <v>198</v>
      </c>
      <c r="M2060" t="s">
        <v>4353</v>
      </c>
      <c r="N2060" s="14"/>
      <c r="O2060" s="14"/>
      <c r="P2060" s="14"/>
      <c r="Q2060" s="14">
        <v>0</v>
      </c>
      <c r="R2060" s="14">
        <v>1</v>
      </c>
      <c r="S2060" s="14">
        <v>1</v>
      </c>
    </row>
    <row r="2061" spans="1:19" x14ac:dyDescent="0.3">
      <c r="A2061" t="s">
        <v>6773</v>
      </c>
      <c r="B2061" t="s">
        <v>68</v>
      </c>
      <c r="C2061" s="14">
        <v>1983</v>
      </c>
      <c r="D2061" t="s">
        <v>255</v>
      </c>
      <c r="E2061" t="s">
        <v>281</v>
      </c>
      <c r="F2061" t="s">
        <v>299</v>
      </c>
      <c r="G2061" t="s">
        <v>299</v>
      </c>
      <c r="H2061" t="s">
        <v>4353</v>
      </c>
      <c r="I2061" s="14"/>
      <c r="J2061" t="s">
        <v>4353</v>
      </c>
      <c r="K2061" s="14">
        <v>4000000</v>
      </c>
      <c r="L2061" t="s">
        <v>198</v>
      </c>
      <c r="M2061" t="s">
        <v>4353</v>
      </c>
      <c r="N2061" s="14"/>
      <c r="O2061" s="14"/>
      <c r="P2061" s="14"/>
      <c r="Q2061" s="14"/>
      <c r="R2061" s="14"/>
      <c r="S2061" s="14">
        <v>0</v>
      </c>
    </row>
    <row r="2062" spans="1:19" x14ac:dyDescent="0.3">
      <c r="A2062" t="s">
        <v>6774</v>
      </c>
      <c r="B2062" t="s">
        <v>68</v>
      </c>
      <c r="C2062" s="14">
        <v>1990</v>
      </c>
      <c r="D2062" t="s">
        <v>362</v>
      </c>
      <c r="E2062" t="s">
        <v>1939</v>
      </c>
      <c r="F2062" t="s">
        <v>299</v>
      </c>
      <c r="G2062" t="s">
        <v>299</v>
      </c>
      <c r="H2062" t="s">
        <v>4353</v>
      </c>
      <c r="I2062" s="14"/>
      <c r="J2062" t="s">
        <v>4353</v>
      </c>
      <c r="K2062" s="14"/>
      <c r="L2062" t="s">
        <v>197</v>
      </c>
      <c r="M2062" t="s">
        <v>4353</v>
      </c>
      <c r="N2062" s="14"/>
      <c r="O2062" s="14"/>
      <c r="P2062" s="14"/>
      <c r="Q2062" s="14"/>
      <c r="R2062" s="14"/>
      <c r="S2062" s="14">
        <v>0</v>
      </c>
    </row>
    <row r="2063" spans="1:19" x14ac:dyDescent="0.3">
      <c r="A2063" t="s">
        <v>6775</v>
      </c>
      <c r="B2063" t="s">
        <v>68</v>
      </c>
      <c r="C2063" s="14">
        <v>2001</v>
      </c>
      <c r="D2063" t="s">
        <v>302</v>
      </c>
      <c r="E2063" t="s">
        <v>10020</v>
      </c>
      <c r="F2063" t="s">
        <v>1166</v>
      </c>
      <c r="G2063" t="s">
        <v>365</v>
      </c>
      <c r="H2063" t="s">
        <v>4353</v>
      </c>
      <c r="I2063" s="14">
        <v>200000</v>
      </c>
      <c r="J2063" t="s">
        <v>146</v>
      </c>
      <c r="K2063" s="14">
        <v>200000</v>
      </c>
      <c r="L2063" t="s">
        <v>197</v>
      </c>
      <c r="M2063" t="s">
        <v>202</v>
      </c>
      <c r="N2063" s="14"/>
      <c r="O2063" s="14"/>
      <c r="P2063" s="14"/>
      <c r="Q2063" s="14"/>
      <c r="R2063" s="14"/>
      <c r="S2063" s="14">
        <v>0</v>
      </c>
    </row>
    <row r="2064" spans="1:19" x14ac:dyDescent="0.3">
      <c r="A2064" t="s">
        <v>6776</v>
      </c>
      <c r="B2064" t="s">
        <v>68</v>
      </c>
      <c r="C2064" s="14">
        <v>2001</v>
      </c>
      <c r="D2064" t="s">
        <v>302</v>
      </c>
      <c r="E2064" t="s">
        <v>1940</v>
      </c>
      <c r="F2064" t="s">
        <v>299</v>
      </c>
      <c r="G2064" t="s">
        <v>299</v>
      </c>
      <c r="H2064" t="s">
        <v>4353</v>
      </c>
      <c r="I2064" s="14">
        <v>600000</v>
      </c>
      <c r="J2064" t="s">
        <v>146</v>
      </c>
      <c r="K2064" s="14">
        <v>600000</v>
      </c>
      <c r="L2064" t="s">
        <v>197</v>
      </c>
      <c r="M2064" t="s">
        <v>202</v>
      </c>
      <c r="N2064" s="14"/>
      <c r="O2064" s="14"/>
      <c r="P2064" s="14"/>
      <c r="Q2064" s="14"/>
      <c r="R2064" s="14"/>
      <c r="S2064" s="14">
        <v>0</v>
      </c>
    </row>
    <row r="2065" spans="1:19" x14ac:dyDescent="0.3">
      <c r="A2065" t="s">
        <v>6777</v>
      </c>
      <c r="B2065" t="s">
        <v>68</v>
      </c>
      <c r="C2065" s="14">
        <v>2002</v>
      </c>
      <c r="D2065" t="s">
        <v>302</v>
      </c>
      <c r="E2065" t="s">
        <v>1941</v>
      </c>
      <c r="F2065" t="s">
        <v>364</v>
      </c>
      <c r="G2065" t="s">
        <v>365</v>
      </c>
      <c r="H2065" t="s">
        <v>207</v>
      </c>
      <c r="I2065" s="14"/>
      <c r="J2065" t="s">
        <v>4353</v>
      </c>
      <c r="K2065" s="14"/>
      <c r="L2065" t="s">
        <v>198</v>
      </c>
      <c r="M2065" t="s">
        <v>366</v>
      </c>
      <c r="N2065" s="14">
        <v>0</v>
      </c>
      <c r="O2065" s="14"/>
      <c r="P2065" s="14"/>
      <c r="Q2065" s="14">
        <v>0</v>
      </c>
      <c r="R2065" s="14">
        <v>1</v>
      </c>
      <c r="S2065" s="14">
        <v>1</v>
      </c>
    </row>
    <row r="2066" spans="1:19" x14ac:dyDescent="0.3">
      <c r="A2066" t="s">
        <v>6778</v>
      </c>
      <c r="B2066" t="s">
        <v>68</v>
      </c>
      <c r="C2066" s="14">
        <v>2003</v>
      </c>
      <c r="D2066" t="s">
        <v>302</v>
      </c>
      <c r="E2066" t="s">
        <v>1943</v>
      </c>
      <c r="F2066" t="s">
        <v>299</v>
      </c>
      <c r="G2066" t="s">
        <v>299</v>
      </c>
      <c r="H2066" t="s">
        <v>4353</v>
      </c>
      <c r="I2066" s="14"/>
      <c r="J2066" t="s">
        <v>4353</v>
      </c>
      <c r="K2066" s="14"/>
      <c r="L2066" t="s">
        <v>197</v>
      </c>
      <c r="M2066" t="s">
        <v>202</v>
      </c>
      <c r="N2066" s="14"/>
      <c r="O2066" s="14"/>
      <c r="P2066" s="14"/>
      <c r="Q2066" s="14"/>
      <c r="R2066" s="14"/>
      <c r="S2066" s="14">
        <v>0</v>
      </c>
    </row>
    <row r="2067" spans="1:19" x14ac:dyDescent="0.3">
      <c r="A2067" t="s">
        <v>6779</v>
      </c>
      <c r="B2067" t="s">
        <v>68</v>
      </c>
      <c r="C2067" s="14">
        <v>2003</v>
      </c>
      <c r="D2067" t="s">
        <v>302</v>
      </c>
      <c r="E2067" t="s">
        <v>1942</v>
      </c>
      <c r="F2067" t="s">
        <v>299</v>
      </c>
      <c r="G2067" t="s">
        <v>299</v>
      </c>
      <c r="H2067" t="s">
        <v>4353</v>
      </c>
      <c r="I2067" s="14"/>
      <c r="J2067" t="s">
        <v>4353</v>
      </c>
      <c r="K2067" s="14"/>
      <c r="L2067" t="s">
        <v>197</v>
      </c>
      <c r="M2067" t="s">
        <v>202</v>
      </c>
      <c r="N2067" s="14"/>
      <c r="O2067" s="14"/>
      <c r="P2067" s="14"/>
      <c r="Q2067" s="14"/>
      <c r="R2067" s="14"/>
      <c r="S2067" s="14">
        <v>0</v>
      </c>
    </row>
    <row r="2068" spans="1:19" x14ac:dyDescent="0.3">
      <c r="A2068" t="s">
        <v>6781</v>
      </c>
      <c r="B2068" t="s">
        <v>68</v>
      </c>
      <c r="C2068" s="14">
        <v>2003</v>
      </c>
      <c r="D2068" t="s">
        <v>302</v>
      </c>
      <c r="E2068" t="s">
        <v>6782</v>
      </c>
      <c r="F2068" t="s">
        <v>299</v>
      </c>
      <c r="G2068" t="s">
        <v>299</v>
      </c>
      <c r="H2068" t="s">
        <v>4353</v>
      </c>
      <c r="I2068" s="14">
        <v>4300000</v>
      </c>
      <c r="J2068" t="s">
        <v>147</v>
      </c>
      <c r="K2068" s="14">
        <v>519509.59375</v>
      </c>
      <c r="L2068" t="s">
        <v>197</v>
      </c>
      <c r="M2068" t="s">
        <v>202</v>
      </c>
      <c r="N2068" s="14"/>
      <c r="O2068" s="14"/>
      <c r="P2068" s="14"/>
      <c r="Q2068" s="14"/>
      <c r="R2068" s="14"/>
      <c r="S2068" s="14">
        <v>0</v>
      </c>
    </row>
    <row r="2069" spans="1:19" x14ac:dyDescent="0.3">
      <c r="A2069" t="s">
        <v>6783</v>
      </c>
      <c r="B2069" t="s">
        <v>68</v>
      </c>
      <c r="C2069" s="14">
        <v>2003</v>
      </c>
      <c r="D2069" t="s">
        <v>302</v>
      </c>
      <c r="E2069" t="s">
        <v>6780</v>
      </c>
      <c r="F2069" t="s">
        <v>299</v>
      </c>
      <c r="G2069" t="s">
        <v>299</v>
      </c>
      <c r="H2069" t="s">
        <v>4353</v>
      </c>
      <c r="I2069" s="14">
        <v>1250000</v>
      </c>
      <c r="J2069" t="s">
        <v>146</v>
      </c>
      <c r="K2069" s="14">
        <v>1250000</v>
      </c>
      <c r="L2069" t="s">
        <v>197</v>
      </c>
      <c r="M2069" t="s">
        <v>202</v>
      </c>
      <c r="N2069" s="14"/>
      <c r="O2069" s="14"/>
      <c r="P2069" s="14"/>
      <c r="Q2069" s="14"/>
      <c r="R2069" s="14"/>
      <c r="S2069" s="14">
        <v>0</v>
      </c>
    </row>
    <row r="2070" spans="1:19" x14ac:dyDescent="0.3">
      <c r="A2070" t="s">
        <v>6784</v>
      </c>
      <c r="B2070" t="s">
        <v>68</v>
      </c>
      <c r="C2070" s="14">
        <v>2003</v>
      </c>
      <c r="D2070" t="s">
        <v>302</v>
      </c>
      <c r="E2070" t="s">
        <v>1944</v>
      </c>
      <c r="F2070" t="s">
        <v>364</v>
      </c>
      <c r="G2070" t="s">
        <v>365</v>
      </c>
      <c r="H2070" t="s">
        <v>207</v>
      </c>
      <c r="I2070" s="14">
        <v>66000000</v>
      </c>
      <c r="J2070" t="s">
        <v>147</v>
      </c>
      <c r="K2070" s="14">
        <v>7973868.5</v>
      </c>
      <c r="L2070" t="s">
        <v>198</v>
      </c>
      <c r="M2070" t="s">
        <v>366</v>
      </c>
      <c r="N2070" s="14">
        <v>0</v>
      </c>
      <c r="O2070" s="14"/>
      <c r="P2070" s="14"/>
      <c r="Q2070" s="14">
        <v>0</v>
      </c>
      <c r="R2070" s="14">
        <v>1</v>
      </c>
      <c r="S2070" s="14">
        <v>1</v>
      </c>
    </row>
    <row r="2071" spans="1:19" x14ac:dyDescent="0.3">
      <c r="A2071" t="s">
        <v>6785</v>
      </c>
      <c r="B2071" t="s">
        <v>68</v>
      </c>
      <c r="C2071" s="14">
        <v>2004</v>
      </c>
      <c r="D2071" t="s">
        <v>302</v>
      </c>
      <c r="E2071" t="s">
        <v>1945</v>
      </c>
      <c r="F2071" t="s">
        <v>364</v>
      </c>
      <c r="G2071" t="s">
        <v>365</v>
      </c>
      <c r="H2071" t="s">
        <v>4353</v>
      </c>
      <c r="I2071" s="14">
        <v>1200000</v>
      </c>
      <c r="J2071" t="s">
        <v>146</v>
      </c>
      <c r="K2071" s="14">
        <v>1200000</v>
      </c>
      <c r="L2071" t="s">
        <v>197</v>
      </c>
      <c r="M2071" t="s">
        <v>202</v>
      </c>
      <c r="N2071" s="14"/>
      <c r="O2071" s="14"/>
      <c r="P2071" s="14"/>
      <c r="Q2071" s="14"/>
      <c r="R2071" s="14"/>
      <c r="S2071" s="14">
        <v>0</v>
      </c>
    </row>
    <row r="2072" spans="1:19" x14ac:dyDescent="0.3">
      <c r="A2072" t="s">
        <v>6786</v>
      </c>
      <c r="B2072" t="s">
        <v>68</v>
      </c>
      <c r="C2072" s="14">
        <v>2004</v>
      </c>
      <c r="D2072" t="s">
        <v>302</v>
      </c>
      <c r="E2072" t="s">
        <v>1946</v>
      </c>
      <c r="F2072" t="s">
        <v>787</v>
      </c>
      <c r="G2072" t="s">
        <v>365</v>
      </c>
      <c r="H2072" t="s">
        <v>4353</v>
      </c>
      <c r="I2072" s="14">
        <v>20000</v>
      </c>
      <c r="J2072" t="s">
        <v>146</v>
      </c>
      <c r="K2072" s="14">
        <v>20000</v>
      </c>
      <c r="L2072" t="s">
        <v>197</v>
      </c>
      <c r="M2072" t="s">
        <v>202</v>
      </c>
      <c r="N2072" s="14"/>
      <c r="O2072" s="14"/>
      <c r="P2072" s="14"/>
      <c r="Q2072" s="14"/>
      <c r="R2072" s="14"/>
      <c r="S2072" s="14">
        <v>0</v>
      </c>
    </row>
    <row r="2073" spans="1:19" x14ac:dyDescent="0.3">
      <c r="A2073" t="s">
        <v>6787</v>
      </c>
      <c r="B2073" t="s">
        <v>68</v>
      </c>
      <c r="C2073" s="14">
        <v>2004</v>
      </c>
      <c r="D2073" t="s">
        <v>302</v>
      </c>
      <c r="E2073" t="s">
        <v>6788</v>
      </c>
      <c r="F2073" t="s">
        <v>299</v>
      </c>
      <c r="G2073" t="s">
        <v>299</v>
      </c>
      <c r="H2073" t="s">
        <v>207</v>
      </c>
      <c r="I2073" s="14">
        <v>24000000</v>
      </c>
      <c r="J2073" t="s">
        <v>146</v>
      </c>
      <c r="K2073" s="14">
        <v>24000000</v>
      </c>
      <c r="L2073" t="s">
        <v>198</v>
      </c>
      <c r="M2073" t="s">
        <v>4353</v>
      </c>
      <c r="N2073" s="14"/>
      <c r="O2073" s="14">
        <v>5</v>
      </c>
      <c r="P2073" s="14">
        <v>20</v>
      </c>
      <c r="Q2073" s="14">
        <v>0</v>
      </c>
      <c r="R2073" s="14">
        <v>1</v>
      </c>
      <c r="S2073" s="14">
        <v>1</v>
      </c>
    </row>
    <row r="2074" spans="1:19" x14ac:dyDescent="0.3">
      <c r="A2074" t="s">
        <v>6789</v>
      </c>
      <c r="B2074" t="s">
        <v>68</v>
      </c>
      <c r="C2074" s="14">
        <v>2007</v>
      </c>
      <c r="D2074" t="s">
        <v>302</v>
      </c>
      <c r="E2074" t="s">
        <v>1948</v>
      </c>
      <c r="F2074" t="s">
        <v>299</v>
      </c>
      <c r="G2074" t="s">
        <v>299</v>
      </c>
      <c r="H2074" t="s">
        <v>4353</v>
      </c>
      <c r="I2074" s="14"/>
      <c r="J2074" t="s">
        <v>4353</v>
      </c>
      <c r="K2074" s="14"/>
      <c r="L2074" t="s">
        <v>197</v>
      </c>
      <c r="M2074" t="s">
        <v>202</v>
      </c>
      <c r="N2074" s="14"/>
      <c r="O2074" s="14"/>
      <c r="P2074" s="14"/>
      <c r="Q2074" s="14"/>
      <c r="R2074" s="14"/>
      <c r="S2074" s="14">
        <v>0</v>
      </c>
    </row>
    <row r="2075" spans="1:19" x14ac:dyDescent="0.3">
      <c r="A2075" t="s">
        <v>6790</v>
      </c>
      <c r="B2075" t="s">
        <v>68</v>
      </c>
      <c r="C2075" s="14">
        <v>2007</v>
      </c>
      <c r="D2075" t="s">
        <v>302</v>
      </c>
      <c r="E2075" t="s">
        <v>1947</v>
      </c>
      <c r="F2075" t="s">
        <v>299</v>
      </c>
      <c r="G2075" t="s">
        <v>299</v>
      </c>
      <c r="H2075" t="s">
        <v>207</v>
      </c>
      <c r="I2075" s="14">
        <v>2600000</v>
      </c>
      <c r="J2075" t="s">
        <v>146</v>
      </c>
      <c r="K2075" s="14">
        <v>2600000</v>
      </c>
      <c r="L2075" t="s">
        <v>198</v>
      </c>
      <c r="M2075" t="s">
        <v>4353</v>
      </c>
      <c r="N2075" s="14"/>
      <c r="O2075" s="14"/>
      <c r="P2075" s="14"/>
      <c r="Q2075" s="14">
        <v>0</v>
      </c>
      <c r="R2075" s="14">
        <v>1</v>
      </c>
      <c r="S2075" s="14">
        <v>1</v>
      </c>
    </row>
    <row r="2076" spans="1:19" x14ac:dyDescent="0.3">
      <c r="A2076" t="s">
        <v>6791</v>
      </c>
      <c r="B2076" t="s">
        <v>68</v>
      </c>
      <c r="C2076" s="14">
        <v>2007</v>
      </c>
      <c r="D2076" t="s">
        <v>302</v>
      </c>
      <c r="E2076" t="s">
        <v>1949</v>
      </c>
      <c r="F2076" t="s">
        <v>299</v>
      </c>
      <c r="G2076" t="s">
        <v>299</v>
      </c>
      <c r="H2076" t="s">
        <v>4353</v>
      </c>
      <c r="I2076" s="14">
        <v>7800000</v>
      </c>
      <c r="J2076" t="s">
        <v>146</v>
      </c>
      <c r="K2076" s="14">
        <v>7800000</v>
      </c>
      <c r="L2076" t="s">
        <v>197</v>
      </c>
      <c r="M2076" t="s">
        <v>202</v>
      </c>
      <c r="N2076" s="14"/>
      <c r="O2076" s="14"/>
      <c r="P2076" s="14"/>
      <c r="Q2076" s="14"/>
      <c r="R2076" s="14"/>
      <c r="S2076" s="14">
        <v>0</v>
      </c>
    </row>
    <row r="2077" spans="1:19" x14ac:dyDescent="0.3">
      <c r="A2077" t="s">
        <v>6792</v>
      </c>
      <c r="B2077" t="s">
        <v>68</v>
      </c>
      <c r="C2077" s="14">
        <v>2008</v>
      </c>
      <c r="D2077" t="s">
        <v>302</v>
      </c>
      <c r="E2077" t="s">
        <v>1950</v>
      </c>
      <c r="F2077" t="s">
        <v>299</v>
      </c>
      <c r="G2077" t="s">
        <v>299</v>
      </c>
      <c r="H2077" t="s">
        <v>4353</v>
      </c>
      <c r="I2077" s="14">
        <v>2600000</v>
      </c>
      <c r="J2077" t="s">
        <v>146</v>
      </c>
      <c r="K2077" s="14">
        <v>2600000</v>
      </c>
      <c r="L2077" t="s">
        <v>197</v>
      </c>
      <c r="M2077" t="s">
        <v>202</v>
      </c>
      <c r="N2077" s="14"/>
      <c r="O2077" s="14"/>
      <c r="P2077" s="14"/>
      <c r="Q2077" s="14"/>
      <c r="R2077" s="14"/>
      <c r="S2077" s="14">
        <v>0</v>
      </c>
    </row>
    <row r="2078" spans="1:19" x14ac:dyDescent="0.3">
      <c r="A2078" t="s">
        <v>6793</v>
      </c>
      <c r="B2078" t="s">
        <v>68</v>
      </c>
      <c r="C2078" s="14">
        <v>2009</v>
      </c>
      <c r="D2078" t="s">
        <v>302</v>
      </c>
      <c r="E2078" t="s">
        <v>1951</v>
      </c>
      <c r="F2078" t="s">
        <v>299</v>
      </c>
      <c r="G2078" t="s">
        <v>299</v>
      </c>
      <c r="H2078" t="s">
        <v>4353</v>
      </c>
      <c r="I2078" s="14">
        <v>15000000</v>
      </c>
      <c r="J2078" t="s">
        <v>146</v>
      </c>
      <c r="K2078" s="14">
        <v>15000000</v>
      </c>
      <c r="L2078" t="s">
        <v>197</v>
      </c>
      <c r="M2078" t="s">
        <v>202</v>
      </c>
      <c r="N2078" s="14"/>
      <c r="O2078" s="14"/>
      <c r="P2078" s="14"/>
      <c r="Q2078" s="14"/>
      <c r="R2078" s="14"/>
      <c r="S2078" s="14">
        <v>0</v>
      </c>
    </row>
    <row r="2079" spans="1:19" x14ac:dyDescent="0.3">
      <c r="A2079" t="s">
        <v>6794</v>
      </c>
      <c r="B2079" t="s">
        <v>68</v>
      </c>
      <c r="C2079" s="14">
        <v>2010</v>
      </c>
      <c r="D2079" t="s">
        <v>302</v>
      </c>
      <c r="E2079" t="s">
        <v>1952</v>
      </c>
      <c r="F2079" t="s">
        <v>299</v>
      </c>
      <c r="G2079" t="s">
        <v>299</v>
      </c>
      <c r="H2079" t="s">
        <v>4353</v>
      </c>
      <c r="I2079" s="14">
        <v>5000000</v>
      </c>
      <c r="J2079" t="s">
        <v>146</v>
      </c>
      <c r="K2079" s="14">
        <v>5000000</v>
      </c>
      <c r="L2079" t="s">
        <v>197</v>
      </c>
      <c r="M2079" t="s">
        <v>202</v>
      </c>
      <c r="N2079" s="14"/>
      <c r="O2079" s="14"/>
      <c r="P2079" s="14"/>
      <c r="Q2079" s="14"/>
      <c r="R2079" s="14"/>
      <c r="S2079" s="14">
        <v>0</v>
      </c>
    </row>
    <row r="2080" spans="1:19" x14ac:dyDescent="0.3">
      <c r="A2080" t="s">
        <v>6795</v>
      </c>
      <c r="B2080" t="s">
        <v>68</v>
      </c>
      <c r="C2080" s="14">
        <v>2011</v>
      </c>
      <c r="D2080" t="s">
        <v>302</v>
      </c>
      <c r="E2080" t="s">
        <v>6796</v>
      </c>
      <c r="F2080" t="s">
        <v>299</v>
      </c>
      <c r="G2080" t="s">
        <v>299</v>
      </c>
      <c r="H2080" t="s">
        <v>4353</v>
      </c>
      <c r="I2080" s="14">
        <v>2800000</v>
      </c>
      <c r="J2080" t="s">
        <v>146</v>
      </c>
      <c r="K2080" s="14">
        <v>2800000</v>
      </c>
      <c r="L2080" t="s">
        <v>197</v>
      </c>
      <c r="M2080" t="s">
        <v>202</v>
      </c>
      <c r="N2080" s="14"/>
      <c r="O2080" s="14"/>
      <c r="P2080" s="14"/>
      <c r="Q2080" s="14"/>
      <c r="R2080" s="14"/>
      <c r="S2080" s="14">
        <v>0</v>
      </c>
    </row>
    <row r="2081" spans="1:19" x14ac:dyDescent="0.3">
      <c r="A2081" t="s">
        <v>6797</v>
      </c>
      <c r="B2081" t="s">
        <v>68</v>
      </c>
      <c r="C2081" s="14">
        <v>2012</v>
      </c>
      <c r="D2081" t="s">
        <v>302</v>
      </c>
      <c r="E2081" t="s">
        <v>6798</v>
      </c>
      <c r="F2081" t="s">
        <v>299</v>
      </c>
      <c r="G2081" t="s">
        <v>299</v>
      </c>
      <c r="H2081" t="s">
        <v>4353</v>
      </c>
      <c r="I2081" s="14">
        <v>15000000</v>
      </c>
      <c r="J2081" t="s">
        <v>146</v>
      </c>
      <c r="K2081" s="14">
        <v>15000000</v>
      </c>
      <c r="L2081" t="s">
        <v>197</v>
      </c>
      <c r="M2081" t="s">
        <v>202</v>
      </c>
      <c r="N2081" s="14"/>
      <c r="O2081" s="14"/>
      <c r="P2081" s="14"/>
      <c r="Q2081" s="14"/>
      <c r="R2081" s="14"/>
      <c r="S2081" s="14">
        <v>0</v>
      </c>
    </row>
    <row r="2082" spans="1:19" x14ac:dyDescent="0.3">
      <c r="A2082" t="s">
        <v>6799</v>
      </c>
      <c r="B2082" t="s">
        <v>68</v>
      </c>
      <c r="C2082" s="14">
        <v>2012</v>
      </c>
      <c r="D2082" t="s">
        <v>302</v>
      </c>
      <c r="E2082" t="s">
        <v>1953</v>
      </c>
      <c r="F2082" t="s">
        <v>299</v>
      </c>
      <c r="G2082" t="s">
        <v>299</v>
      </c>
      <c r="H2082" t="s">
        <v>4353</v>
      </c>
      <c r="I2082" s="14"/>
      <c r="J2082" t="s">
        <v>4353</v>
      </c>
      <c r="K2082" s="14"/>
      <c r="L2082" t="s">
        <v>197</v>
      </c>
      <c r="M2082" t="s">
        <v>202</v>
      </c>
      <c r="N2082" s="14"/>
      <c r="O2082" s="14"/>
      <c r="P2082" s="14"/>
      <c r="Q2082" s="14"/>
      <c r="R2082" s="14"/>
      <c r="S2082" s="14">
        <v>0</v>
      </c>
    </row>
    <row r="2083" spans="1:19" x14ac:dyDescent="0.3">
      <c r="A2083" t="s">
        <v>6800</v>
      </c>
      <c r="B2083" t="s">
        <v>68</v>
      </c>
      <c r="C2083" s="14">
        <v>2013</v>
      </c>
      <c r="D2083" t="s">
        <v>302</v>
      </c>
      <c r="E2083" t="s">
        <v>6801</v>
      </c>
      <c r="F2083" t="s">
        <v>299</v>
      </c>
      <c r="G2083" t="s">
        <v>299</v>
      </c>
      <c r="H2083" t="s">
        <v>4353</v>
      </c>
      <c r="I2083" s="14">
        <v>200000</v>
      </c>
      <c r="J2083" t="s">
        <v>146</v>
      </c>
      <c r="K2083" s="14">
        <v>200000</v>
      </c>
      <c r="L2083" t="s">
        <v>197</v>
      </c>
      <c r="M2083" t="s">
        <v>202</v>
      </c>
      <c r="N2083" s="14"/>
      <c r="O2083" s="14"/>
      <c r="P2083" s="14"/>
      <c r="Q2083" s="14"/>
      <c r="R2083" s="14"/>
      <c r="S2083" s="14">
        <v>0</v>
      </c>
    </row>
    <row r="2084" spans="1:19" x14ac:dyDescent="0.3">
      <c r="A2084" t="s">
        <v>6802</v>
      </c>
      <c r="B2084" t="s">
        <v>68</v>
      </c>
      <c r="C2084" s="14">
        <v>2017</v>
      </c>
      <c r="D2084" t="s">
        <v>6803</v>
      </c>
      <c r="E2084" t="s">
        <v>6804</v>
      </c>
      <c r="F2084" t="s">
        <v>6805</v>
      </c>
      <c r="G2084" t="s">
        <v>455</v>
      </c>
      <c r="H2084" t="s">
        <v>699</v>
      </c>
      <c r="I2084" s="14"/>
      <c r="J2084" t="s">
        <v>4353</v>
      </c>
      <c r="K2084" s="14">
        <v>1623000064</v>
      </c>
      <c r="L2084" t="s">
        <v>198</v>
      </c>
      <c r="M2084" t="s">
        <v>199</v>
      </c>
      <c r="N2084" s="14"/>
      <c r="O2084" s="14"/>
      <c r="P2084" s="14"/>
      <c r="Q2084" s="14">
        <v>1</v>
      </c>
      <c r="R2084" s="14">
        <v>1</v>
      </c>
      <c r="S2084" s="14">
        <v>1</v>
      </c>
    </row>
    <row r="2085" spans="1:19" x14ac:dyDescent="0.3">
      <c r="A2085" t="s">
        <v>6806</v>
      </c>
      <c r="B2085" t="s">
        <v>116</v>
      </c>
      <c r="C2085" s="14">
        <v>2002</v>
      </c>
      <c r="D2085" t="s">
        <v>302</v>
      </c>
      <c r="E2085" t="s">
        <v>1956</v>
      </c>
      <c r="F2085" t="s">
        <v>299</v>
      </c>
      <c r="G2085" t="s">
        <v>299</v>
      </c>
      <c r="H2085" t="s">
        <v>4353</v>
      </c>
      <c r="I2085" s="14">
        <v>1000000</v>
      </c>
      <c r="J2085" t="s">
        <v>147</v>
      </c>
      <c r="K2085" s="14">
        <v>120817.34375</v>
      </c>
      <c r="L2085" t="s">
        <v>197</v>
      </c>
      <c r="M2085" t="s">
        <v>202</v>
      </c>
      <c r="N2085" s="14"/>
      <c r="O2085" s="14"/>
      <c r="P2085" s="14"/>
      <c r="Q2085" s="14"/>
      <c r="R2085" s="14"/>
      <c r="S2085" s="14">
        <v>0</v>
      </c>
    </row>
    <row r="2086" spans="1:19" x14ac:dyDescent="0.3">
      <c r="A2086" t="s">
        <v>6807</v>
      </c>
      <c r="B2086" t="s">
        <v>116</v>
      </c>
      <c r="C2086" s="14">
        <v>2002</v>
      </c>
      <c r="D2086" t="s">
        <v>302</v>
      </c>
      <c r="E2086" t="s">
        <v>1955</v>
      </c>
      <c r="F2086" t="s">
        <v>336</v>
      </c>
      <c r="G2086" t="s">
        <v>337</v>
      </c>
      <c r="H2086" t="s">
        <v>456</v>
      </c>
      <c r="I2086" s="14">
        <v>172000000</v>
      </c>
      <c r="J2086" t="s">
        <v>146</v>
      </c>
      <c r="K2086" s="14">
        <v>172000000</v>
      </c>
      <c r="L2086" t="s">
        <v>198</v>
      </c>
      <c r="M2086" t="s">
        <v>199</v>
      </c>
      <c r="N2086" s="14">
        <v>5.3</v>
      </c>
      <c r="O2086" s="14"/>
      <c r="P2086" s="14">
        <v>14</v>
      </c>
      <c r="Q2086" s="14">
        <v>0</v>
      </c>
      <c r="R2086" s="14">
        <v>1</v>
      </c>
      <c r="S2086" s="14">
        <v>1</v>
      </c>
    </row>
    <row r="2087" spans="1:19" x14ac:dyDescent="0.3">
      <c r="A2087" t="s">
        <v>6808</v>
      </c>
      <c r="B2087" t="s">
        <v>116</v>
      </c>
      <c r="C2087" s="14">
        <v>2006</v>
      </c>
      <c r="D2087" t="s">
        <v>5025</v>
      </c>
      <c r="E2087" t="s">
        <v>1958</v>
      </c>
      <c r="F2087" t="s">
        <v>463</v>
      </c>
      <c r="G2087" t="s">
        <v>337</v>
      </c>
      <c r="H2087" t="s">
        <v>207</v>
      </c>
      <c r="I2087" s="14">
        <v>200000000</v>
      </c>
      <c r="J2087" t="s">
        <v>146</v>
      </c>
      <c r="K2087" s="14">
        <v>200000000</v>
      </c>
      <c r="L2087" t="s">
        <v>198</v>
      </c>
      <c r="M2087" t="s">
        <v>199</v>
      </c>
      <c r="N2087" s="14"/>
      <c r="O2087" s="14"/>
      <c r="P2087" s="14"/>
      <c r="Q2087" s="14">
        <v>0</v>
      </c>
      <c r="R2087" s="14">
        <v>1</v>
      </c>
      <c r="S2087" s="14">
        <v>1</v>
      </c>
    </row>
    <row r="2088" spans="1:19" x14ac:dyDescent="0.3">
      <c r="A2088" t="s">
        <v>6809</v>
      </c>
      <c r="B2088" t="s">
        <v>116</v>
      </c>
      <c r="C2088" s="14">
        <v>2006</v>
      </c>
      <c r="D2088" t="s">
        <v>302</v>
      </c>
      <c r="E2088" t="s">
        <v>1957</v>
      </c>
      <c r="F2088" t="s">
        <v>299</v>
      </c>
      <c r="G2088" t="s">
        <v>299</v>
      </c>
      <c r="H2088" t="s">
        <v>4353</v>
      </c>
      <c r="I2088" s="14">
        <v>5000000</v>
      </c>
      <c r="J2088" t="s">
        <v>147</v>
      </c>
      <c r="K2088" s="14">
        <v>627082.0625</v>
      </c>
      <c r="L2088" t="s">
        <v>197</v>
      </c>
      <c r="M2088" t="s">
        <v>202</v>
      </c>
      <c r="N2088" s="14"/>
      <c r="O2088" s="14"/>
      <c r="P2088" s="14"/>
      <c r="Q2088" s="14"/>
      <c r="R2088" s="14"/>
      <c r="S2088" s="14">
        <v>0</v>
      </c>
    </row>
    <row r="2089" spans="1:19" x14ac:dyDescent="0.3">
      <c r="A2089" t="s">
        <v>6810</v>
      </c>
      <c r="B2089" t="s">
        <v>116</v>
      </c>
      <c r="C2089" s="14">
        <v>2007</v>
      </c>
      <c r="D2089" t="s">
        <v>302</v>
      </c>
      <c r="E2089" t="s">
        <v>1959</v>
      </c>
      <c r="F2089" t="s">
        <v>299</v>
      </c>
      <c r="G2089" t="s">
        <v>299</v>
      </c>
      <c r="H2089" t="s">
        <v>4353</v>
      </c>
      <c r="I2089" s="14"/>
      <c r="J2089" t="s">
        <v>4353</v>
      </c>
      <c r="K2089" s="14"/>
      <c r="L2089" t="s">
        <v>197</v>
      </c>
      <c r="M2089" t="s">
        <v>202</v>
      </c>
      <c r="N2089" s="14"/>
      <c r="O2089" s="14"/>
      <c r="P2089" s="14"/>
      <c r="Q2089" s="14"/>
      <c r="R2089" s="14"/>
      <c r="S2089" s="14">
        <v>0</v>
      </c>
    </row>
    <row r="2090" spans="1:19" x14ac:dyDescent="0.3">
      <c r="A2090" t="s">
        <v>6811</v>
      </c>
      <c r="B2090" t="s">
        <v>116</v>
      </c>
      <c r="C2090" s="14">
        <v>2007</v>
      </c>
      <c r="D2090" t="s">
        <v>302</v>
      </c>
      <c r="E2090" t="s">
        <v>1962</v>
      </c>
      <c r="F2090" t="s">
        <v>299</v>
      </c>
      <c r="G2090" t="s">
        <v>299</v>
      </c>
      <c r="H2090" t="s">
        <v>4353</v>
      </c>
      <c r="I2090" s="14">
        <v>396000</v>
      </c>
      <c r="J2090" t="s">
        <v>146</v>
      </c>
      <c r="K2090" s="14">
        <v>396000</v>
      </c>
      <c r="L2090" t="s">
        <v>197</v>
      </c>
      <c r="M2090" t="s">
        <v>202</v>
      </c>
      <c r="N2090" s="14"/>
      <c r="O2090" s="14"/>
      <c r="P2090" s="14"/>
      <c r="Q2090" s="14"/>
      <c r="R2090" s="14"/>
      <c r="S2090" s="14">
        <v>0</v>
      </c>
    </row>
    <row r="2091" spans="1:19" x14ac:dyDescent="0.3">
      <c r="A2091" t="s">
        <v>6812</v>
      </c>
      <c r="B2091" t="s">
        <v>116</v>
      </c>
      <c r="C2091" s="14">
        <v>2007</v>
      </c>
      <c r="D2091" t="s">
        <v>302</v>
      </c>
      <c r="E2091" t="s">
        <v>1961</v>
      </c>
      <c r="F2091" t="s">
        <v>336</v>
      </c>
      <c r="G2091" t="s">
        <v>337</v>
      </c>
      <c r="H2091" t="s">
        <v>644</v>
      </c>
      <c r="I2091" s="14">
        <v>34000000</v>
      </c>
      <c r="J2091" t="s">
        <v>146</v>
      </c>
      <c r="K2091" s="14">
        <v>34000000</v>
      </c>
      <c r="L2091" t="s">
        <v>198</v>
      </c>
      <c r="M2091" t="s">
        <v>199</v>
      </c>
      <c r="N2091" s="14"/>
      <c r="O2091" s="14"/>
      <c r="P2091" s="14">
        <v>7</v>
      </c>
      <c r="Q2091" s="14">
        <v>0</v>
      </c>
      <c r="R2091" s="14">
        <v>0</v>
      </c>
      <c r="S2091" s="14">
        <v>1</v>
      </c>
    </row>
    <row r="2092" spans="1:19" x14ac:dyDescent="0.3">
      <c r="A2092" t="s">
        <v>6813</v>
      </c>
      <c r="B2092" t="s">
        <v>116</v>
      </c>
      <c r="C2092" s="14">
        <v>2007</v>
      </c>
      <c r="D2092" t="s">
        <v>302</v>
      </c>
      <c r="E2092" t="s">
        <v>1960</v>
      </c>
      <c r="F2092" t="s">
        <v>336</v>
      </c>
      <c r="G2092" t="s">
        <v>337</v>
      </c>
      <c r="H2092" t="s">
        <v>644</v>
      </c>
      <c r="I2092" s="14">
        <v>292800000</v>
      </c>
      <c r="J2092" t="s">
        <v>146</v>
      </c>
      <c r="K2092" s="14">
        <v>292800000</v>
      </c>
      <c r="L2092" t="s">
        <v>198</v>
      </c>
      <c r="M2092" t="s">
        <v>199</v>
      </c>
      <c r="N2092" s="14"/>
      <c r="O2092" s="14"/>
      <c r="P2092" s="14"/>
      <c r="Q2092" s="14">
        <v>0</v>
      </c>
      <c r="R2092" s="14">
        <v>0</v>
      </c>
      <c r="S2092" s="14">
        <v>1</v>
      </c>
    </row>
    <row r="2093" spans="1:19" x14ac:dyDescent="0.3">
      <c r="A2093" t="s">
        <v>6814</v>
      </c>
      <c r="B2093" t="s">
        <v>116</v>
      </c>
      <c r="C2093" s="14">
        <v>2008</v>
      </c>
      <c r="D2093" t="s">
        <v>302</v>
      </c>
      <c r="E2093" t="s">
        <v>1963</v>
      </c>
      <c r="F2093" t="s">
        <v>463</v>
      </c>
      <c r="G2093" t="s">
        <v>337</v>
      </c>
      <c r="H2093" t="s">
        <v>456</v>
      </c>
      <c r="I2093" s="14">
        <v>200000000</v>
      </c>
      <c r="J2093" t="s">
        <v>146</v>
      </c>
      <c r="K2093" s="14">
        <v>200000000</v>
      </c>
      <c r="L2093" t="s">
        <v>198</v>
      </c>
      <c r="M2093" t="s">
        <v>199</v>
      </c>
      <c r="N2093" s="14"/>
      <c r="O2093" s="14"/>
      <c r="P2093" s="14"/>
      <c r="Q2093" s="14">
        <v>0</v>
      </c>
      <c r="R2093" s="14">
        <v>1</v>
      </c>
      <c r="S2093" s="14">
        <v>1</v>
      </c>
    </row>
    <row r="2094" spans="1:19" x14ac:dyDescent="0.3">
      <c r="A2094" t="s">
        <v>6815</v>
      </c>
      <c r="B2094" t="s">
        <v>116</v>
      </c>
      <c r="C2094" s="14">
        <v>2010</v>
      </c>
      <c r="D2094" t="s">
        <v>302</v>
      </c>
      <c r="E2094" t="s">
        <v>1964</v>
      </c>
      <c r="F2094" t="s">
        <v>501</v>
      </c>
      <c r="G2094" t="s">
        <v>455</v>
      </c>
      <c r="H2094" t="s">
        <v>699</v>
      </c>
      <c r="I2094" s="14">
        <v>232000000</v>
      </c>
      <c r="J2094" t="s">
        <v>146</v>
      </c>
      <c r="K2094" s="14">
        <v>232000000</v>
      </c>
      <c r="L2094" t="s">
        <v>198</v>
      </c>
      <c r="M2094" t="s">
        <v>199</v>
      </c>
      <c r="N2094" s="14"/>
      <c r="O2094" s="14"/>
      <c r="P2094" s="14"/>
      <c r="Q2094" s="14">
        <v>1</v>
      </c>
      <c r="R2094" s="14">
        <v>1</v>
      </c>
      <c r="S2094" s="14">
        <v>1</v>
      </c>
    </row>
    <row r="2095" spans="1:19" x14ac:dyDescent="0.3">
      <c r="A2095" t="s">
        <v>6816</v>
      </c>
      <c r="B2095" t="s">
        <v>116</v>
      </c>
      <c r="C2095" s="14">
        <v>2011</v>
      </c>
      <c r="D2095" t="s">
        <v>302</v>
      </c>
      <c r="E2095" t="s">
        <v>6819</v>
      </c>
      <c r="F2095" t="s">
        <v>463</v>
      </c>
      <c r="G2095" t="s">
        <v>337</v>
      </c>
      <c r="H2095" t="s">
        <v>456</v>
      </c>
      <c r="I2095" s="14">
        <v>400000000</v>
      </c>
      <c r="J2095" t="s">
        <v>146</v>
      </c>
      <c r="K2095" s="14">
        <v>400000000</v>
      </c>
      <c r="L2095" t="s">
        <v>198</v>
      </c>
      <c r="M2095" t="s">
        <v>199</v>
      </c>
      <c r="N2095" s="14"/>
      <c r="O2095" s="14"/>
      <c r="P2095" s="14"/>
      <c r="Q2095" s="14">
        <v>0</v>
      </c>
      <c r="R2095" s="14">
        <v>1</v>
      </c>
      <c r="S2095" s="14">
        <v>1</v>
      </c>
    </row>
    <row r="2096" spans="1:19" x14ac:dyDescent="0.3">
      <c r="A2096" t="s">
        <v>6817</v>
      </c>
      <c r="B2096" t="s">
        <v>116</v>
      </c>
      <c r="C2096" s="14">
        <v>2011</v>
      </c>
      <c r="D2096" t="s">
        <v>302</v>
      </c>
      <c r="E2096" t="s">
        <v>1965</v>
      </c>
      <c r="F2096" t="s">
        <v>463</v>
      </c>
      <c r="G2096" t="s">
        <v>337</v>
      </c>
      <c r="H2096" t="s">
        <v>456</v>
      </c>
      <c r="I2096" s="14">
        <v>1600000000</v>
      </c>
      <c r="J2096" t="s">
        <v>146</v>
      </c>
      <c r="K2096" s="14">
        <v>1600000000</v>
      </c>
      <c r="L2096" t="s">
        <v>198</v>
      </c>
      <c r="M2096" t="s">
        <v>199</v>
      </c>
      <c r="N2096" s="14"/>
      <c r="O2096" s="14"/>
      <c r="P2096" s="14"/>
      <c r="Q2096" s="14">
        <v>0</v>
      </c>
      <c r="R2096" s="14">
        <v>1</v>
      </c>
      <c r="S2096" s="14">
        <v>1</v>
      </c>
    </row>
    <row r="2097" spans="1:19" x14ac:dyDescent="0.3">
      <c r="A2097" t="s">
        <v>6818</v>
      </c>
      <c r="B2097" t="s">
        <v>116</v>
      </c>
      <c r="C2097" s="14">
        <v>2011</v>
      </c>
      <c r="D2097" t="s">
        <v>5025</v>
      </c>
      <c r="E2097" t="s">
        <v>1966</v>
      </c>
      <c r="F2097" t="s">
        <v>336</v>
      </c>
      <c r="G2097" t="s">
        <v>337</v>
      </c>
      <c r="H2097" t="s">
        <v>456</v>
      </c>
      <c r="I2097" s="14">
        <v>1380000000</v>
      </c>
      <c r="J2097" t="s">
        <v>146</v>
      </c>
      <c r="K2097" s="14">
        <v>1380000000</v>
      </c>
      <c r="L2097" t="s">
        <v>198</v>
      </c>
      <c r="M2097" t="s">
        <v>4353</v>
      </c>
      <c r="N2097" s="14"/>
      <c r="O2097" s="14"/>
      <c r="P2097" s="14">
        <v>14</v>
      </c>
      <c r="Q2097" s="14">
        <v>0</v>
      </c>
      <c r="R2097" s="14">
        <v>1</v>
      </c>
      <c r="S2097" s="14">
        <v>1</v>
      </c>
    </row>
    <row r="2098" spans="1:19" x14ac:dyDescent="0.3">
      <c r="A2098" t="s">
        <v>6820</v>
      </c>
      <c r="B2098" t="s">
        <v>116</v>
      </c>
      <c r="C2098" s="14">
        <v>2012</v>
      </c>
      <c r="D2098" t="s">
        <v>302</v>
      </c>
      <c r="E2098" t="s">
        <v>1967</v>
      </c>
      <c r="F2098" t="s">
        <v>463</v>
      </c>
      <c r="G2098" t="s">
        <v>337</v>
      </c>
      <c r="H2098" t="s">
        <v>644</v>
      </c>
      <c r="I2098" s="14">
        <v>1340000000</v>
      </c>
      <c r="J2098" t="s">
        <v>146</v>
      </c>
      <c r="K2098" s="14">
        <v>1340000000</v>
      </c>
      <c r="L2098" t="s">
        <v>198</v>
      </c>
      <c r="M2098" t="s">
        <v>199</v>
      </c>
      <c r="N2098" s="14"/>
      <c r="O2098" s="14"/>
      <c r="P2098" s="14"/>
      <c r="Q2098" s="14">
        <v>0</v>
      </c>
      <c r="R2098" s="14">
        <v>0</v>
      </c>
      <c r="S2098" s="14">
        <v>1</v>
      </c>
    </row>
    <row r="2099" spans="1:19" x14ac:dyDescent="0.3">
      <c r="A2099" t="s">
        <v>6821</v>
      </c>
      <c r="B2099" t="s">
        <v>116</v>
      </c>
      <c r="C2099" s="14">
        <v>2012</v>
      </c>
      <c r="D2099" t="s">
        <v>302</v>
      </c>
      <c r="E2099" t="s">
        <v>1968</v>
      </c>
      <c r="F2099" t="s">
        <v>463</v>
      </c>
      <c r="G2099" t="s">
        <v>337</v>
      </c>
      <c r="H2099" t="s">
        <v>644</v>
      </c>
      <c r="I2099" s="14">
        <v>1000000000</v>
      </c>
      <c r="J2099" t="s">
        <v>147</v>
      </c>
      <c r="K2099" s="14">
        <v>158420048</v>
      </c>
      <c r="L2099" t="s">
        <v>198</v>
      </c>
      <c r="M2099" t="s">
        <v>199</v>
      </c>
      <c r="N2099" s="14"/>
      <c r="O2099" s="14">
        <v>3</v>
      </c>
      <c r="P2099" s="14">
        <v>15</v>
      </c>
      <c r="Q2099" s="14">
        <v>0</v>
      </c>
      <c r="R2099" s="14">
        <v>0</v>
      </c>
      <c r="S2099" s="14">
        <v>1</v>
      </c>
    </row>
    <row r="2100" spans="1:19" x14ac:dyDescent="0.3">
      <c r="A2100" t="s">
        <v>6822</v>
      </c>
      <c r="B2100" t="s">
        <v>116</v>
      </c>
      <c r="C2100" s="14">
        <v>2012</v>
      </c>
      <c r="D2100" t="s">
        <v>302</v>
      </c>
      <c r="E2100" t="s">
        <v>6823</v>
      </c>
      <c r="F2100" t="s">
        <v>336</v>
      </c>
      <c r="G2100" t="s">
        <v>337</v>
      </c>
      <c r="H2100" t="s">
        <v>207</v>
      </c>
      <c r="I2100" s="14">
        <v>1060000000</v>
      </c>
      <c r="J2100" t="s">
        <v>146</v>
      </c>
      <c r="K2100" s="14">
        <v>1060000000</v>
      </c>
      <c r="L2100" t="s">
        <v>198</v>
      </c>
      <c r="M2100" t="s">
        <v>202</v>
      </c>
      <c r="N2100" s="14"/>
      <c r="O2100" s="14"/>
      <c r="P2100" s="14">
        <v>14</v>
      </c>
      <c r="Q2100" s="14">
        <v>0</v>
      </c>
      <c r="R2100" s="14">
        <v>1</v>
      </c>
      <c r="S2100" s="14">
        <v>1</v>
      </c>
    </row>
    <row r="2101" spans="1:19" x14ac:dyDescent="0.3">
      <c r="A2101" t="s">
        <v>6824</v>
      </c>
      <c r="B2101" t="s">
        <v>116</v>
      </c>
      <c r="C2101" s="14">
        <v>2013</v>
      </c>
      <c r="D2101" t="s">
        <v>4985</v>
      </c>
      <c r="E2101" t="s">
        <v>1969</v>
      </c>
      <c r="F2101" t="s">
        <v>463</v>
      </c>
      <c r="G2101" t="s">
        <v>337</v>
      </c>
      <c r="H2101" t="s">
        <v>699</v>
      </c>
      <c r="I2101" s="14"/>
      <c r="J2101" t="s">
        <v>4353</v>
      </c>
      <c r="K2101" s="14">
        <v>400000000</v>
      </c>
      <c r="L2101" t="s">
        <v>198</v>
      </c>
      <c r="M2101" t="s">
        <v>199</v>
      </c>
      <c r="N2101" s="14"/>
      <c r="O2101" s="14"/>
      <c r="P2101" s="14"/>
      <c r="Q2101" s="14">
        <v>0</v>
      </c>
      <c r="R2101" s="14">
        <v>1</v>
      </c>
      <c r="S2101" s="14">
        <v>1</v>
      </c>
    </row>
    <row r="2102" spans="1:19" x14ac:dyDescent="0.3">
      <c r="A2102" t="s">
        <v>6825</v>
      </c>
      <c r="B2102" t="s">
        <v>53</v>
      </c>
      <c r="C2102" s="14">
        <v>1964</v>
      </c>
      <c r="D2102" t="s">
        <v>252</v>
      </c>
      <c r="E2102" t="s">
        <v>265</v>
      </c>
      <c r="F2102" t="s">
        <v>299</v>
      </c>
      <c r="G2102" t="s">
        <v>299</v>
      </c>
      <c r="H2102" t="s">
        <v>4353</v>
      </c>
      <c r="I2102" s="14"/>
      <c r="J2102" t="s">
        <v>4353</v>
      </c>
      <c r="K2102" s="14">
        <v>3000000</v>
      </c>
      <c r="L2102" t="s">
        <v>197</v>
      </c>
      <c r="M2102" t="s">
        <v>4353</v>
      </c>
      <c r="N2102" s="14"/>
      <c r="O2102" s="14"/>
      <c r="P2102" s="14"/>
      <c r="Q2102" s="14"/>
      <c r="R2102" s="14"/>
      <c r="S2102" s="14">
        <v>0</v>
      </c>
    </row>
    <row r="2103" spans="1:19" x14ac:dyDescent="0.3">
      <c r="A2103" t="s">
        <v>6826</v>
      </c>
      <c r="B2103" t="s">
        <v>53</v>
      </c>
      <c r="C2103" s="14">
        <v>1964</v>
      </c>
      <c r="D2103" t="s">
        <v>252</v>
      </c>
      <c r="E2103" t="s">
        <v>1970</v>
      </c>
      <c r="F2103" t="s">
        <v>299</v>
      </c>
      <c r="G2103" t="s">
        <v>299</v>
      </c>
      <c r="H2103" t="s">
        <v>4353</v>
      </c>
      <c r="I2103" s="14"/>
      <c r="J2103" t="s">
        <v>4353</v>
      </c>
      <c r="K2103" s="14">
        <v>14900000</v>
      </c>
      <c r="L2103" t="s">
        <v>198</v>
      </c>
      <c r="M2103" t="s">
        <v>4353</v>
      </c>
      <c r="N2103" s="14">
        <v>0</v>
      </c>
      <c r="O2103" s="14">
        <v>10</v>
      </c>
      <c r="P2103" s="14">
        <v>20</v>
      </c>
      <c r="Q2103" s="14"/>
      <c r="R2103" s="14"/>
      <c r="S2103" s="14">
        <v>0</v>
      </c>
    </row>
    <row r="2104" spans="1:19" x14ac:dyDescent="0.3">
      <c r="A2104" t="s">
        <v>6827</v>
      </c>
      <c r="B2104" t="s">
        <v>53</v>
      </c>
      <c r="C2104" s="14">
        <v>1980</v>
      </c>
      <c r="D2104" t="s">
        <v>252</v>
      </c>
      <c r="E2104" t="s">
        <v>1972</v>
      </c>
      <c r="F2104" t="s">
        <v>299</v>
      </c>
      <c r="G2104" t="s">
        <v>299</v>
      </c>
      <c r="H2104" t="s">
        <v>4353</v>
      </c>
      <c r="I2104" s="14"/>
      <c r="J2104" t="s">
        <v>4353</v>
      </c>
      <c r="K2104" s="14">
        <v>13300000</v>
      </c>
      <c r="L2104" t="s">
        <v>198</v>
      </c>
      <c r="M2104" t="s">
        <v>4353</v>
      </c>
      <c r="N2104" s="14"/>
      <c r="O2104" s="14"/>
      <c r="P2104" s="14"/>
      <c r="Q2104" s="14"/>
      <c r="R2104" s="14"/>
      <c r="S2104" s="14">
        <v>0</v>
      </c>
    </row>
    <row r="2105" spans="1:19" x14ac:dyDescent="0.3">
      <c r="A2105" t="s">
        <v>6828</v>
      </c>
      <c r="B2105" t="s">
        <v>53</v>
      </c>
      <c r="C2105" s="14">
        <v>1980</v>
      </c>
      <c r="D2105" t="s">
        <v>252</v>
      </c>
      <c r="E2105" t="s">
        <v>1971</v>
      </c>
      <c r="F2105" t="s">
        <v>299</v>
      </c>
      <c r="G2105" t="s">
        <v>299</v>
      </c>
      <c r="H2105" t="s">
        <v>4353</v>
      </c>
      <c r="I2105" s="14"/>
      <c r="J2105" t="s">
        <v>4353</v>
      </c>
      <c r="K2105" s="14">
        <v>33100000</v>
      </c>
      <c r="L2105" t="s">
        <v>198</v>
      </c>
      <c r="M2105" t="s">
        <v>4353</v>
      </c>
      <c r="N2105" s="14"/>
      <c r="O2105" s="14"/>
      <c r="P2105" s="14"/>
      <c r="Q2105" s="14"/>
      <c r="R2105" s="14"/>
      <c r="S2105" s="14">
        <v>0</v>
      </c>
    </row>
    <row r="2106" spans="1:19" x14ac:dyDescent="0.3">
      <c r="A2106" t="s">
        <v>6829</v>
      </c>
      <c r="B2106" t="s">
        <v>53</v>
      </c>
      <c r="C2106" s="14">
        <v>1985</v>
      </c>
      <c r="D2106" t="s">
        <v>255</v>
      </c>
      <c r="E2106" t="s">
        <v>6830</v>
      </c>
      <c r="F2106" t="s">
        <v>299</v>
      </c>
      <c r="G2106" t="s">
        <v>299</v>
      </c>
      <c r="H2106" t="s">
        <v>4353</v>
      </c>
      <c r="I2106" s="14"/>
      <c r="J2106" t="s">
        <v>4353</v>
      </c>
      <c r="K2106" s="14">
        <v>13000000</v>
      </c>
      <c r="L2106" t="s">
        <v>198</v>
      </c>
      <c r="M2106" t="s">
        <v>4353</v>
      </c>
      <c r="N2106" s="14">
        <v>0</v>
      </c>
      <c r="O2106" s="14"/>
      <c r="P2106" s="14"/>
      <c r="Q2106" s="14"/>
      <c r="R2106" s="14"/>
      <c r="S2106" s="14">
        <v>0</v>
      </c>
    </row>
    <row r="2107" spans="1:19" x14ac:dyDescent="0.3">
      <c r="A2107" t="s">
        <v>6831</v>
      </c>
      <c r="B2107" t="s">
        <v>53</v>
      </c>
      <c r="C2107" s="14">
        <v>1988</v>
      </c>
      <c r="D2107" t="s">
        <v>255</v>
      </c>
      <c r="E2107" t="s">
        <v>812</v>
      </c>
      <c r="F2107" t="s">
        <v>299</v>
      </c>
      <c r="G2107" t="s">
        <v>299</v>
      </c>
      <c r="H2107" t="s">
        <v>4353</v>
      </c>
      <c r="I2107" s="14"/>
      <c r="J2107" t="s">
        <v>4353</v>
      </c>
      <c r="K2107" s="14">
        <v>13000000</v>
      </c>
      <c r="L2107" t="s">
        <v>198</v>
      </c>
      <c r="M2107" t="s">
        <v>4353</v>
      </c>
      <c r="N2107" s="14"/>
      <c r="O2107" s="14"/>
      <c r="P2107" s="14"/>
      <c r="Q2107" s="14"/>
      <c r="R2107" s="14"/>
      <c r="S2107" s="14">
        <v>0</v>
      </c>
    </row>
    <row r="2108" spans="1:19" x14ac:dyDescent="0.3">
      <c r="A2108" t="s">
        <v>6832</v>
      </c>
      <c r="B2108" t="s">
        <v>53</v>
      </c>
      <c r="C2108" s="14">
        <v>1992</v>
      </c>
      <c r="D2108" t="s">
        <v>362</v>
      </c>
      <c r="E2108" t="s">
        <v>1973</v>
      </c>
      <c r="F2108" t="s">
        <v>299</v>
      </c>
      <c r="G2108" t="s">
        <v>299</v>
      </c>
      <c r="H2108" t="s">
        <v>4353</v>
      </c>
      <c r="I2108" s="14"/>
      <c r="J2108" t="s">
        <v>4353</v>
      </c>
      <c r="K2108" s="14"/>
      <c r="L2108" t="s">
        <v>197</v>
      </c>
      <c r="M2108" t="s">
        <v>4353</v>
      </c>
      <c r="N2108" s="14"/>
      <c r="O2108" s="14"/>
      <c r="P2108" s="14"/>
      <c r="Q2108" s="14"/>
      <c r="R2108" s="14"/>
      <c r="S2108" s="14">
        <v>0</v>
      </c>
    </row>
    <row r="2109" spans="1:19" x14ac:dyDescent="0.3">
      <c r="A2109" t="s">
        <v>6833</v>
      </c>
      <c r="B2109" t="s">
        <v>53</v>
      </c>
      <c r="C2109" s="14">
        <v>1995</v>
      </c>
      <c r="D2109" t="s">
        <v>362</v>
      </c>
      <c r="E2109" t="s">
        <v>1974</v>
      </c>
      <c r="F2109" t="s">
        <v>299</v>
      </c>
      <c r="G2109" t="s">
        <v>299</v>
      </c>
      <c r="H2109" t="s">
        <v>4353</v>
      </c>
      <c r="I2109" s="14"/>
      <c r="J2109" t="s">
        <v>4353</v>
      </c>
      <c r="K2109" s="14"/>
      <c r="L2109" t="s">
        <v>197</v>
      </c>
      <c r="M2109" t="s">
        <v>4353</v>
      </c>
      <c r="N2109" s="14"/>
      <c r="O2109" s="14"/>
      <c r="P2109" s="14"/>
      <c r="Q2109" s="14"/>
      <c r="R2109" s="14"/>
      <c r="S2109" s="14">
        <v>0</v>
      </c>
    </row>
    <row r="2110" spans="1:19" x14ac:dyDescent="0.3">
      <c r="A2110" t="s">
        <v>6834</v>
      </c>
      <c r="B2110" t="s">
        <v>53</v>
      </c>
      <c r="C2110" s="14">
        <v>1999</v>
      </c>
      <c r="D2110" t="s">
        <v>362</v>
      </c>
      <c r="E2110" t="s">
        <v>1975</v>
      </c>
      <c r="F2110" t="s">
        <v>299</v>
      </c>
      <c r="G2110" t="s">
        <v>299</v>
      </c>
      <c r="H2110" t="s">
        <v>4353</v>
      </c>
      <c r="I2110" s="14"/>
      <c r="J2110" t="s">
        <v>4353</v>
      </c>
      <c r="K2110" s="14"/>
      <c r="L2110" t="s">
        <v>197</v>
      </c>
      <c r="M2110" t="s">
        <v>4353</v>
      </c>
      <c r="N2110" s="14"/>
      <c r="O2110" s="14"/>
      <c r="P2110" s="14"/>
      <c r="Q2110" s="14"/>
      <c r="R2110" s="14"/>
      <c r="S2110" s="14">
        <v>0</v>
      </c>
    </row>
    <row r="2111" spans="1:19" x14ac:dyDescent="0.3">
      <c r="A2111" t="s">
        <v>6835</v>
      </c>
      <c r="B2111" t="s">
        <v>53</v>
      </c>
      <c r="C2111" s="14">
        <v>2000</v>
      </c>
      <c r="D2111" t="s">
        <v>302</v>
      </c>
      <c r="E2111" t="s">
        <v>1976</v>
      </c>
      <c r="F2111" t="s">
        <v>299</v>
      </c>
      <c r="G2111" t="s">
        <v>299</v>
      </c>
      <c r="H2111" t="s">
        <v>4353</v>
      </c>
      <c r="I2111" s="14">
        <v>108000000</v>
      </c>
      <c r="J2111" t="s">
        <v>146</v>
      </c>
      <c r="K2111" s="14">
        <v>108000000</v>
      </c>
      <c r="L2111" t="s">
        <v>197</v>
      </c>
      <c r="M2111" t="s">
        <v>202</v>
      </c>
      <c r="N2111" s="14"/>
      <c r="O2111" s="14"/>
      <c r="P2111" s="14"/>
      <c r="Q2111" s="14"/>
      <c r="R2111" s="14"/>
      <c r="S2111" s="14">
        <v>0</v>
      </c>
    </row>
    <row r="2112" spans="1:19" x14ac:dyDescent="0.3">
      <c r="A2112" t="s">
        <v>6836</v>
      </c>
      <c r="B2112" t="s">
        <v>53</v>
      </c>
      <c r="C2112" s="14">
        <v>2001</v>
      </c>
      <c r="D2112" t="s">
        <v>302</v>
      </c>
      <c r="E2112" t="s">
        <v>1977</v>
      </c>
      <c r="F2112" t="s">
        <v>299</v>
      </c>
      <c r="G2112" t="s">
        <v>299</v>
      </c>
      <c r="H2112" t="s">
        <v>4353</v>
      </c>
      <c r="I2112" s="14"/>
      <c r="J2112" t="s">
        <v>4353</v>
      </c>
      <c r="K2112" s="14"/>
      <c r="L2112" t="s">
        <v>197</v>
      </c>
      <c r="M2112" t="s">
        <v>202</v>
      </c>
      <c r="N2112" s="14"/>
      <c r="O2112" s="14"/>
      <c r="P2112" s="14"/>
      <c r="Q2112" s="14"/>
      <c r="R2112" s="14"/>
      <c r="S2112" s="14">
        <v>0</v>
      </c>
    </row>
    <row r="2113" spans="1:19" x14ac:dyDescent="0.3">
      <c r="A2113" t="s">
        <v>6837</v>
      </c>
      <c r="B2113" t="s">
        <v>53</v>
      </c>
      <c r="C2113" s="14">
        <v>2001</v>
      </c>
      <c r="D2113" t="s">
        <v>4542</v>
      </c>
      <c r="E2113" t="s">
        <v>6838</v>
      </c>
      <c r="F2113" t="s">
        <v>364</v>
      </c>
      <c r="G2113" t="s">
        <v>365</v>
      </c>
      <c r="H2113" t="s">
        <v>207</v>
      </c>
      <c r="I2113" s="14">
        <v>1500000000</v>
      </c>
      <c r="J2113" t="s">
        <v>148</v>
      </c>
      <c r="K2113" s="14">
        <v>19092910</v>
      </c>
      <c r="L2113" t="s">
        <v>198</v>
      </c>
      <c r="M2113" t="s">
        <v>366</v>
      </c>
      <c r="N2113" s="14">
        <v>0</v>
      </c>
      <c r="O2113" s="14"/>
      <c r="P2113" s="14"/>
      <c r="Q2113" s="14">
        <v>0</v>
      </c>
      <c r="R2113" s="14">
        <v>1</v>
      </c>
      <c r="S2113" s="14">
        <v>1</v>
      </c>
    </row>
    <row r="2114" spans="1:19" x14ac:dyDescent="0.3">
      <c r="A2114" t="s">
        <v>6839</v>
      </c>
      <c r="B2114" t="s">
        <v>53</v>
      </c>
      <c r="C2114" s="14">
        <v>2001</v>
      </c>
      <c r="D2114" t="s">
        <v>302</v>
      </c>
      <c r="E2114" t="s">
        <v>1978</v>
      </c>
      <c r="F2114" t="s">
        <v>299</v>
      </c>
      <c r="G2114" t="s">
        <v>299</v>
      </c>
      <c r="H2114" t="s">
        <v>4353</v>
      </c>
      <c r="I2114" s="14"/>
      <c r="J2114" t="s">
        <v>4353</v>
      </c>
      <c r="K2114" s="14"/>
      <c r="L2114" t="s">
        <v>197</v>
      </c>
      <c r="M2114" t="s">
        <v>202</v>
      </c>
      <c r="N2114" s="14"/>
      <c r="O2114" s="14"/>
      <c r="P2114" s="14"/>
      <c r="Q2114" s="14"/>
      <c r="R2114" s="14"/>
      <c r="S2114" s="14">
        <v>0</v>
      </c>
    </row>
    <row r="2115" spans="1:19" x14ac:dyDescent="0.3">
      <c r="A2115" t="s">
        <v>6840</v>
      </c>
      <c r="B2115" t="s">
        <v>53</v>
      </c>
      <c r="C2115" s="14">
        <v>2002</v>
      </c>
      <c r="D2115" t="s">
        <v>302</v>
      </c>
      <c r="E2115" t="s">
        <v>1982</v>
      </c>
      <c r="F2115" t="s">
        <v>299</v>
      </c>
      <c r="G2115" t="s">
        <v>299</v>
      </c>
      <c r="H2115" t="s">
        <v>4353</v>
      </c>
      <c r="I2115" s="14">
        <v>5000000</v>
      </c>
      <c r="J2115" t="s">
        <v>148</v>
      </c>
      <c r="K2115" s="14">
        <v>63492.7578125</v>
      </c>
      <c r="L2115" t="s">
        <v>197</v>
      </c>
      <c r="M2115" t="s">
        <v>202</v>
      </c>
      <c r="N2115" s="14"/>
      <c r="O2115" s="14"/>
      <c r="P2115" s="14"/>
      <c r="Q2115" s="14"/>
      <c r="R2115" s="14"/>
      <c r="S2115" s="14">
        <v>0</v>
      </c>
    </row>
    <row r="2116" spans="1:19" x14ac:dyDescent="0.3">
      <c r="A2116" t="s">
        <v>6841</v>
      </c>
      <c r="B2116" t="s">
        <v>53</v>
      </c>
      <c r="C2116" s="14">
        <v>2002</v>
      </c>
      <c r="D2116" t="s">
        <v>302</v>
      </c>
      <c r="E2116" t="s">
        <v>1979</v>
      </c>
      <c r="F2116" t="s">
        <v>1980</v>
      </c>
      <c r="G2116" t="s">
        <v>365</v>
      </c>
      <c r="H2116" t="s">
        <v>4353</v>
      </c>
      <c r="I2116" s="14">
        <v>1000000</v>
      </c>
      <c r="J2116" t="s">
        <v>146</v>
      </c>
      <c r="K2116" s="14">
        <v>1000000</v>
      </c>
      <c r="L2116" t="s">
        <v>197</v>
      </c>
      <c r="M2116" t="s">
        <v>202</v>
      </c>
      <c r="N2116" s="14"/>
      <c r="O2116" s="14"/>
      <c r="P2116" s="14"/>
      <c r="Q2116" s="14"/>
      <c r="R2116" s="14"/>
      <c r="S2116" s="14">
        <v>0</v>
      </c>
    </row>
    <row r="2117" spans="1:19" x14ac:dyDescent="0.3">
      <c r="A2117" t="s">
        <v>6842</v>
      </c>
      <c r="B2117" t="s">
        <v>53</v>
      </c>
      <c r="C2117" s="14">
        <v>2002</v>
      </c>
      <c r="D2117" t="s">
        <v>302</v>
      </c>
      <c r="E2117" t="s">
        <v>1981</v>
      </c>
      <c r="F2117" t="s">
        <v>299</v>
      </c>
      <c r="G2117" t="s">
        <v>299</v>
      </c>
      <c r="H2117" t="s">
        <v>4353</v>
      </c>
      <c r="I2117" s="14">
        <v>3000000</v>
      </c>
      <c r="J2117" t="s">
        <v>146</v>
      </c>
      <c r="K2117" s="14">
        <v>3000000</v>
      </c>
      <c r="L2117" t="s">
        <v>197</v>
      </c>
      <c r="M2117" t="s">
        <v>202</v>
      </c>
      <c r="N2117" s="14"/>
      <c r="O2117" s="14"/>
      <c r="P2117" s="14"/>
      <c r="Q2117" s="14"/>
      <c r="R2117" s="14"/>
      <c r="S2117" s="14">
        <v>0</v>
      </c>
    </row>
    <row r="2118" spans="1:19" x14ac:dyDescent="0.3">
      <c r="A2118" t="s">
        <v>6843</v>
      </c>
      <c r="B2118" t="s">
        <v>53</v>
      </c>
      <c r="C2118" s="14">
        <v>2003</v>
      </c>
      <c r="D2118" t="s">
        <v>302</v>
      </c>
      <c r="E2118" t="s">
        <v>1985</v>
      </c>
      <c r="F2118" t="s">
        <v>299</v>
      </c>
      <c r="G2118" t="s">
        <v>299</v>
      </c>
      <c r="H2118" t="s">
        <v>4353</v>
      </c>
      <c r="I2118" s="14">
        <v>3900000</v>
      </c>
      <c r="J2118" t="s">
        <v>148</v>
      </c>
      <c r="K2118" s="14">
        <v>51359.33203125</v>
      </c>
      <c r="L2118" t="s">
        <v>197</v>
      </c>
      <c r="M2118" t="s">
        <v>202</v>
      </c>
      <c r="N2118" s="14"/>
      <c r="O2118" s="14"/>
      <c r="P2118" s="14"/>
      <c r="Q2118" s="14"/>
      <c r="R2118" s="14"/>
      <c r="S2118" s="14">
        <v>0</v>
      </c>
    </row>
    <row r="2119" spans="1:19" x14ac:dyDescent="0.3">
      <c r="A2119" t="s">
        <v>6844</v>
      </c>
      <c r="B2119" t="s">
        <v>53</v>
      </c>
      <c r="C2119" s="14">
        <v>2003</v>
      </c>
      <c r="D2119" t="s">
        <v>302</v>
      </c>
      <c r="E2119" t="s">
        <v>1983</v>
      </c>
      <c r="F2119" t="s">
        <v>1984</v>
      </c>
      <c r="G2119" t="s">
        <v>328</v>
      </c>
      <c r="H2119" t="s">
        <v>4353</v>
      </c>
      <c r="I2119" s="14">
        <v>23219</v>
      </c>
      <c r="J2119" t="s">
        <v>146</v>
      </c>
      <c r="K2119" s="14">
        <v>23219</v>
      </c>
      <c r="L2119" t="s">
        <v>197</v>
      </c>
      <c r="M2119" t="s">
        <v>202</v>
      </c>
      <c r="N2119" s="14"/>
      <c r="O2119" s="14"/>
      <c r="P2119" s="14"/>
      <c r="Q2119" s="14"/>
      <c r="R2119" s="14"/>
      <c r="S2119" s="14">
        <v>0</v>
      </c>
    </row>
    <row r="2120" spans="1:19" x14ac:dyDescent="0.3">
      <c r="A2120" t="s">
        <v>6845</v>
      </c>
      <c r="B2120" t="s">
        <v>53</v>
      </c>
      <c r="C2120" s="14">
        <v>2004</v>
      </c>
      <c r="D2120" t="s">
        <v>302</v>
      </c>
      <c r="E2120" t="s">
        <v>1988</v>
      </c>
      <c r="F2120" t="s">
        <v>299</v>
      </c>
      <c r="G2120" t="s">
        <v>299</v>
      </c>
      <c r="H2120" t="s">
        <v>4353</v>
      </c>
      <c r="I2120" s="14">
        <v>5000000</v>
      </c>
      <c r="J2120" t="s">
        <v>148</v>
      </c>
      <c r="K2120" s="14">
        <v>63152.14453125</v>
      </c>
      <c r="L2120" t="s">
        <v>197</v>
      </c>
      <c r="M2120" t="s">
        <v>202</v>
      </c>
      <c r="N2120" s="14"/>
      <c r="O2120" s="14"/>
      <c r="P2120" s="14"/>
      <c r="Q2120" s="14"/>
      <c r="R2120" s="14"/>
      <c r="S2120" s="14">
        <v>0</v>
      </c>
    </row>
    <row r="2121" spans="1:19" x14ac:dyDescent="0.3">
      <c r="A2121" t="s">
        <v>6846</v>
      </c>
      <c r="B2121" t="s">
        <v>53</v>
      </c>
      <c r="C2121" s="14">
        <v>2004</v>
      </c>
      <c r="D2121" t="s">
        <v>302</v>
      </c>
      <c r="E2121" t="s">
        <v>1986</v>
      </c>
      <c r="F2121" t="s">
        <v>299</v>
      </c>
      <c r="G2121" t="s">
        <v>299</v>
      </c>
      <c r="H2121" t="s">
        <v>4353</v>
      </c>
      <c r="I2121" s="14"/>
      <c r="J2121" t="s">
        <v>4353</v>
      </c>
      <c r="K2121" s="14"/>
      <c r="L2121" t="s">
        <v>197</v>
      </c>
      <c r="M2121" t="s">
        <v>202</v>
      </c>
      <c r="N2121" s="14"/>
      <c r="O2121" s="14"/>
      <c r="P2121" s="14"/>
      <c r="Q2121" s="14"/>
      <c r="R2121" s="14"/>
      <c r="S2121" s="14">
        <v>0</v>
      </c>
    </row>
    <row r="2122" spans="1:19" x14ac:dyDescent="0.3">
      <c r="A2122" t="s">
        <v>6847</v>
      </c>
      <c r="B2122" t="s">
        <v>53</v>
      </c>
      <c r="C2122" s="14">
        <v>2004</v>
      </c>
      <c r="D2122" t="s">
        <v>302</v>
      </c>
      <c r="E2122" t="s">
        <v>1987</v>
      </c>
      <c r="F2122" t="s">
        <v>299</v>
      </c>
      <c r="G2122" t="s">
        <v>299</v>
      </c>
      <c r="H2122" t="s">
        <v>4353</v>
      </c>
      <c r="I2122" s="14"/>
      <c r="J2122" t="s">
        <v>4353</v>
      </c>
      <c r="K2122" s="14"/>
      <c r="L2122" t="s">
        <v>197</v>
      </c>
      <c r="M2122" t="s">
        <v>202</v>
      </c>
      <c r="N2122" s="14"/>
      <c r="O2122" s="14"/>
      <c r="P2122" s="14"/>
      <c r="Q2122" s="14"/>
      <c r="R2122" s="14"/>
      <c r="S2122" s="14">
        <v>0</v>
      </c>
    </row>
    <row r="2123" spans="1:19" x14ac:dyDescent="0.3">
      <c r="A2123" t="s">
        <v>6848</v>
      </c>
      <c r="B2123" t="s">
        <v>53</v>
      </c>
      <c r="C2123" s="14">
        <v>2005</v>
      </c>
      <c r="D2123" t="s">
        <v>302</v>
      </c>
      <c r="E2123" t="s">
        <v>1989</v>
      </c>
      <c r="F2123" t="s">
        <v>299</v>
      </c>
      <c r="G2123" t="s">
        <v>299</v>
      </c>
      <c r="H2123" t="s">
        <v>4353</v>
      </c>
      <c r="I2123" s="14"/>
      <c r="J2123" t="s">
        <v>4353</v>
      </c>
      <c r="K2123" s="14"/>
      <c r="L2123" t="s">
        <v>197</v>
      </c>
      <c r="M2123" t="s">
        <v>202</v>
      </c>
      <c r="N2123" s="14"/>
      <c r="O2123" s="14"/>
      <c r="P2123" s="14"/>
      <c r="Q2123" s="14"/>
      <c r="R2123" s="14"/>
      <c r="S2123" s="14">
        <v>0</v>
      </c>
    </row>
    <row r="2124" spans="1:19" x14ac:dyDescent="0.3">
      <c r="A2124" t="s">
        <v>6849</v>
      </c>
      <c r="B2124" t="s">
        <v>53</v>
      </c>
      <c r="C2124" s="14">
        <v>2006</v>
      </c>
      <c r="D2124" t="s">
        <v>302</v>
      </c>
      <c r="E2124" t="s">
        <v>6851</v>
      </c>
      <c r="F2124" t="s">
        <v>299</v>
      </c>
      <c r="G2124" t="s">
        <v>299</v>
      </c>
      <c r="H2124" t="s">
        <v>4353</v>
      </c>
      <c r="I2124" s="14">
        <v>5000000</v>
      </c>
      <c r="J2124" t="s">
        <v>147</v>
      </c>
      <c r="K2124" s="14">
        <v>627082.0625</v>
      </c>
      <c r="L2124" t="s">
        <v>197</v>
      </c>
      <c r="M2124" t="s">
        <v>202</v>
      </c>
      <c r="N2124" s="14"/>
      <c r="O2124" s="14"/>
      <c r="P2124" s="14"/>
      <c r="Q2124" s="14"/>
      <c r="R2124" s="14"/>
      <c r="S2124" s="14">
        <v>0</v>
      </c>
    </row>
    <row r="2125" spans="1:19" x14ac:dyDescent="0.3">
      <c r="A2125" t="s">
        <v>6850</v>
      </c>
      <c r="B2125" t="s">
        <v>53</v>
      </c>
      <c r="C2125" s="14">
        <v>2006</v>
      </c>
      <c r="D2125" t="s">
        <v>4542</v>
      </c>
      <c r="E2125" t="s">
        <v>1990</v>
      </c>
      <c r="F2125" t="s">
        <v>463</v>
      </c>
      <c r="G2125" t="s">
        <v>337</v>
      </c>
      <c r="H2125" t="s">
        <v>207</v>
      </c>
      <c r="I2125" s="14">
        <v>17000000</v>
      </c>
      <c r="J2125" t="s">
        <v>146</v>
      </c>
      <c r="K2125" s="14">
        <v>17000000</v>
      </c>
      <c r="L2125" t="s">
        <v>198</v>
      </c>
      <c r="M2125" t="s">
        <v>199</v>
      </c>
      <c r="N2125" s="14"/>
      <c r="O2125" s="14"/>
      <c r="P2125" s="14">
        <v>15</v>
      </c>
      <c r="Q2125" s="14">
        <v>0</v>
      </c>
      <c r="R2125" s="14">
        <v>1</v>
      </c>
      <c r="S2125" s="14">
        <v>1</v>
      </c>
    </row>
    <row r="2126" spans="1:19" x14ac:dyDescent="0.3">
      <c r="A2126" t="s">
        <v>6852</v>
      </c>
      <c r="B2126" t="s">
        <v>53</v>
      </c>
      <c r="C2126" s="14">
        <v>2006</v>
      </c>
      <c r="D2126" t="s">
        <v>302</v>
      </c>
      <c r="E2126" t="s">
        <v>1992</v>
      </c>
      <c r="F2126" t="s">
        <v>299</v>
      </c>
      <c r="G2126" t="s">
        <v>299</v>
      </c>
      <c r="H2126" t="s">
        <v>4353</v>
      </c>
      <c r="I2126" s="14">
        <v>5000000</v>
      </c>
      <c r="J2126" t="s">
        <v>147</v>
      </c>
      <c r="K2126" s="14">
        <v>627082.0625</v>
      </c>
      <c r="L2126" t="s">
        <v>197</v>
      </c>
      <c r="M2126" t="s">
        <v>202</v>
      </c>
      <c r="N2126" s="14"/>
      <c r="O2126" s="14"/>
      <c r="P2126" s="14"/>
      <c r="Q2126" s="14"/>
      <c r="R2126" s="14"/>
      <c r="S2126" s="14">
        <v>0</v>
      </c>
    </row>
    <row r="2127" spans="1:19" x14ac:dyDescent="0.3">
      <c r="A2127" t="s">
        <v>6853</v>
      </c>
      <c r="B2127" t="s">
        <v>53</v>
      </c>
      <c r="C2127" s="14">
        <v>2006</v>
      </c>
      <c r="D2127" t="s">
        <v>4542</v>
      </c>
      <c r="E2127" t="s">
        <v>1991</v>
      </c>
      <c r="F2127" t="s">
        <v>336</v>
      </c>
      <c r="G2127" t="s">
        <v>337</v>
      </c>
      <c r="H2127" t="s">
        <v>207</v>
      </c>
      <c r="I2127" s="14">
        <v>196000000</v>
      </c>
      <c r="J2127" t="s">
        <v>147</v>
      </c>
      <c r="K2127" s="14">
        <v>24581616</v>
      </c>
      <c r="L2127" t="s">
        <v>198</v>
      </c>
      <c r="M2127" t="s">
        <v>202</v>
      </c>
      <c r="N2127" s="14">
        <v>2</v>
      </c>
      <c r="O2127" s="14">
        <v>6</v>
      </c>
      <c r="P2127" s="14">
        <v>19</v>
      </c>
      <c r="Q2127" s="14">
        <v>0</v>
      </c>
      <c r="R2127" s="14">
        <v>1</v>
      </c>
      <c r="S2127" s="14">
        <v>1</v>
      </c>
    </row>
    <row r="2128" spans="1:19" x14ac:dyDescent="0.3">
      <c r="A2128" t="s">
        <v>6854</v>
      </c>
      <c r="B2128" t="s">
        <v>53</v>
      </c>
      <c r="C2128" s="14">
        <v>2007</v>
      </c>
      <c r="D2128" t="s">
        <v>302</v>
      </c>
      <c r="E2128" t="s">
        <v>1994</v>
      </c>
      <c r="F2128" t="s">
        <v>299</v>
      </c>
      <c r="G2128" t="s">
        <v>299</v>
      </c>
      <c r="H2128" t="s">
        <v>4353</v>
      </c>
      <c r="I2128" s="14"/>
      <c r="J2128" t="s">
        <v>4353</v>
      </c>
      <c r="K2128" s="14"/>
      <c r="L2128" t="s">
        <v>197</v>
      </c>
      <c r="M2128" t="s">
        <v>202</v>
      </c>
      <c r="N2128" s="14"/>
      <c r="O2128" s="14"/>
      <c r="P2128" s="14"/>
      <c r="Q2128" s="14"/>
      <c r="R2128" s="14"/>
      <c r="S2128" s="14">
        <v>0</v>
      </c>
    </row>
    <row r="2129" spans="1:19" x14ac:dyDescent="0.3">
      <c r="A2129" t="s">
        <v>6855</v>
      </c>
      <c r="B2129" t="s">
        <v>53</v>
      </c>
      <c r="C2129" s="14">
        <v>2007</v>
      </c>
      <c r="D2129" t="s">
        <v>4542</v>
      </c>
      <c r="E2129" t="s">
        <v>1996</v>
      </c>
      <c r="F2129" t="s">
        <v>336</v>
      </c>
      <c r="G2129" t="s">
        <v>337</v>
      </c>
      <c r="H2129" t="s">
        <v>207</v>
      </c>
      <c r="I2129" s="14">
        <v>160000000</v>
      </c>
      <c r="J2129" t="s">
        <v>147</v>
      </c>
      <c r="K2129" s="14">
        <v>21031786</v>
      </c>
      <c r="L2129" t="s">
        <v>198</v>
      </c>
      <c r="M2129" t="s">
        <v>202</v>
      </c>
      <c r="N2129" s="14">
        <v>2</v>
      </c>
      <c r="O2129" s="14">
        <v>6</v>
      </c>
      <c r="P2129" s="14">
        <v>19</v>
      </c>
      <c r="Q2129" s="14">
        <v>0</v>
      </c>
      <c r="R2129" s="14">
        <v>1</v>
      </c>
      <c r="S2129" s="14">
        <v>1</v>
      </c>
    </row>
    <row r="2130" spans="1:19" x14ac:dyDescent="0.3">
      <c r="A2130" t="s">
        <v>6856</v>
      </c>
      <c r="B2130" t="s">
        <v>53</v>
      </c>
      <c r="C2130" s="14">
        <v>2007</v>
      </c>
      <c r="D2130" t="s">
        <v>4542</v>
      </c>
      <c r="E2130" t="s">
        <v>1993</v>
      </c>
      <c r="F2130" t="s">
        <v>336</v>
      </c>
      <c r="G2130" t="s">
        <v>337</v>
      </c>
      <c r="H2130" t="s">
        <v>207</v>
      </c>
      <c r="I2130" s="14">
        <v>317000000</v>
      </c>
      <c r="J2130" t="s">
        <v>147</v>
      </c>
      <c r="K2130" s="14">
        <v>41669228</v>
      </c>
      <c r="L2130" t="s">
        <v>198</v>
      </c>
      <c r="M2130" t="s">
        <v>202</v>
      </c>
      <c r="N2130" s="14">
        <v>2</v>
      </c>
      <c r="O2130" s="14">
        <v>8</v>
      </c>
      <c r="P2130" s="14">
        <v>21</v>
      </c>
      <c r="Q2130" s="14">
        <v>0</v>
      </c>
      <c r="R2130" s="14">
        <v>1</v>
      </c>
      <c r="S2130" s="14">
        <v>1</v>
      </c>
    </row>
    <row r="2131" spans="1:19" x14ac:dyDescent="0.3">
      <c r="A2131" t="s">
        <v>6857</v>
      </c>
      <c r="B2131" t="s">
        <v>53</v>
      </c>
      <c r="C2131" s="14">
        <v>2007</v>
      </c>
      <c r="D2131" t="s">
        <v>372</v>
      </c>
      <c r="E2131" t="s">
        <v>1995</v>
      </c>
      <c r="F2131" t="s">
        <v>336</v>
      </c>
      <c r="G2131" t="s">
        <v>337</v>
      </c>
      <c r="H2131" t="s">
        <v>207</v>
      </c>
      <c r="I2131" s="14"/>
      <c r="J2131" t="s">
        <v>4353</v>
      </c>
      <c r="K2131" s="14">
        <v>5123869</v>
      </c>
      <c r="L2131" t="s">
        <v>198</v>
      </c>
      <c r="M2131" t="s">
        <v>202</v>
      </c>
      <c r="N2131" s="14">
        <v>2</v>
      </c>
      <c r="O2131" s="14">
        <v>8</v>
      </c>
      <c r="P2131" s="14">
        <v>21</v>
      </c>
      <c r="Q2131" s="14">
        <v>0</v>
      </c>
      <c r="R2131" s="14">
        <v>1</v>
      </c>
      <c r="S2131" s="14">
        <v>0</v>
      </c>
    </row>
    <row r="2132" spans="1:19" x14ac:dyDescent="0.3">
      <c r="A2132" t="s">
        <v>6858</v>
      </c>
      <c r="B2132" t="s">
        <v>53</v>
      </c>
      <c r="C2132" s="14">
        <v>2008</v>
      </c>
      <c r="D2132" t="s">
        <v>302</v>
      </c>
      <c r="E2132" t="s">
        <v>1999</v>
      </c>
      <c r="F2132" t="s">
        <v>299</v>
      </c>
      <c r="G2132" t="s">
        <v>299</v>
      </c>
      <c r="H2132" t="s">
        <v>4353</v>
      </c>
      <c r="I2132" s="14">
        <v>200000000</v>
      </c>
      <c r="J2132" t="s">
        <v>148</v>
      </c>
      <c r="K2132" s="14">
        <v>2891204.5</v>
      </c>
      <c r="L2132" t="s">
        <v>197</v>
      </c>
      <c r="M2132" t="s">
        <v>202</v>
      </c>
      <c r="N2132" s="14"/>
      <c r="O2132" s="14"/>
      <c r="P2132" s="14"/>
      <c r="Q2132" s="14"/>
      <c r="R2132" s="14"/>
      <c r="S2132" s="14">
        <v>0</v>
      </c>
    </row>
    <row r="2133" spans="1:19" x14ac:dyDescent="0.3">
      <c r="A2133" t="s">
        <v>6859</v>
      </c>
      <c r="B2133" t="s">
        <v>53</v>
      </c>
      <c r="C2133" s="14">
        <v>2008</v>
      </c>
      <c r="D2133" t="s">
        <v>302</v>
      </c>
      <c r="E2133" t="s">
        <v>2000</v>
      </c>
      <c r="F2133" t="s">
        <v>299</v>
      </c>
      <c r="G2133" t="s">
        <v>299</v>
      </c>
      <c r="H2133" t="s">
        <v>4353</v>
      </c>
      <c r="I2133" s="14">
        <v>300000</v>
      </c>
      <c r="J2133" t="s">
        <v>146</v>
      </c>
      <c r="K2133" s="14">
        <v>300000</v>
      </c>
      <c r="L2133" t="s">
        <v>197</v>
      </c>
      <c r="M2133" t="s">
        <v>202</v>
      </c>
      <c r="N2133" s="14"/>
      <c r="O2133" s="14"/>
      <c r="P2133" s="14"/>
      <c r="Q2133" s="14"/>
      <c r="R2133" s="14"/>
      <c r="S2133" s="14">
        <v>0</v>
      </c>
    </row>
    <row r="2134" spans="1:19" x14ac:dyDescent="0.3">
      <c r="A2134" t="s">
        <v>6860</v>
      </c>
      <c r="B2134" t="s">
        <v>53</v>
      </c>
      <c r="C2134" s="14">
        <v>2008</v>
      </c>
      <c r="D2134" t="s">
        <v>302</v>
      </c>
      <c r="E2134" t="s">
        <v>2002</v>
      </c>
      <c r="F2134" t="s">
        <v>299</v>
      </c>
      <c r="G2134" t="s">
        <v>299</v>
      </c>
      <c r="H2134" t="s">
        <v>4353</v>
      </c>
      <c r="I2134" s="14"/>
      <c r="J2134" t="s">
        <v>4353</v>
      </c>
      <c r="K2134" s="14"/>
      <c r="L2134" t="s">
        <v>197</v>
      </c>
      <c r="M2134" t="s">
        <v>202</v>
      </c>
      <c r="N2134" s="14"/>
      <c r="O2134" s="14"/>
      <c r="P2134" s="14"/>
      <c r="Q2134" s="14"/>
      <c r="R2134" s="14"/>
      <c r="S2134" s="14">
        <v>0</v>
      </c>
    </row>
    <row r="2135" spans="1:19" x14ac:dyDescent="0.3">
      <c r="A2135" t="s">
        <v>6861</v>
      </c>
      <c r="B2135" t="s">
        <v>53</v>
      </c>
      <c r="C2135" s="14">
        <v>2008</v>
      </c>
      <c r="D2135" t="s">
        <v>302</v>
      </c>
      <c r="E2135" t="s">
        <v>1997</v>
      </c>
      <c r="F2135" t="s">
        <v>299</v>
      </c>
      <c r="G2135" t="s">
        <v>299</v>
      </c>
      <c r="H2135" t="s">
        <v>4353</v>
      </c>
      <c r="I2135" s="14">
        <v>23000</v>
      </c>
      <c r="J2135" t="s">
        <v>146</v>
      </c>
      <c r="K2135" s="14">
        <v>23000</v>
      </c>
      <c r="L2135" t="s">
        <v>197</v>
      </c>
      <c r="M2135" t="s">
        <v>202</v>
      </c>
      <c r="N2135" s="14"/>
      <c r="O2135" s="14"/>
      <c r="P2135" s="14"/>
      <c r="Q2135" s="14"/>
      <c r="R2135" s="14"/>
      <c r="S2135" s="14">
        <v>0</v>
      </c>
    </row>
    <row r="2136" spans="1:19" x14ac:dyDescent="0.3">
      <c r="A2136" t="s">
        <v>6862</v>
      </c>
      <c r="B2136" t="s">
        <v>53</v>
      </c>
      <c r="C2136" s="14">
        <v>2008</v>
      </c>
      <c r="D2136" t="s">
        <v>4542</v>
      </c>
      <c r="E2136" t="s">
        <v>2001</v>
      </c>
      <c r="F2136" t="s">
        <v>336</v>
      </c>
      <c r="G2136" t="s">
        <v>337</v>
      </c>
      <c r="H2136" t="s">
        <v>207</v>
      </c>
      <c r="I2136" s="14">
        <v>108000000</v>
      </c>
      <c r="J2136" t="s">
        <v>146</v>
      </c>
      <c r="K2136" s="14">
        <v>108000000</v>
      </c>
      <c r="L2136" t="s">
        <v>198</v>
      </c>
      <c r="M2136" t="s">
        <v>202</v>
      </c>
      <c r="N2136" s="14">
        <v>2</v>
      </c>
      <c r="O2136" s="14">
        <v>7</v>
      </c>
      <c r="P2136" s="14">
        <v>15</v>
      </c>
      <c r="Q2136" s="14">
        <v>0</v>
      </c>
      <c r="R2136" s="14">
        <v>1</v>
      </c>
      <c r="S2136" s="14">
        <v>1</v>
      </c>
    </row>
    <row r="2137" spans="1:19" x14ac:dyDescent="0.3">
      <c r="A2137" t="s">
        <v>6863</v>
      </c>
      <c r="B2137" t="s">
        <v>53</v>
      </c>
      <c r="C2137" s="14">
        <v>2008</v>
      </c>
      <c r="D2137" t="s">
        <v>4542</v>
      </c>
      <c r="E2137" t="s">
        <v>1998</v>
      </c>
      <c r="F2137" t="s">
        <v>336</v>
      </c>
      <c r="G2137" t="s">
        <v>337</v>
      </c>
      <c r="H2137" t="s">
        <v>207</v>
      </c>
      <c r="I2137" s="14">
        <v>390000000</v>
      </c>
      <c r="J2137" t="s">
        <v>147</v>
      </c>
      <c r="K2137" s="14">
        <v>56125968</v>
      </c>
      <c r="L2137" t="s">
        <v>198</v>
      </c>
      <c r="M2137" t="s">
        <v>202</v>
      </c>
      <c r="N2137" s="14">
        <v>2</v>
      </c>
      <c r="O2137" s="14">
        <v>8</v>
      </c>
      <c r="P2137" s="14">
        <v>20</v>
      </c>
      <c r="Q2137" s="14">
        <v>0</v>
      </c>
      <c r="R2137" s="14">
        <v>1</v>
      </c>
      <c r="S2137" s="14">
        <v>1</v>
      </c>
    </row>
    <row r="2138" spans="1:19" x14ac:dyDescent="0.3">
      <c r="A2138" t="s">
        <v>6864</v>
      </c>
      <c r="B2138" t="s">
        <v>53</v>
      </c>
      <c r="C2138" s="14">
        <v>2009</v>
      </c>
      <c r="D2138" t="s">
        <v>302</v>
      </c>
      <c r="E2138" t="s">
        <v>2007</v>
      </c>
      <c r="F2138" t="s">
        <v>299</v>
      </c>
      <c r="G2138" t="s">
        <v>299</v>
      </c>
      <c r="H2138" t="s">
        <v>4353</v>
      </c>
      <c r="I2138" s="14">
        <v>3000000</v>
      </c>
      <c r="J2138" t="s">
        <v>146</v>
      </c>
      <c r="K2138" s="14">
        <v>3000000</v>
      </c>
      <c r="L2138" t="s">
        <v>197</v>
      </c>
      <c r="M2138" t="s">
        <v>202</v>
      </c>
      <c r="N2138" s="14"/>
      <c r="O2138" s="14"/>
      <c r="P2138" s="14"/>
      <c r="Q2138" s="14"/>
      <c r="R2138" s="14"/>
      <c r="S2138" s="14">
        <v>0</v>
      </c>
    </row>
    <row r="2139" spans="1:19" x14ac:dyDescent="0.3">
      <c r="A2139" t="s">
        <v>6865</v>
      </c>
      <c r="B2139" t="s">
        <v>53</v>
      </c>
      <c r="C2139" s="14">
        <v>2009</v>
      </c>
      <c r="D2139" t="s">
        <v>302</v>
      </c>
      <c r="E2139" t="s">
        <v>2009</v>
      </c>
      <c r="F2139" t="s">
        <v>299</v>
      </c>
      <c r="G2139" t="s">
        <v>299</v>
      </c>
      <c r="H2139" t="s">
        <v>4353</v>
      </c>
      <c r="I2139" s="14">
        <v>6000000</v>
      </c>
      <c r="J2139" t="s">
        <v>147</v>
      </c>
      <c r="K2139" s="14">
        <v>878295.1875</v>
      </c>
      <c r="L2139" t="s">
        <v>197</v>
      </c>
      <c r="M2139" t="s">
        <v>202</v>
      </c>
      <c r="N2139" s="14"/>
      <c r="O2139" s="14"/>
      <c r="P2139" s="14"/>
      <c r="Q2139" s="14"/>
      <c r="R2139" s="14"/>
      <c r="S2139" s="14">
        <v>0</v>
      </c>
    </row>
    <row r="2140" spans="1:19" x14ac:dyDescent="0.3">
      <c r="A2140" t="s">
        <v>6866</v>
      </c>
      <c r="B2140" t="s">
        <v>53</v>
      </c>
      <c r="C2140" s="14">
        <v>2009</v>
      </c>
      <c r="D2140" t="s">
        <v>302</v>
      </c>
      <c r="E2140" t="s">
        <v>2008</v>
      </c>
      <c r="F2140" t="s">
        <v>299</v>
      </c>
      <c r="G2140" t="s">
        <v>299</v>
      </c>
      <c r="H2140" t="s">
        <v>4353</v>
      </c>
      <c r="I2140" s="14"/>
      <c r="J2140" t="s">
        <v>4353</v>
      </c>
      <c r="K2140" s="14"/>
      <c r="L2140" t="s">
        <v>197</v>
      </c>
      <c r="M2140" t="s">
        <v>202</v>
      </c>
      <c r="N2140" s="14"/>
      <c r="O2140" s="14"/>
      <c r="P2140" s="14"/>
      <c r="Q2140" s="14"/>
      <c r="R2140" s="14"/>
      <c r="S2140" s="14">
        <v>0</v>
      </c>
    </row>
    <row r="2141" spans="1:19" x14ac:dyDescent="0.3">
      <c r="A2141" t="s">
        <v>6867</v>
      </c>
      <c r="B2141" t="s">
        <v>53</v>
      </c>
      <c r="C2141" s="14">
        <v>2009</v>
      </c>
      <c r="D2141" t="s">
        <v>302</v>
      </c>
      <c r="E2141" t="s">
        <v>2004</v>
      </c>
      <c r="F2141" t="s">
        <v>2005</v>
      </c>
      <c r="G2141" t="s">
        <v>328</v>
      </c>
      <c r="H2141" t="s">
        <v>4353</v>
      </c>
      <c r="I2141" s="14"/>
      <c r="J2141" t="s">
        <v>4353</v>
      </c>
      <c r="K2141" s="14"/>
      <c r="L2141" t="s">
        <v>197</v>
      </c>
      <c r="M2141" t="s">
        <v>202</v>
      </c>
      <c r="N2141" s="14"/>
      <c r="O2141" s="14"/>
      <c r="P2141" s="14"/>
      <c r="Q2141" s="14"/>
      <c r="R2141" s="14"/>
      <c r="S2141" s="14">
        <v>0</v>
      </c>
    </row>
    <row r="2142" spans="1:19" x14ac:dyDescent="0.3">
      <c r="A2142" t="s">
        <v>6868</v>
      </c>
      <c r="B2142" t="s">
        <v>53</v>
      </c>
      <c r="C2142" s="14">
        <v>2009</v>
      </c>
      <c r="D2142" t="s">
        <v>302</v>
      </c>
      <c r="E2142" t="s">
        <v>2003</v>
      </c>
      <c r="F2142" t="s">
        <v>299</v>
      </c>
      <c r="G2142" t="s">
        <v>299</v>
      </c>
      <c r="H2142" t="s">
        <v>4353</v>
      </c>
      <c r="I2142" s="14">
        <v>544000000</v>
      </c>
      <c r="J2142" t="s">
        <v>148</v>
      </c>
      <c r="K2142" s="14">
        <v>7032784</v>
      </c>
      <c r="L2142" t="s">
        <v>197</v>
      </c>
      <c r="M2142" t="s">
        <v>202</v>
      </c>
      <c r="N2142" s="14"/>
      <c r="O2142" s="14"/>
      <c r="P2142" s="14"/>
      <c r="Q2142" s="14"/>
      <c r="R2142" s="14"/>
      <c r="S2142" s="14">
        <v>0</v>
      </c>
    </row>
    <row r="2143" spans="1:19" x14ac:dyDescent="0.3">
      <c r="A2143" t="s">
        <v>6869</v>
      </c>
      <c r="B2143" t="s">
        <v>53</v>
      </c>
      <c r="C2143" s="14">
        <v>2009</v>
      </c>
      <c r="D2143" t="s">
        <v>4542</v>
      </c>
      <c r="E2143" t="s">
        <v>2006</v>
      </c>
      <c r="F2143" t="s">
        <v>336</v>
      </c>
      <c r="G2143" t="s">
        <v>337</v>
      </c>
      <c r="H2143" t="s">
        <v>207</v>
      </c>
      <c r="I2143" s="14">
        <v>637000000</v>
      </c>
      <c r="J2143" t="s">
        <v>147</v>
      </c>
      <c r="K2143" s="14">
        <v>93245672</v>
      </c>
      <c r="L2143" t="s">
        <v>198</v>
      </c>
      <c r="M2143" t="s">
        <v>202</v>
      </c>
      <c r="N2143" s="14">
        <v>2</v>
      </c>
      <c r="O2143" s="14">
        <v>7</v>
      </c>
      <c r="P2143" s="14">
        <v>20</v>
      </c>
      <c r="Q2143" s="14">
        <v>0</v>
      </c>
      <c r="R2143" s="14">
        <v>1</v>
      </c>
      <c r="S2143" s="14">
        <v>1</v>
      </c>
    </row>
    <row r="2144" spans="1:19" x14ac:dyDescent="0.3">
      <c r="A2144" t="s">
        <v>6870</v>
      </c>
      <c r="B2144" t="s">
        <v>53</v>
      </c>
      <c r="C2144" s="14">
        <v>2009</v>
      </c>
      <c r="D2144" t="s">
        <v>4542</v>
      </c>
      <c r="E2144" t="s">
        <v>2010</v>
      </c>
      <c r="F2144" t="s">
        <v>336</v>
      </c>
      <c r="G2144" t="s">
        <v>337</v>
      </c>
      <c r="H2144" t="s">
        <v>207</v>
      </c>
      <c r="I2144" s="14"/>
      <c r="J2144" t="s">
        <v>4353</v>
      </c>
      <c r="K2144" s="14">
        <v>156000000</v>
      </c>
      <c r="L2144" t="s">
        <v>198</v>
      </c>
      <c r="M2144" t="s">
        <v>202</v>
      </c>
      <c r="N2144" s="14">
        <v>2</v>
      </c>
      <c r="O2144" s="14">
        <v>5</v>
      </c>
      <c r="P2144" s="14">
        <v>21</v>
      </c>
      <c r="Q2144" s="14">
        <v>0</v>
      </c>
      <c r="R2144" s="14">
        <v>1</v>
      </c>
      <c r="S2144" s="14">
        <v>1</v>
      </c>
    </row>
    <row r="2145" spans="1:19" x14ac:dyDescent="0.3">
      <c r="A2145" t="s">
        <v>6871</v>
      </c>
      <c r="B2145" t="s">
        <v>53</v>
      </c>
      <c r="C2145" s="14">
        <v>2010</v>
      </c>
      <c r="D2145" t="s">
        <v>302</v>
      </c>
      <c r="E2145" t="s">
        <v>2011</v>
      </c>
      <c r="F2145" t="s">
        <v>463</v>
      </c>
      <c r="G2145" t="s">
        <v>337</v>
      </c>
      <c r="H2145" t="s">
        <v>644</v>
      </c>
      <c r="I2145" s="14">
        <v>50820000</v>
      </c>
      <c r="J2145" t="s">
        <v>146</v>
      </c>
      <c r="K2145" s="14">
        <v>50820000</v>
      </c>
      <c r="L2145" t="s">
        <v>198</v>
      </c>
      <c r="M2145" t="s">
        <v>199</v>
      </c>
      <c r="N2145" s="14"/>
      <c r="O2145" s="14"/>
      <c r="P2145" s="14"/>
      <c r="Q2145" s="14">
        <v>0</v>
      </c>
      <c r="R2145" s="14">
        <v>0</v>
      </c>
      <c r="S2145" s="14">
        <v>1</v>
      </c>
    </row>
    <row r="2146" spans="1:19" x14ac:dyDescent="0.3">
      <c r="A2146" t="s">
        <v>6873</v>
      </c>
      <c r="B2146" t="s">
        <v>53</v>
      </c>
      <c r="C2146" s="14">
        <v>2010</v>
      </c>
      <c r="D2146" t="s">
        <v>302</v>
      </c>
      <c r="E2146" t="s">
        <v>2018</v>
      </c>
      <c r="F2146" t="s">
        <v>299</v>
      </c>
      <c r="G2146" t="s">
        <v>299</v>
      </c>
      <c r="H2146" t="s">
        <v>4353</v>
      </c>
      <c r="I2146" s="14">
        <v>40000000</v>
      </c>
      <c r="J2146" t="s">
        <v>148</v>
      </c>
      <c r="K2146" s="14">
        <v>504839.15625</v>
      </c>
      <c r="L2146" t="s">
        <v>197</v>
      </c>
      <c r="M2146" t="s">
        <v>202</v>
      </c>
      <c r="N2146" s="14"/>
      <c r="O2146" s="14"/>
      <c r="P2146" s="14"/>
      <c r="Q2146" s="14"/>
      <c r="R2146" s="14"/>
      <c r="S2146" s="14">
        <v>0</v>
      </c>
    </row>
    <row r="2147" spans="1:19" x14ac:dyDescent="0.3">
      <c r="A2147" t="s">
        <v>6874</v>
      </c>
      <c r="B2147" t="s">
        <v>53</v>
      </c>
      <c r="C2147" s="14">
        <v>2010</v>
      </c>
      <c r="D2147" t="s">
        <v>302</v>
      </c>
      <c r="E2147" t="s">
        <v>6883</v>
      </c>
      <c r="F2147" t="s">
        <v>299</v>
      </c>
      <c r="G2147" t="s">
        <v>299</v>
      </c>
      <c r="H2147" t="s">
        <v>4353</v>
      </c>
      <c r="I2147" s="14">
        <v>640000</v>
      </c>
      <c r="J2147" t="s">
        <v>146</v>
      </c>
      <c r="K2147" s="14">
        <v>640000</v>
      </c>
      <c r="L2147" t="s">
        <v>197</v>
      </c>
      <c r="M2147" t="s">
        <v>202</v>
      </c>
      <c r="N2147" s="14"/>
      <c r="O2147" s="14"/>
      <c r="P2147" s="14"/>
      <c r="Q2147" s="14"/>
      <c r="R2147" s="14"/>
      <c r="S2147" s="14">
        <v>0</v>
      </c>
    </row>
    <row r="2148" spans="1:19" x14ac:dyDescent="0.3">
      <c r="A2148" t="s">
        <v>6875</v>
      </c>
      <c r="B2148" t="s">
        <v>53</v>
      </c>
      <c r="C2148" s="14">
        <v>2010</v>
      </c>
      <c r="D2148" t="s">
        <v>302</v>
      </c>
      <c r="E2148" t="s">
        <v>2013</v>
      </c>
      <c r="F2148" t="s">
        <v>299</v>
      </c>
      <c r="G2148" t="s">
        <v>299</v>
      </c>
      <c r="H2148" t="s">
        <v>4353</v>
      </c>
      <c r="I2148" s="14">
        <v>11000000</v>
      </c>
      <c r="J2148" t="s">
        <v>148</v>
      </c>
      <c r="K2148" s="14">
        <v>138830.765625</v>
      </c>
      <c r="L2148" t="s">
        <v>197</v>
      </c>
      <c r="M2148" t="s">
        <v>202</v>
      </c>
      <c r="N2148" s="14"/>
      <c r="O2148" s="14"/>
      <c r="P2148" s="14"/>
      <c r="Q2148" s="14"/>
      <c r="R2148" s="14"/>
      <c r="S2148" s="14">
        <v>0</v>
      </c>
    </row>
    <row r="2149" spans="1:19" x14ac:dyDescent="0.3">
      <c r="A2149" t="s">
        <v>6876</v>
      </c>
      <c r="B2149" t="s">
        <v>53</v>
      </c>
      <c r="C2149" s="14">
        <v>2010</v>
      </c>
      <c r="D2149" t="s">
        <v>4542</v>
      </c>
      <c r="E2149" t="s">
        <v>2016</v>
      </c>
      <c r="F2149" t="s">
        <v>336</v>
      </c>
      <c r="G2149" t="s">
        <v>337</v>
      </c>
      <c r="H2149" t="s">
        <v>207</v>
      </c>
      <c r="I2149" s="14">
        <v>4300000000</v>
      </c>
      <c r="J2149" t="s">
        <v>148</v>
      </c>
      <c r="K2149" s="14">
        <v>59638696</v>
      </c>
      <c r="L2149" t="s">
        <v>198</v>
      </c>
      <c r="M2149" t="s">
        <v>202</v>
      </c>
      <c r="N2149" s="14"/>
      <c r="O2149" s="14"/>
      <c r="P2149" s="14"/>
      <c r="Q2149" s="14">
        <v>0</v>
      </c>
      <c r="R2149" s="14">
        <v>1</v>
      </c>
      <c r="S2149" s="14">
        <v>1</v>
      </c>
    </row>
    <row r="2150" spans="1:19" x14ac:dyDescent="0.3">
      <c r="A2150" t="s">
        <v>6877</v>
      </c>
      <c r="B2150" t="s">
        <v>53</v>
      </c>
      <c r="C2150" s="14">
        <v>2010</v>
      </c>
      <c r="D2150" t="s">
        <v>302</v>
      </c>
      <c r="E2150" t="s">
        <v>2015</v>
      </c>
      <c r="F2150" t="s">
        <v>299</v>
      </c>
      <c r="G2150" t="s">
        <v>299</v>
      </c>
      <c r="H2150" t="s">
        <v>4353</v>
      </c>
      <c r="I2150" s="14"/>
      <c r="J2150" t="s">
        <v>4353</v>
      </c>
      <c r="K2150" s="14"/>
      <c r="L2150" t="s">
        <v>197</v>
      </c>
      <c r="M2150" t="s">
        <v>202</v>
      </c>
      <c r="N2150" s="14"/>
      <c r="O2150" s="14"/>
      <c r="P2150" s="14"/>
      <c r="Q2150" s="14"/>
      <c r="R2150" s="14"/>
      <c r="S2150" s="14">
        <v>0</v>
      </c>
    </row>
    <row r="2151" spans="1:19" x14ac:dyDescent="0.3">
      <c r="A2151" t="s">
        <v>6878</v>
      </c>
      <c r="B2151" t="s">
        <v>53</v>
      </c>
      <c r="C2151" s="14">
        <v>2010</v>
      </c>
      <c r="D2151" t="s">
        <v>302</v>
      </c>
      <c r="E2151" t="s">
        <v>6872</v>
      </c>
      <c r="F2151" t="s">
        <v>364</v>
      </c>
      <c r="G2151" t="s">
        <v>365</v>
      </c>
      <c r="H2151" t="s">
        <v>4353</v>
      </c>
      <c r="I2151" s="14">
        <v>480000000</v>
      </c>
      <c r="J2151" t="s">
        <v>148</v>
      </c>
      <c r="K2151" s="14">
        <v>6058070</v>
      </c>
      <c r="L2151" t="s">
        <v>197</v>
      </c>
      <c r="M2151" t="s">
        <v>202</v>
      </c>
      <c r="N2151" s="14">
        <v>0</v>
      </c>
      <c r="O2151" s="14"/>
      <c r="P2151" s="14"/>
      <c r="Q2151" s="14"/>
      <c r="R2151" s="14"/>
      <c r="S2151" s="14">
        <v>0</v>
      </c>
    </row>
    <row r="2152" spans="1:19" x14ac:dyDescent="0.3">
      <c r="A2152" t="s">
        <v>6879</v>
      </c>
      <c r="B2152" t="s">
        <v>53</v>
      </c>
      <c r="C2152" s="14">
        <v>2010</v>
      </c>
      <c r="D2152" t="s">
        <v>302</v>
      </c>
      <c r="E2152" t="s">
        <v>6872</v>
      </c>
      <c r="F2152" t="s">
        <v>299</v>
      </c>
      <c r="G2152" t="s">
        <v>299</v>
      </c>
      <c r="H2152" t="s">
        <v>4353</v>
      </c>
      <c r="I2152" s="14">
        <v>480000000</v>
      </c>
      <c r="J2152" t="s">
        <v>148</v>
      </c>
      <c r="K2152" s="14">
        <v>6058070</v>
      </c>
      <c r="L2152" t="s">
        <v>197</v>
      </c>
      <c r="M2152" t="s">
        <v>202</v>
      </c>
      <c r="N2152" s="14"/>
      <c r="O2152" s="14"/>
      <c r="P2152" s="14"/>
      <c r="Q2152" s="14"/>
      <c r="R2152" s="14"/>
      <c r="S2152" s="14">
        <v>0</v>
      </c>
    </row>
    <row r="2153" spans="1:19" x14ac:dyDescent="0.3">
      <c r="A2153" t="s">
        <v>6880</v>
      </c>
      <c r="B2153" t="s">
        <v>53</v>
      </c>
      <c r="C2153" s="14">
        <v>2010</v>
      </c>
      <c r="D2153" t="s">
        <v>302</v>
      </c>
      <c r="E2153" t="s">
        <v>2014</v>
      </c>
      <c r="F2153" t="s">
        <v>299</v>
      </c>
      <c r="G2153" t="s">
        <v>299</v>
      </c>
      <c r="H2153" t="s">
        <v>4353</v>
      </c>
      <c r="I2153" s="14">
        <v>1200000000</v>
      </c>
      <c r="J2153" t="s">
        <v>148</v>
      </c>
      <c r="K2153" s="14">
        <v>15145175</v>
      </c>
      <c r="L2153" t="s">
        <v>197</v>
      </c>
      <c r="M2153" t="s">
        <v>202</v>
      </c>
      <c r="N2153" s="14"/>
      <c r="O2153" s="14"/>
      <c r="P2153" s="14"/>
      <c r="Q2153" s="14"/>
      <c r="R2153" s="14"/>
      <c r="S2153" s="14">
        <v>0</v>
      </c>
    </row>
    <row r="2154" spans="1:19" x14ac:dyDescent="0.3">
      <c r="A2154" t="s">
        <v>6881</v>
      </c>
      <c r="B2154" t="s">
        <v>53</v>
      </c>
      <c r="C2154" s="14">
        <v>2010</v>
      </c>
      <c r="D2154" t="s">
        <v>372</v>
      </c>
      <c r="E2154" t="s">
        <v>2017</v>
      </c>
      <c r="F2154" t="s">
        <v>336</v>
      </c>
      <c r="G2154" t="s">
        <v>337</v>
      </c>
      <c r="H2154" t="s">
        <v>207</v>
      </c>
      <c r="I2154" s="14"/>
      <c r="J2154" t="s">
        <v>4353</v>
      </c>
      <c r="K2154" s="14">
        <v>5908185</v>
      </c>
      <c r="L2154" t="s">
        <v>198</v>
      </c>
      <c r="M2154" t="s">
        <v>202</v>
      </c>
      <c r="N2154" s="14">
        <v>1</v>
      </c>
      <c r="O2154" s="14">
        <v>10</v>
      </c>
      <c r="P2154" s="14">
        <v>19</v>
      </c>
      <c r="Q2154" s="14">
        <v>0</v>
      </c>
      <c r="R2154" s="14">
        <v>1</v>
      </c>
      <c r="S2154" s="14">
        <v>0</v>
      </c>
    </row>
    <row r="2155" spans="1:19" x14ac:dyDescent="0.3">
      <c r="A2155" t="s">
        <v>6882</v>
      </c>
      <c r="B2155" t="s">
        <v>53</v>
      </c>
      <c r="C2155" s="14">
        <v>2010</v>
      </c>
      <c r="D2155" t="s">
        <v>4542</v>
      </c>
      <c r="E2155" t="s">
        <v>2012</v>
      </c>
      <c r="F2155" t="s">
        <v>299</v>
      </c>
      <c r="G2155" t="s">
        <v>299</v>
      </c>
      <c r="H2155" t="s">
        <v>207</v>
      </c>
      <c r="I2155" s="14"/>
      <c r="J2155" t="s">
        <v>4353</v>
      </c>
      <c r="K2155" s="14">
        <v>12000000</v>
      </c>
      <c r="L2155" t="s">
        <v>198</v>
      </c>
      <c r="M2155" t="s">
        <v>4353</v>
      </c>
      <c r="N2155" s="14"/>
      <c r="O2155" s="14"/>
      <c r="P2155" s="14"/>
      <c r="Q2155" s="14">
        <v>0</v>
      </c>
      <c r="R2155" s="14">
        <v>1</v>
      </c>
      <c r="S2155" s="14">
        <v>1</v>
      </c>
    </row>
    <row r="2156" spans="1:19" x14ac:dyDescent="0.3">
      <c r="A2156" t="s">
        <v>6884</v>
      </c>
      <c r="B2156" t="s">
        <v>53</v>
      </c>
      <c r="C2156" s="14">
        <v>2011</v>
      </c>
      <c r="D2156" t="s">
        <v>302</v>
      </c>
      <c r="E2156" t="s">
        <v>2020</v>
      </c>
      <c r="F2156" t="s">
        <v>299</v>
      </c>
      <c r="G2156" t="s">
        <v>299</v>
      </c>
      <c r="H2156" t="s">
        <v>4353</v>
      </c>
      <c r="I2156" s="14">
        <v>11000000</v>
      </c>
      <c r="J2156" t="s">
        <v>148</v>
      </c>
      <c r="K2156" s="14">
        <v>123858.8515625</v>
      </c>
      <c r="L2156" t="s">
        <v>197</v>
      </c>
      <c r="M2156" t="s">
        <v>202</v>
      </c>
      <c r="N2156" s="14"/>
      <c r="O2156" s="14"/>
      <c r="P2156" s="14"/>
      <c r="Q2156" s="14"/>
      <c r="R2156" s="14"/>
      <c r="S2156" s="14">
        <v>0</v>
      </c>
    </row>
    <row r="2157" spans="1:19" x14ac:dyDescent="0.3">
      <c r="A2157" t="s">
        <v>6885</v>
      </c>
      <c r="B2157" t="s">
        <v>53</v>
      </c>
      <c r="C2157" s="14">
        <v>2011</v>
      </c>
      <c r="D2157" t="s">
        <v>302</v>
      </c>
      <c r="E2157" t="s">
        <v>2019</v>
      </c>
      <c r="F2157" t="s">
        <v>299</v>
      </c>
      <c r="G2157" t="s">
        <v>299</v>
      </c>
      <c r="H2157" t="s">
        <v>4353</v>
      </c>
      <c r="I2157" s="14">
        <v>2000000000</v>
      </c>
      <c r="J2157" t="s">
        <v>148</v>
      </c>
      <c r="K2157" s="14">
        <v>22519792</v>
      </c>
      <c r="L2157" t="s">
        <v>197</v>
      </c>
      <c r="M2157" t="s">
        <v>202</v>
      </c>
      <c r="N2157" s="14"/>
      <c r="O2157" s="14"/>
      <c r="P2157" s="14"/>
      <c r="Q2157" s="14"/>
      <c r="R2157" s="14"/>
      <c r="S2157" s="14">
        <v>0</v>
      </c>
    </row>
    <row r="2158" spans="1:19" x14ac:dyDescent="0.3">
      <c r="A2158" t="s">
        <v>6886</v>
      </c>
      <c r="B2158" t="s">
        <v>53</v>
      </c>
      <c r="C2158" s="14">
        <v>2011</v>
      </c>
      <c r="D2158" t="s">
        <v>302</v>
      </c>
      <c r="E2158" t="s">
        <v>2023</v>
      </c>
      <c r="F2158" t="s">
        <v>299</v>
      </c>
      <c r="G2158" t="s">
        <v>299</v>
      </c>
      <c r="H2158" t="s">
        <v>4353</v>
      </c>
      <c r="I2158" s="14">
        <v>11000000</v>
      </c>
      <c r="J2158" t="s">
        <v>146</v>
      </c>
      <c r="K2158" s="14">
        <v>11000000</v>
      </c>
      <c r="L2158" t="s">
        <v>197</v>
      </c>
      <c r="M2158" t="s">
        <v>202</v>
      </c>
      <c r="N2158" s="14"/>
      <c r="O2158" s="14"/>
      <c r="P2158" s="14"/>
      <c r="Q2158" s="14"/>
      <c r="R2158" s="14"/>
      <c r="S2158" s="14">
        <v>0</v>
      </c>
    </row>
    <row r="2159" spans="1:19" x14ac:dyDescent="0.3">
      <c r="A2159" t="s">
        <v>6888</v>
      </c>
      <c r="B2159" t="s">
        <v>53</v>
      </c>
      <c r="C2159" s="14">
        <v>2011</v>
      </c>
      <c r="D2159" t="s">
        <v>4542</v>
      </c>
      <c r="E2159" t="s">
        <v>6892</v>
      </c>
      <c r="F2159" t="s">
        <v>336</v>
      </c>
      <c r="G2159" t="s">
        <v>337</v>
      </c>
      <c r="H2159" t="s">
        <v>207</v>
      </c>
      <c r="I2159" s="14">
        <v>9850000000</v>
      </c>
      <c r="J2159" t="s">
        <v>148</v>
      </c>
      <c r="K2159" s="14">
        <v>110909976</v>
      </c>
      <c r="L2159" t="s">
        <v>198</v>
      </c>
      <c r="M2159" t="s">
        <v>202</v>
      </c>
      <c r="N2159" s="14">
        <v>2</v>
      </c>
      <c r="O2159" s="14">
        <v>7</v>
      </c>
      <c r="P2159" s="14">
        <v>13</v>
      </c>
      <c r="Q2159" s="14">
        <v>0</v>
      </c>
      <c r="R2159" s="14">
        <v>1</v>
      </c>
      <c r="S2159" s="14">
        <v>1</v>
      </c>
    </row>
    <row r="2160" spans="1:19" x14ac:dyDescent="0.3">
      <c r="A2160" t="s">
        <v>6889</v>
      </c>
      <c r="B2160" t="s">
        <v>53</v>
      </c>
      <c r="C2160" s="14">
        <v>2011</v>
      </c>
      <c r="D2160" t="s">
        <v>372</v>
      </c>
      <c r="E2160" t="s">
        <v>2021</v>
      </c>
      <c r="F2160" t="s">
        <v>299</v>
      </c>
      <c r="G2160" t="s">
        <v>299</v>
      </c>
      <c r="H2160" t="s">
        <v>207</v>
      </c>
      <c r="I2160" s="14"/>
      <c r="J2160" t="s">
        <v>4353</v>
      </c>
      <c r="K2160" s="14">
        <v>22000000</v>
      </c>
      <c r="L2160" t="s">
        <v>198</v>
      </c>
      <c r="M2160" t="s">
        <v>4353</v>
      </c>
      <c r="N2160" s="14"/>
      <c r="O2160" s="14"/>
      <c r="P2160" s="14"/>
      <c r="Q2160" s="14">
        <v>0</v>
      </c>
      <c r="R2160" s="14">
        <v>1</v>
      </c>
      <c r="S2160" s="14">
        <v>0</v>
      </c>
    </row>
    <row r="2161" spans="1:19" x14ac:dyDescent="0.3">
      <c r="A2161" t="s">
        <v>6890</v>
      </c>
      <c r="B2161" t="s">
        <v>53</v>
      </c>
      <c r="C2161" s="14">
        <v>2011</v>
      </c>
      <c r="D2161" t="s">
        <v>4542</v>
      </c>
      <c r="E2161" t="s">
        <v>2022</v>
      </c>
      <c r="F2161" t="s">
        <v>336</v>
      </c>
      <c r="G2161" t="s">
        <v>337</v>
      </c>
      <c r="H2161" t="s">
        <v>207</v>
      </c>
      <c r="I2161" s="14">
        <v>308000000</v>
      </c>
      <c r="J2161" t="s">
        <v>147</v>
      </c>
      <c r="K2161" s="14">
        <v>47667236</v>
      </c>
      <c r="L2161" t="s">
        <v>198</v>
      </c>
      <c r="M2161" t="s">
        <v>202</v>
      </c>
      <c r="N2161" s="14">
        <v>2</v>
      </c>
      <c r="O2161" s="14">
        <v>7</v>
      </c>
      <c r="P2161" s="14">
        <v>13</v>
      </c>
      <c r="Q2161" s="14">
        <v>0</v>
      </c>
      <c r="R2161" s="14">
        <v>1</v>
      </c>
      <c r="S2161" s="14">
        <v>1</v>
      </c>
    </row>
    <row r="2162" spans="1:19" x14ac:dyDescent="0.3">
      <c r="A2162" t="s">
        <v>6891</v>
      </c>
      <c r="B2162" t="s">
        <v>53</v>
      </c>
      <c r="C2162" s="14">
        <v>2011</v>
      </c>
      <c r="D2162" t="s">
        <v>4542</v>
      </c>
      <c r="E2162" t="s">
        <v>6887</v>
      </c>
      <c r="F2162" t="s">
        <v>336</v>
      </c>
      <c r="G2162" t="s">
        <v>337</v>
      </c>
      <c r="H2162" t="s">
        <v>207</v>
      </c>
      <c r="I2162" s="14">
        <v>161500000</v>
      </c>
      <c r="J2162" t="s">
        <v>146</v>
      </c>
      <c r="K2162" s="14">
        <v>161500000</v>
      </c>
      <c r="L2162" t="s">
        <v>198</v>
      </c>
      <c r="M2162" t="s">
        <v>202</v>
      </c>
      <c r="N2162" s="14"/>
      <c r="O2162" s="14"/>
      <c r="P2162" s="14"/>
      <c r="Q2162" s="14">
        <v>0</v>
      </c>
      <c r="R2162" s="14">
        <v>1</v>
      </c>
      <c r="S2162" s="14">
        <v>1</v>
      </c>
    </row>
    <row r="2163" spans="1:19" x14ac:dyDescent="0.3">
      <c r="A2163" t="s">
        <v>6893</v>
      </c>
      <c r="B2163" t="s">
        <v>53</v>
      </c>
      <c r="C2163" s="14">
        <v>2011</v>
      </c>
      <c r="D2163" t="s">
        <v>4542</v>
      </c>
      <c r="E2163" t="s">
        <v>2024</v>
      </c>
      <c r="F2163" t="s">
        <v>336</v>
      </c>
      <c r="G2163" t="s">
        <v>337</v>
      </c>
      <c r="H2163" t="s">
        <v>207</v>
      </c>
      <c r="I2163" s="14">
        <v>196000000</v>
      </c>
      <c r="J2163" t="s">
        <v>147</v>
      </c>
      <c r="K2163" s="14">
        <v>30333694</v>
      </c>
      <c r="L2163" t="s">
        <v>198</v>
      </c>
      <c r="M2163" t="s">
        <v>202</v>
      </c>
      <c r="N2163" s="14">
        <v>2</v>
      </c>
      <c r="O2163" s="14">
        <v>7</v>
      </c>
      <c r="P2163" s="14">
        <v>19</v>
      </c>
      <c r="Q2163" s="14">
        <v>0</v>
      </c>
      <c r="R2163" s="14">
        <v>1</v>
      </c>
      <c r="S2163" s="14">
        <v>1</v>
      </c>
    </row>
    <row r="2164" spans="1:19" x14ac:dyDescent="0.3">
      <c r="A2164" t="s">
        <v>6894</v>
      </c>
      <c r="B2164" t="s">
        <v>53</v>
      </c>
      <c r="C2164" s="14">
        <v>2012</v>
      </c>
      <c r="D2164" t="s">
        <v>302</v>
      </c>
      <c r="E2164" t="s">
        <v>2025</v>
      </c>
      <c r="F2164" t="s">
        <v>299</v>
      </c>
      <c r="G2164" t="s">
        <v>299</v>
      </c>
      <c r="H2164" t="s">
        <v>4353</v>
      </c>
      <c r="I2164" s="14">
        <v>4000000</v>
      </c>
      <c r="J2164" t="s">
        <v>148</v>
      </c>
      <c r="K2164" s="14">
        <v>47320.69921875</v>
      </c>
      <c r="L2164" t="s">
        <v>197</v>
      </c>
      <c r="M2164" t="s">
        <v>202</v>
      </c>
      <c r="N2164" s="14"/>
      <c r="O2164" s="14"/>
      <c r="P2164" s="14"/>
      <c r="Q2164" s="14"/>
      <c r="R2164" s="14"/>
      <c r="S2164" s="14">
        <v>0</v>
      </c>
    </row>
    <row r="2165" spans="1:19" x14ac:dyDescent="0.3">
      <c r="A2165" t="s">
        <v>6895</v>
      </c>
      <c r="B2165" t="s">
        <v>53</v>
      </c>
      <c r="C2165" s="14">
        <v>2012</v>
      </c>
      <c r="D2165" t="s">
        <v>4542</v>
      </c>
      <c r="E2165" t="s">
        <v>2027</v>
      </c>
      <c r="F2165" t="s">
        <v>336</v>
      </c>
      <c r="G2165" t="s">
        <v>337</v>
      </c>
      <c r="H2165" t="s">
        <v>207</v>
      </c>
      <c r="I2165" s="14">
        <v>1770000000</v>
      </c>
      <c r="J2165" t="s">
        <v>148</v>
      </c>
      <c r="K2165" s="14">
        <v>20939410</v>
      </c>
      <c r="L2165" t="s">
        <v>198</v>
      </c>
      <c r="M2165" t="s">
        <v>202</v>
      </c>
      <c r="N2165" s="14"/>
      <c r="O2165" s="14"/>
      <c r="P2165" s="14"/>
      <c r="Q2165" s="14">
        <v>0</v>
      </c>
      <c r="R2165" s="14">
        <v>1</v>
      </c>
      <c r="S2165" s="14">
        <v>1</v>
      </c>
    </row>
    <row r="2166" spans="1:19" x14ac:dyDescent="0.3">
      <c r="A2166" t="s">
        <v>6896</v>
      </c>
      <c r="B2166" t="s">
        <v>53</v>
      </c>
      <c r="C2166" s="14">
        <v>2012</v>
      </c>
      <c r="D2166" t="s">
        <v>302</v>
      </c>
      <c r="E2166" t="s">
        <v>2029</v>
      </c>
      <c r="F2166" t="s">
        <v>299</v>
      </c>
      <c r="G2166" t="s">
        <v>299</v>
      </c>
      <c r="H2166" t="s">
        <v>4353</v>
      </c>
      <c r="I2166" s="14">
        <v>6330000000</v>
      </c>
      <c r="J2166" t="s">
        <v>148</v>
      </c>
      <c r="K2166" s="14">
        <v>74885008</v>
      </c>
      <c r="L2166" t="s">
        <v>197</v>
      </c>
      <c r="M2166" t="s">
        <v>202</v>
      </c>
      <c r="N2166" s="14"/>
      <c r="O2166" s="14"/>
      <c r="P2166" s="14"/>
      <c r="Q2166" s="14"/>
      <c r="R2166" s="14"/>
      <c r="S2166" s="14">
        <v>0</v>
      </c>
    </row>
    <row r="2167" spans="1:19" x14ac:dyDescent="0.3">
      <c r="A2167" t="s">
        <v>6897</v>
      </c>
      <c r="B2167" t="s">
        <v>53</v>
      </c>
      <c r="C2167" s="14">
        <v>2012</v>
      </c>
      <c r="D2167" t="s">
        <v>302</v>
      </c>
      <c r="E2167" t="s">
        <v>2032</v>
      </c>
      <c r="F2167" t="s">
        <v>299</v>
      </c>
      <c r="G2167" t="s">
        <v>299</v>
      </c>
      <c r="H2167" t="s">
        <v>4353</v>
      </c>
      <c r="I2167" s="14">
        <v>8500000000</v>
      </c>
      <c r="J2167" t="s">
        <v>148</v>
      </c>
      <c r="K2167" s="14">
        <v>100556488</v>
      </c>
      <c r="L2167" t="s">
        <v>197</v>
      </c>
      <c r="M2167" t="s">
        <v>202</v>
      </c>
      <c r="N2167" s="14"/>
      <c r="O2167" s="14"/>
      <c r="P2167" s="14"/>
      <c r="Q2167" s="14"/>
      <c r="R2167" s="14"/>
      <c r="S2167" s="14">
        <v>0</v>
      </c>
    </row>
    <row r="2168" spans="1:19" x14ac:dyDescent="0.3">
      <c r="A2168" t="s">
        <v>6898</v>
      </c>
      <c r="B2168" t="s">
        <v>53</v>
      </c>
      <c r="C2168" s="14">
        <v>2012</v>
      </c>
      <c r="D2168" t="s">
        <v>302</v>
      </c>
      <c r="E2168" t="s">
        <v>2028</v>
      </c>
      <c r="F2168" t="s">
        <v>299</v>
      </c>
      <c r="G2168" t="s">
        <v>299</v>
      </c>
      <c r="H2168" t="s">
        <v>4353</v>
      </c>
      <c r="I2168" s="14">
        <v>2470000000</v>
      </c>
      <c r="J2168" t="s">
        <v>148</v>
      </c>
      <c r="K2168" s="14">
        <v>29220532</v>
      </c>
      <c r="L2168" t="s">
        <v>197</v>
      </c>
      <c r="M2168" t="s">
        <v>202</v>
      </c>
      <c r="N2168" s="14"/>
      <c r="O2168" s="14"/>
      <c r="P2168" s="14"/>
      <c r="Q2168" s="14"/>
      <c r="R2168" s="14"/>
      <c r="S2168" s="14">
        <v>0</v>
      </c>
    </row>
    <row r="2169" spans="1:19" x14ac:dyDescent="0.3">
      <c r="A2169" t="s">
        <v>6899</v>
      </c>
      <c r="B2169" t="s">
        <v>53</v>
      </c>
      <c r="C2169" s="14">
        <v>2012</v>
      </c>
      <c r="D2169" t="s">
        <v>4542</v>
      </c>
      <c r="E2169" t="s">
        <v>2031</v>
      </c>
      <c r="F2169" t="s">
        <v>336</v>
      </c>
      <c r="G2169" t="s">
        <v>337</v>
      </c>
      <c r="H2169" t="s">
        <v>207</v>
      </c>
      <c r="I2169" s="14">
        <v>6120000000</v>
      </c>
      <c r="J2169" t="s">
        <v>148</v>
      </c>
      <c r="K2169" s="14">
        <v>72400672</v>
      </c>
      <c r="L2169" t="s">
        <v>198</v>
      </c>
      <c r="M2169" t="s">
        <v>202</v>
      </c>
      <c r="N2169" s="14"/>
      <c r="O2169" s="14"/>
      <c r="P2169" s="14">
        <v>20</v>
      </c>
      <c r="Q2169" s="14">
        <v>0</v>
      </c>
      <c r="R2169" s="14">
        <v>1</v>
      </c>
      <c r="S2169" s="14">
        <v>1</v>
      </c>
    </row>
    <row r="2170" spans="1:19" x14ac:dyDescent="0.3">
      <c r="A2170" t="s">
        <v>6900</v>
      </c>
      <c r="B2170" t="s">
        <v>53</v>
      </c>
      <c r="C2170" s="14">
        <v>2012</v>
      </c>
      <c r="D2170" t="s">
        <v>302</v>
      </c>
      <c r="E2170" t="s">
        <v>2026</v>
      </c>
      <c r="F2170" t="s">
        <v>299</v>
      </c>
      <c r="G2170" t="s">
        <v>299</v>
      </c>
      <c r="H2170" t="s">
        <v>4353</v>
      </c>
      <c r="I2170" s="14"/>
      <c r="J2170" t="s">
        <v>4353</v>
      </c>
      <c r="K2170" s="14"/>
      <c r="L2170" t="s">
        <v>197</v>
      </c>
      <c r="M2170" t="s">
        <v>202</v>
      </c>
      <c r="N2170" s="14"/>
      <c r="O2170" s="14"/>
      <c r="P2170" s="14"/>
      <c r="Q2170" s="14"/>
      <c r="R2170" s="14"/>
      <c r="S2170" s="14">
        <v>0</v>
      </c>
    </row>
    <row r="2171" spans="1:19" x14ac:dyDescent="0.3">
      <c r="A2171" t="s">
        <v>6901</v>
      </c>
      <c r="B2171" t="s">
        <v>53</v>
      </c>
      <c r="C2171" s="14">
        <v>2012</v>
      </c>
      <c r="D2171" t="s">
        <v>4542</v>
      </c>
      <c r="E2171" t="s">
        <v>6902</v>
      </c>
      <c r="F2171" t="s">
        <v>299</v>
      </c>
      <c r="G2171" t="s">
        <v>299</v>
      </c>
      <c r="H2171" t="s">
        <v>207</v>
      </c>
      <c r="I2171" s="14">
        <v>20000000</v>
      </c>
      <c r="J2171" t="s">
        <v>146</v>
      </c>
      <c r="K2171" s="14">
        <v>20000000</v>
      </c>
      <c r="L2171" t="s">
        <v>198</v>
      </c>
      <c r="M2171" t="s">
        <v>202</v>
      </c>
      <c r="N2171" s="14"/>
      <c r="O2171" s="14"/>
      <c r="P2171" s="14"/>
      <c r="Q2171" s="14">
        <v>0</v>
      </c>
      <c r="R2171" s="14">
        <v>1</v>
      </c>
      <c r="S2171" s="14">
        <v>0</v>
      </c>
    </row>
    <row r="2172" spans="1:19" x14ac:dyDescent="0.3">
      <c r="A2172" t="s">
        <v>6903</v>
      </c>
      <c r="B2172" t="s">
        <v>53</v>
      </c>
      <c r="C2172" s="14">
        <v>2012</v>
      </c>
      <c r="D2172" t="s">
        <v>4542</v>
      </c>
      <c r="E2172" t="s">
        <v>2030</v>
      </c>
      <c r="F2172" t="s">
        <v>336</v>
      </c>
      <c r="G2172" t="s">
        <v>337</v>
      </c>
      <c r="H2172" t="s">
        <v>207</v>
      </c>
      <c r="I2172" s="14">
        <v>382500000</v>
      </c>
      <c r="J2172" t="s">
        <v>146</v>
      </c>
      <c r="K2172" s="14">
        <v>382500000</v>
      </c>
      <c r="L2172" t="s">
        <v>198</v>
      </c>
      <c r="M2172" t="s">
        <v>202</v>
      </c>
      <c r="N2172" s="14">
        <v>2</v>
      </c>
      <c r="O2172" s="14">
        <v>8</v>
      </c>
      <c r="P2172" s="14">
        <v>21</v>
      </c>
      <c r="Q2172" s="14">
        <v>0</v>
      </c>
      <c r="R2172" s="14">
        <v>1</v>
      </c>
      <c r="S2172" s="14">
        <v>1</v>
      </c>
    </row>
    <row r="2173" spans="1:19" x14ac:dyDescent="0.3">
      <c r="A2173" t="s">
        <v>6904</v>
      </c>
      <c r="B2173" t="s">
        <v>53</v>
      </c>
      <c r="C2173" s="14">
        <v>2013</v>
      </c>
      <c r="D2173" t="s">
        <v>302</v>
      </c>
      <c r="E2173" t="s">
        <v>2034</v>
      </c>
      <c r="F2173" t="s">
        <v>2035</v>
      </c>
      <c r="G2173" t="s">
        <v>365</v>
      </c>
      <c r="H2173" t="s">
        <v>4353</v>
      </c>
      <c r="I2173" s="14">
        <v>80000000</v>
      </c>
      <c r="J2173" t="s">
        <v>148</v>
      </c>
      <c r="K2173" s="14">
        <v>928905.3125</v>
      </c>
      <c r="L2173" t="s">
        <v>197</v>
      </c>
      <c r="M2173" t="s">
        <v>202</v>
      </c>
      <c r="N2173" s="14"/>
      <c r="O2173" s="14"/>
      <c r="P2173" s="14"/>
      <c r="Q2173" s="14"/>
      <c r="R2173" s="14"/>
      <c r="S2173" s="14">
        <v>0</v>
      </c>
    </row>
    <row r="2174" spans="1:19" x14ac:dyDescent="0.3">
      <c r="A2174" t="s">
        <v>6905</v>
      </c>
      <c r="B2174" t="s">
        <v>53</v>
      </c>
      <c r="C2174" s="14">
        <v>2013</v>
      </c>
      <c r="D2174" t="s">
        <v>4542</v>
      </c>
      <c r="E2174" t="s">
        <v>2033</v>
      </c>
      <c r="F2174" t="s">
        <v>336</v>
      </c>
      <c r="G2174" t="s">
        <v>337</v>
      </c>
      <c r="H2174" t="s">
        <v>207</v>
      </c>
      <c r="I2174" s="14">
        <v>95400000</v>
      </c>
      <c r="J2174" t="s">
        <v>146</v>
      </c>
      <c r="K2174" s="14">
        <v>95400000</v>
      </c>
      <c r="L2174" t="s">
        <v>198</v>
      </c>
      <c r="M2174" t="s">
        <v>202</v>
      </c>
      <c r="N2174" s="14">
        <v>2</v>
      </c>
      <c r="O2174" s="14"/>
      <c r="P2174" s="14"/>
      <c r="Q2174" s="14">
        <v>0</v>
      </c>
      <c r="R2174" s="14">
        <v>1</v>
      </c>
      <c r="S2174" s="14">
        <v>1</v>
      </c>
    </row>
    <row r="2175" spans="1:19" x14ac:dyDescent="0.3">
      <c r="A2175" t="s">
        <v>6906</v>
      </c>
      <c r="B2175" t="s">
        <v>53</v>
      </c>
      <c r="C2175" s="14">
        <v>2013</v>
      </c>
      <c r="D2175" t="s">
        <v>302</v>
      </c>
      <c r="E2175" t="s">
        <v>6909</v>
      </c>
      <c r="F2175" t="s">
        <v>299</v>
      </c>
      <c r="G2175" t="s">
        <v>299</v>
      </c>
      <c r="H2175" t="s">
        <v>4353</v>
      </c>
      <c r="I2175" s="14"/>
      <c r="J2175" t="s">
        <v>4353</v>
      </c>
      <c r="K2175" s="14"/>
      <c r="L2175" t="s">
        <v>197</v>
      </c>
      <c r="M2175" t="s">
        <v>202</v>
      </c>
      <c r="N2175" s="14"/>
      <c r="O2175" s="14"/>
      <c r="P2175" s="14"/>
      <c r="Q2175" s="14"/>
      <c r="R2175" s="14"/>
      <c r="S2175" s="14">
        <v>0</v>
      </c>
    </row>
    <row r="2176" spans="1:19" x14ac:dyDescent="0.3">
      <c r="A2176" t="s">
        <v>6907</v>
      </c>
      <c r="B2176" t="s">
        <v>53</v>
      </c>
      <c r="C2176" s="14">
        <v>2013</v>
      </c>
      <c r="D2176" t="s">
        <v>302</v>
      </c>
      <c r="E2176" t="s">
        <v>2036</v>
      </c>
      <c r="F2176" t="s">
        <v>454</v>
      </c>
      <c r="G2176" t="s">
        <v>455</v>
      </c>
      <c r="H2176" t="s">
        <v>644</v>
      </c>
      <c r="I2176" s="14">
        <v>80000000</v>
      </c>
      <c r="J2176" t="s">
        <v>146</v>
      </c>
      <c r="K2176" s="14">
        <v>80000000</v>
      </c>
      <c r="L2176" t="s">
        <v>198</v>
      </c>
      <c r="M2176" t="s">
        <v>199</v>
      </c>
      <c r="N2176" s="14"/>
      <c r="O2176" s="14"/>
      <c r="P2176" s="14"/>
      <c r="Q2176" s="14">
        <v>1</v>
      </c>
      <c r="R2176" s="14">
        <v>0</v>
      </c>
      <c r="S2176" s="14">
        <v>1</v>
      </c>
    </row>
    <row r="2177" spans="1:19" x14ac:dyDescent="0.3">
      <c r="A2177" t="s">
        <v>6908</v>
      </c>
      <c r="B2177" t="s">
        <v>53</v>
      </c>
      <c r="C2177" s="14">
        <v>2013</v>
      </c>
      <c r="D2177" t="s">
        <v>372</v>
      </c>
      <c r="E2177" t="s">
        <v>2037</v>
      </c>
      <c r="F2177" t="s">
        <v>364</v>
      </c>
      <c r="G2177" t="s">
        <v>365</v>
      </c>
      <c r="H2177" t="s">
        <v>207</v>
      </c>
      <c r="I2177" s="14"/>
      <c r="J2177" t="s">
        <v>4353</v>
      </c>
      <c r="K2177" s="14">
        <v>32000000</v>
      </c>
      <c r="L2177" t="s">
        <v>198</v>
      </c>
      <c r="M2177" t="s">
        <v>366</v>
      </c>
      <c r="N2177" s="14">
        <v>0</v>
      </c>
      <c r="O2177" s="14"/>
      <c r="P2177" s="14"/>
      <c r="Q2177" s="14">
        <v>0</v>
      </c>
      <c r="R2177" s="14">
        <v>1</v>
      </c>
      <c r="S2177" s="14">
        <v>1</v>
      </c>
    </row>
    <row r="2178" spans="1:19" x14ac:dyDescent="0.3">
      <c r="A2178" t="s">
        <v>6910</v>
      </c>
      <c r="B2178" t="s">
        <v>53</v>
      </c>
      <c r="C2178" s="14">
        <v>2014</v>
      </c>
      <c r="D2178" t="s">
        <v>302</v>
      </c>
      <c r="E2178" t="s">
        <v>6920</v>
      </c>
      <c r="F2178" t="s">
        <v>299</v>
      </c>
      <c r="G2178" t="s">
        <v>299</v>
      </c>
      <c r="H2178" t="s">
        <v>4353</v>
      </c>
      <c r="I2178" s="14"/>
      <c r="J2178" t="s">
        <v>4353</v>
      </c>
      <c r="K2178" s="14"/>
      <c r="L2178" t="s">
        <v>197</v>
      </c>
      <c r="M2178" t="s">
        <v>202</v>
      </c>
      <c r="N2178" s="14"/>
      <c r="O2178" s="14"/>
      <c r="P2178" s="14"/>
      <c r="Q2178" s="14"/>
      <c r="R2178" s="14"/>
      <c r="S2178" s="14">
        <v>0</v>
      </c>
    </row>
    <row r="2179" spans="1:19" x14ac:dyDescent="0.3">
      <c r="A2179" t="s">
        <v>6912</v>
      </c>
      <c r="B2179" t="s">
        <v>53</v>
      </c>
      <c r="C2179" s="14">
        <v>2014</v>
      </c>
      <c r="D2179" t="s">
        <v>4542</v>
      </c>
      <c r="E2179" t="s">
        <v>2041</v>
      </c>
      <c r="F2179" t="s">
        <v>336</v>
      </c>
      <c r="G2179" t="s">
        <v>337</v>
      </c>
      <c r="H2179" t="s">
        <v>207</v>
      </c>
      <c r="I2179" s="14">
        <v>1600000000</v>
      </c>
      <c r="J2179" t="s">
        <v>146</v>
      </c>
      <c r="K2179" s="14">
        <v>1600000000</v>
      </c>
      <c r="L2179" t="s">
        <v>198</v>
      </c>
      <c r="M2179" t="s">
        <v>202</v>
      </c>
      <c r="N2179" s="14">
        <v>2</v>
      </c>
      <c r="O2179" s="14">
        <v>7</v>
      </c>
      <c r="P2179" s="14">
        <v>20</v>
      </c>
      <c r="Q2179" s="14">
        <v>0</v>
      </c>
      <c r="R2179" s="14">
        <v>1</v>
      </c>
      <c r="S2179" s="14">
        <v>1</v>
      </c>
    </row>
    <row r="2180" spans="1:19" x14ac:dyDescent="0.3">
      <c r="A2180" t="s">
        <v>6913</v>
      </c>
      <c r="B2180" t="s">
        <v>53</v>
      </c>
      <c r="C2180" s="14">
        <v>2014</v>
      </c>
      <c r="D2180" t="s">
        <v>302</v>
      </c>
      <c r="E2180" t="s">
        <v>6911</v>
      </c>
      <c r="F2180" t="s">
        <v>299</v>
      </c>
      <c r="G2180" t="s">
        <v>299</v>
      </c>
      <c r="H2180" t="s">
        <v>4353</v>
      </c>
      <c r="I2180" s="14">
        <v>2000000</v>
      </c>
      <c r="J2180" t="s">
        <v>148</v>
      </c>
      <c r="K2180" s="14">
        <v>22747.392578125</v>
      </c>
      <c r="L2180" t="s">
        <v>197</v>
      </c>
      <c r="M2180" t="s">
        <v>202</v>
      </c>
      <c r="N2180" s="14"/>
      <c r="O2180" s="14"/>
      <c r="P2180" s="14"/>
      <c r="Q2180" s="14"/>
      <c r="R2180" s="14"/>
      <c r="S2180" s="14">
        <v>0</v>
      </c>
    </row>
    <row r="2181" spans="1:19" x14ac:dyDescent="0.3">
      <c r="A2181" t="s">
        <v>6914</v>
      </c>
      <c r="B2181" t="s">
        <v>53</v>
      </c>
      <c r="C2181" s="14">
        <v>2014</v>
      </c>
      <c r="D2181" t="s">
        <v>302</v>
      </c>
      <c r="E2181" t="s">
        <v>2039</v>
      </c>
      <c r="F2181" t="s">
        <v>299</v>
      </c>
      <c r="G2181" t="s">
        <v>299</v>
      </c>
      <c r="H2181" t="s">
        <v>4353</v>
      </c>
      <c r="I2181" s="14">
        <v>10000000</v>
      </c>
      <c r="J2181" t="s">
        <v>146</v>
      </c>
      <c r="K2181" s="14">
        <v>10000000</v>
      </c>
      <c r="L2181" t="s">
        <v>197</v>
      </c>
      <c r="M2181" t="s">
        <v>202</v>
      </c>
      <c r="N2181" s="14"/>
      <c r="O2181" s="14"/>
      <c r="P2181" s="14"/>
      <c r="Q2181" s="14"/>
      <c r="R2181" s="14"/>
      <c r="S2181" s="14">
        <v>0</v>
      </c>
    </row>
    <row r="2182" spans="1:19" x14ac:dyDescent="0.3">
      <c r="A2182" t="s">
        <v>6915</v>
      </c>
      <c r="B2182" t="s">
        <v>53</v>
      </c>
      <c r="C2182" s="14">
        <v>2014</v>
      </c>
      <c r="D2182" t="s">
        <v>302</v>
      </c>
      <c r="E2182" t="s">
        <v>2044</v>
      </c>
      <c r="F2182" t="s">
        <v>299</v>
      </c>
      <c r="G2182" t="s">
        <v>299</v>
      </c>
      <c r="H2182" t="s">
        <v>4353</v>
      </c>
      <c r="I2182" s="14"/>
      <c r="J2182" t="s">
        <v>4353</v>
      </c>
      <c r="K2182" s="14"/>
      <c r="L2182" t="s">
        <v>197</v>
      </c>
      <c r="M2182" t="s">
        <v>202</v>
      </c>
      <c r="N2182" s="14"/>
      <c r="O2182" s="14"/>
      <c r="P2182" s="14"/>
      <c r="Q2182" s="14"/>
      <c r="R2182" s="14"/>
      <c r="S2182" s="14">
        <v>0</v>
      </c>
    </row>
    <row r="2183" spans="1:19" x14ac:dyDescent="0.3">
      <c r="A2183" t="s">
        <v>6916</v>
      </c>
      <c r="B2183" t="s">
        <v>53</v>
      </c>
      <c r="C2183" s="14">
        <v>2014</v>
      </c>
      <c r="D2183" t="s">
        <v>302</v>
      </c>
      <c r="E2183" t="s">
        <v>2042</v>
      </c>
      <c r="F2183" t="s">
        <v>299</v>
      </c>
      <c r="G2183" t="s">
        <v>299</v>
      </c>
      <c r="H2183" t="s">
        <v>4353</v>
      </c>
      <c r="I2183" s="14">
        <v>20000</v>
      </c>
      <c r="J2183" t="s">
        <v>146</v>
      </c>
      <c r="K2183" s="14">
        <v>20000</v>
      </c>
      <c r="L2183" t="s">
        <v>197</v>
      </c>
      <c r="M2183" t="s">
        <v>202</v>
      </c>
      <c r="N2183" s="14"/>
      <c r="O2183" s="14"/>
      <c r="P2183" s="14"/>
      <c r="Q2183" s="14"/>
      <c r="R2183" s="14"/>
      <c r="S2183" s="14">
        <v>0</v>
      </c>
    </row>
    <row r="2184" spans="1:19" x14ac:dyDescent="0.3">
      <c r="A2184" t="s">
        <v>6917</v>
      </c>
      <c r="B2184" t="s">
        <v>53</v>
      </c>
      <c r="C2184" s="14">
        <v>2014</v>
      </c>
      <c r="D2184" t="s">
        <v>302</v>
      </c>
      <c r="E2184" t="s">
        <v>2043</v>
      </c>
      <c r="F2184" t="s">
        <v>299</v>
      </c>
      <c r="G2184" t="s">
        <v>299</v>
      </c>
      <c r="H2184" t="s">
        <v>4353</v>
      </c>
      <c r="I2184" s="14"/>
      <c r="J2184" t="s">
        <v>4353</v>
      </c>
      <c r="K2184" s="14"/>
      <c r="L2184" t="s">
        <v>197</v>
      </c>
      <c r="M2184" t="s">
        <v>202</v>
      </c>
      <c r="N2184" s="14"/>
      <c r="O2184" s="14"/>
      <c r="P2184" s="14"/>
      <c r="Q2184" s="14"/>
      <c r="R2184" s="14"/>
      <c r="S2184" s="14">
        <v>0</v>
      </c>
    </row>
    <row r="2185" spans="1:19" x14ac:dyDescent="0.3">
      <c r="A2185" t="s">
        <v>6918</v>
      </c>
      <c r="B2185" t="s">
        <v>53</v>
      </c>
      <c r="C2185" s="14">
        <v>2014</v>
      </c>
      <c r="D2185" t="s">
        <v>5090</v>
      </c>
      <c r="E2185" t="s">
        <v>2040</v>
      </c>
      <c r="F2185" t="s">
        <v>463</v>
      </c>
      <c r="G2185" t="s">
        <v>337</v>
      </c>
      <c r="H2185" t="s">
        <v>207</v>
      </c>
      <c r="I2185" s="14"/>
      <c r="J2185" t="s">
        <v>4353</v>
      </c>
      <c r="K2185" s="14">
        <v>27120000</v>
      </c>
      <c r="L2185" t="s">
        <v>198</v>
      </c>
      <c r="M2185" t="s">
        <v>199</v>
      </c>
      <c r="N2185" s="14"/>
      <c r="O2185" s="14"/>
      <c r="P2185" s="14"/>
      <c r="Q2185" s="14">
        <v>0</v>
      </c>
      <c r="R2185" s="14">
        <v>1</v>
      </c>
      <c r="S2185" s="14">
        <v>1</v>
      </c>
    </row>
    <row r="2186" spans="1:19" x14ac:dyDescent="0.3">
      <c r="A2186" t="s">
        <v>6919</v>
      </c>
      <c r="B2186" t="s">
        <v>53</v>
      </c>
      <c r="C2186" s="14">
        <v>2014</v>
      </c>
      <c r="D2186" t="s">
        <v>372</v>
      </c>
      <c r="E2186" t="s">
        <v>2038</v>
      </c>
      <c r="F2186" t="s">
        <v>336</v>
      </c>
      <c r="G2186" t="s">
        <v>337</v>
      </c>
      <c r="H2186" t="s">
        <v>207</v>
      </c>
      <c r="I2186" s="14"/>
      <c r="J2186" t="s">
        <v>4353</v>
      </c>
      <c r="K2186" s="14">
        <v>130000000</v>
      </c>
      <c r="L2186" t="s">
        <v>198</v>
      </c>
      <c r="M2186" t="s">
        <v>4353</v>
      </c>
      <c r="N2186" s="14"/>
      <c r="O2186" s="14"/>
      <c r="P2186" s="14"/>
      <c r="Q2186" s="14">
        <v>0</v>
      </c>
      <c r="R2186" s="14">
        <v>1</v>
      </c>
      <c r="S2186" s="14">
        <v>1</v>
      </c>
    </row>
    <row r="2187" spans="1:19" x14ac:dyDescent="0.3">
      <c r="A2187" t="s">
        <v>6921</v>
      </c>
      <c r="B2187" t="s">
        <v>53</v>
      </c>
      <c r="C2187" s="14">
        <v>2014</v>
      </c>
      <c r="D2187" t="s">
        <v>4542</v>
      </c>
      <c r="E2187" t="s">
        <v>2045</v>
      </c>
      <c r="F2187" t="s">
        <v>336</v>
      </c>
      <c r="G2187" t="s">
        <v>337</v>
      </c>
      <c r="H2187" t="s">
        <v>207</v>
      </c>
      <c r="I2187" s="14">
        <v>2003600000</v>
      </c>
      <c r="J2187" t="s">
        <v>146</v>
      </c>
      <c r="K2187" s="14">
        <v>2003600000</v>
      </c>
      <c r="L2187" t="s">
        <v>198</v>
      </c>
      <c r="M2187" t="s">
        <v>199</v>
      </c>
      <c r="N2187" s="14">
        <v>3.7</v>
      </c>
      <c r="O2187" s="14">
        <v>5</v>
      </c>
      <c r="P2187" s="14">
        <v>15</v>
      </c>
      <c r="Q2187" s="14">
        <v>0</v>
      </c>
      <c r="R2187" s="14">
        <v>1</v>
      </c>
      <c r="S2187" s="14">
        <v>1</v>
      </c>
    </row>
    <row r="2188" spans="1:19" x14ac:dyDescent="0.3">
      <c r="A2188" t="s">
        <v>6922</v>
      </c>
      <c r="B2188" t="s">
        <v>53</v>
      </c>
      <c r="C2188" s="14">
        <v>2015</v>
      </c>
      <c r="D2188" t="s">
        <v>372</v>
      </c>
      <c r="E2188" t="s">
        <v>1461</v>
      </c>
      <c r="F2188" t="s">
        <v>463</v>
      </c>
      <c r="G2188" t="s">
        <v>337</v>
      </c>
      <c r="H2188" t="s">
        <v>1465</v>
      </c>
      <c r="I2188" s="14"/>
      <c r="J2188" t="s">
        <v>4353</v>
      </c>
      <c r="K2188" s="14">
        <v>143000000</v>
      </c>
      <c r="L2188" t="s">
        <v>198</v>
      </c>
      <c r="M2188" t="s">
        <v>199</v>
      </c>
      <c r="N2188" s="14"/>
      <c r="O2188" s="14"/>
      <c r="P2188" s="14"/>
      <c r="Q2188" s="14">
        <v>0</v>
      </c>
      <c r="R2188" s="14">
        <v>1</v>
      </c>
      <c r="S2188" s="14">
        <v>1</v>
      </c>
    </row>
    <row r="2189" spans="1:19" x14ac:dyDescent="0.3">
      <c r="A2189" t="s">
        <v>6923</v>
      </c>
      <c r="B2189" t="s">
        <v>53</v>
      </c>
      <c r="C2189" s="14">
        <v>2015</v>
      </c>
      <c r="D2189" t="s">
        <v>372</v>
      </c>
      <c r="E2189" t="s">
        <v>235</v>
      </c>
      <c r="F2189" t="s">
        <v>336</v>
      </c>
      <c r="G2189" t="s">
        <v>337</v>
      </c>
      <c r="H2189" t="s">
        <v>207</v>
      </c>
      <c r="I2189" s="14"/>
      <c r="J2189" t="s">
        <v>4353</v>
      </c>
      <c r="K2189" s="14">
        <v>1500000000</v>
      </c>
      <c r="L2189" t="s">
        <v>198</v>
      </c>
      <c r="M2189" t="s">
        <v>4353</v>
      </c>
      <c r="N2189" s="14"/>
      <c r="O2189" s="14"/>
      <c r="P2189" s="14"/>
      <c r="Q2189" s="14">
        <v>0</v>
      </c>
      <c r="R2189" s="14">
        <v>1</v>
      </c>
      <c r="S2189" s="14">
        <v>1</v>
      </c>
    </row>
    <row r="2190" spans="1:19" x14ac:dyDescent="0.3">
      <c r="A2190" t="s">
        <v>6924</v>
      </c>
      <c r="B2190" t="s">
        <v>53</v>
      </c>
      <c r="C2190" s="14">
        <v>2016</v>
      </c>
      <c r="D2190" t="s">
        <v>372</v>
      </c>
      <c r="E2190" t="s">
        <v>2046</v>
      </c>
      <c r="F2190" t="s">
        <v>463</v>
      </c>
      <c r="G2190" t="s">
        <v>337</v>
      </c>
      <c r="H2190" t="s">
        <v>1465</v>
      </c>
      <c r="I2190" s="14"/>
      <c r="J2190" t="s">
        <v>4353</v>
      </c>
      <c r="K2190" s="14">
        <v>600000000</v>
      </c>
      <c r="L2190" t="s">
        <v>198</v>
      </c>
      <c r="M2190" t="s">
        <v>199</v>
      </c>
      <c r="N2190" s="14">
        <v>6</v>
      </c>
      <c r="O2190" s="14"/>
      <c r="P2190" s="14">
        <v>7</v>
      </c>
      <c r="Q2190" s="14">
        <v>0</v>
      </c>
      <c r="R2190" s="14">
        <v>1</v>
      </c>
      <c r="S2190" s="14">
        <v>1</v>
      </c>
    </row>
    <row r="2191" spans="1:19" x14ac:dyDescent="0.3">
      <c r="A2191" t="s">
        <v>6925</v>
      </c>
      <c r="B2191" t="s">
        <v>53</v>
      </c>
      <c r="C2191" s="14">
        <v>2016</v>
      </c>
      <c r="D2191" t="s">
        <v>372</v>
      </c>
      <c r="E2191" t="s">
        <v>2047</v>
      </c>
      <c r="F2191" t="s">
        <v>336</v>
      </c>
      <c r="G2191" t="s">
        <v>337</v>
      </c>
      <c r="H2191" t="s">
        <v>207</v>
      </c>
      <c r="I2191" s="14"/>
      <c r="J2191" t="s">
        <v>4353</v>
      </c>
      <c r="K2191" s="14">
        <v>225000000</v>
      </c>
      <c r="L2191" t="s">
        <v>198</v>
      </c>
      <c r="M2191" t="s">
        <v>4353</v>
      </c>
      <c r="N2191" s="14"/>
      <c r="O2191" s="14"/>
      <c r="P2191" s="14"/>
      <c r="Q2191" s="14">
        <v>0</v>
      </c>
      <c r="R2191" s="14">
        <v>1</v>
      </c>
      <c r="S2191" s="14">
        <v>1</v>
      </c>
    </row>
    <row r="2192" spans="1:19" x14ac:dyDescent="0.3">
      <c r="A2192" t="s">
        <v>6926</v>
      </c>
      <c r="B2192" t="s">
        <v>53</v>
      </c>
      <c r="C2192" s="14">
        <v>2017</v>
      </c>
      <c r="D2192" t="s">
        <v>5090</v>
      </c>
      <c r="E2192" t="s">
        <v>2051</v>
      </c>
      <c r="F2192" t="s">
        <v>336</v>
      </c>
      <c r="G2192" t="s">
        <v>337</v>
      </c>
      <c r="H2192" t="s">
        <v>207</v>
      </c>
      <c r="I2192" s="14"/>
      <c r="J2192" t="s">
        <v>4353</v>
      </c>
      <c r="K2192" s="14">
        <v>135700000</v>
      </c>
      <c r="L2192" t="s">
        <v>198</v>
      </c>
      <c r="M2192" t="s">
        <v>202</v>
      </c>
      <c r="N2192" s="14"/>
      <c r="O2192" s="14"/>
      <c r="P2192" s="14"/>
      <c r="Q2192" s="14">
        <v>0</v>
      </c>
      <c r="R2192" s="14">
        <v>1</v>
      </c>
      <c r="S2192" s="14">
        <v>1</v>
      </c>
    </row>
    <row r="2193" spans="1:19" x14ac:dyDescent="0.3">
      <c r="A2193" t="s">
        <v>6927</v>
      </c>
      <c r="B2193" t="s">
        <v>53</v>
      </c>
      <c r="C2193" s="14">
        <v>2017</v>
      </c>
      <c r="D2193" t="s">
        <v>372</v>
      </c>
      <c r="E2193" t="s">
        <v>2049</v>
      </c>
      <c r="F2193" t="s">
        <v>336</v>
      </c>
      <c r="G2193" t="s">
        <v>337</v>
      </c>
      <c r="H2193" t="s">
        <v>207</v>
      </c>
      <c r="I2193" s="14"/>
      <c r="J2193" t="s">
        <v>4353</v>
      </c>
      <c r="K2193" s="14">
        <v>229000000</v>
      </c>
      <c r="L2193" t="s">
        <v>198</v>
      </c>
      <c r="M2193" t="s">
        <v>4353</v>
      </c>
      <c r="N2193" s="14"/>
      <c r="O2193" s="14"/>
      <c r="P2193" s="14"/>
      <c r="Q2193" s="14">
        <v>0</v>
      </c>
      <c r="R2193" s="14">
        <v>1</v>
      </c>
      <c r="S2193" s="14">
        <v>0</v>
      </c>
    </row>
    <row r="2194" spans="1:19" x14ac:dyDescent="0.3">
      <c r="A2194" t="s">
        <v>6928</v>
      </c>
      <c r="B2194" t="s">
        <v>53</v>
      </c>
      <c r="C2194" s="14">
        <v>2017</v>
      </c>
      <c r="D2194" t="s">
        <v>372</v>
      </c>
      <c r="E2194" t="s">
        <v>2050</v>
      </c>
      <c r="F2194" t="s">
        <v>336</v>
      </c>
      <c r="G2194" t="s">
        <v>337</v>
      </c>
      <c r="H2194" t="s">
        <v>207</v>
      </c>
      <c r="I2194" s="14"/>
      <c r="J2194" t="s">
        <v>4353</v>
      </c>
      <c r="K2194" s="14">
        <v>68000000</v>
      </c>
      <c r="L2194" t="s">
        <v>198</v>
      </c>
      <c r="M2194" t="s">
        <v>202</v>
      </c>
      <c r="N2194" s="14"/>
      <c r="O2194" s="14"/>
      <c r="P2194" s="14"/>
      <c r="Q2194" s="14">
        <v>0</v>
      </c>
      <c r="R2194" s="14">
        <v>1</v>
      </c>
      <c r="S2194" s="14">
        <v>1</v>
      </c>
    </row>
    <row r="2195" spans="1:19" x14ac:dyDescent="0.3">
      <c r="A2195" t="s">
        <v>6929</v>
      </c>
      <c r="B2195" t="s">
        <v>53</v>
      </c>
      <c r="C2195" s="14">
        <v>2017</v>
      </c>
      <c r="D2195" t="s">
        <v>372</v>
      </c>
      <c r="E2195" t="s">
        <v>2048</v>
      </c>
      <c r="F2195" t="s">
        <v>336</v>
      </c>
      <c r="G2195" t="s">
        <v>337</v>
      </c>
      <c r="H2195" t="s">
        <v>207</v>
      </c>
      <c r="I2195" s="14"/>
      <c r="J2195" t="s">
        <v>4353</v>
      </c>
      <c r="K2195" s="14">
        <v>130000000</v>
      </c>
      <c r="L2195" t="s">
        <v>198</v>
      </c>
      <c r="M2195" t="s">
        <v>202</v>
      </c>
      <c r="N2195" s="14">
        <v>2</v>
      </c>
      <c r="O2195" s="14">
        <v>7</v>
      </c>
      <c r="P2195" s="14">
        <v>20</v>
      </c>
      <c r="Q2195" s="14">
        <v>0</v>
      </c>
      <c r="R2195" s="14">
        <v>1</v>
      </c>
      <c r="S2195" s="14">
        <v>1</v>
      </c>
    </row>
    <row r="2196" spans="1:19" x14ac:dyDescent="0.3">
      <c r="A2196" t="s">
        <v>6930</v>
      </c>
      <c r="B2196" t="s">
        <v>83</v>
      </c>
      <c r="C2196" s="14">
        <v>1983</v>
      </c>
      <c r="D2196" t="s">
        <v>255</v>
      </c>
      <c r="E2196" t="s">
        <v>256</v>
      </c>
      <c r="F2196" t="s">
        <v>299</v>
      </c>
      <c r="G2196" t="s">
        <v>299</v>
      </c>
      <c r="H2196" t="s">
        <v>4353</v>
      </c>
      <c r="I2196" s="14"/>
      <c r="J2196" t="s">
        <v>4353</v>
      </c>
      <c r="K2196" s="14">
        <v>500000</v>
      </c>
      <c r="L2196" t="s">
        <v>197</v>
      </c>
      <c r="M2196" t="s">
        <v>4353</v>
      </c>
      <c r="N2196" s="14"/>
      <c r="O2196" s="14"/>
      <c r="P2196" s="14"/>
      <c r="Q2196" s="14"/>
      <c r="R2196" s="14"/>
      <c r="S2196" s="14">
        <v>0</v>
      </c>
    </row>
    <row r="2197" spans="1:19" x14ac:dyDescent="0.3">
      <c r="A2197" t="s">
        <v>6931</v>
      </c>
      <c r="B2197" t="s">
        <v>83</v>
      </c>
      <c r="C2197" s="14">
        <v>1995</v>
      </c>
      <c r="D2197" t="s">
        <v>362</v>
      </c>
      <c r="E2197" t="s">
        <v>2052</v>
      </c>
      <c r="F2197" t="s">
        <v>299</v>
      </c>
      <c r="G2197" t="s">
        <v>299</v>
      </c>
      <c r="H2197" t="s">
        <v>4353</v>
      </c>
      <c r="I2197" s="14"/>
      <c r="J2197" t="s">
        <v>4353</v>
      </c>
      <c r="K2197" s="14"/>
      <c r="L2197" t="s">
        <v>197</v>
      </c>
      <c r="M2197" t="s">
        <v>4353</v>
      </c>
      <c r="N2197" s="14"/>
      <c r="O2197" s="14"/>
      <c r="P2197" s="14"/>
      <c r="Q2197" s="14"/>
      <c r="R2197" s="14"/>
      <c r="S2197" s="14">
        <v>0</v>
      </c>
    </row>
    <row r="2198" spans="1:19" x14ac:dyDescent="0.3">
      <c r="A2198" t="s">
        <v>6932</v>
      </c>
      <c r="B2198" t="s">
        <v>131</v>
      </c>
      <c r="C2198" s="14">
        <v>1950</v>
      </c>
      <c r="D2198" t="s">
        <v>255</v>
      </c>
      <c r="E2198" t="s">
        <v>2053</v>
      </c>
      <c r="F2198" t="s">
        <v>299</v>
      </c>
      <c r="G2198" t="s">
        <v>299</v>
      </c>
      <c r="H2198" t="s">
        <v>4353</v>
      </c>
      <c r="I2198" s="14"/>
      <c r="J2198" t="s">
        <v>4353</v>
      </c>
      <c r="K2198" s="14">
        <v>30000000</v>
      </c>
      <c r="L2198" t="s">
        <v>198</v>
      </c>
      <c r="M2198" t="s">
        <v>4353</v>
      </c>
      <c r="N2198" s="14"/>
      <c r="O2198" s="14"/>
      <c r="P2198" s="14"/>
      <c r="Q2198" s="14"/>
      <c r="R2198" s="14"/>
      <c r="S2198" s="14">
        <v>0</v>
      </c>
    </row>
    <row r="2199" spans="1:19" x14ac:dyDescent="0.3">
      <c r="A2199" t="s">
        <v>6933</v>
      </c>
      <c r="B2199" t="s">
        <v>131</v>
      </c>
      <c r="C2199" s="14">
        <v>1951</v>
      </c>
      <c r="D2199" t="s">
        <v>255</v>
      </c>
      <c r="E2199" t="s">
        <v>2053</v>
      </c>
      <c r="F2199" t="s">
        <v>299</v>
      </c>
      <c r="G2199" t="s">
        <v>299</v>
      </c>
      <c r="H2199" t="s">
        <v>4353</v>
      </c>
      <c r="I2199" s="14"/>
      <c r="J2199" t="s">
        <v>4353</v>
      </c>
      <c r="K2199" s="14">
        <v>30000000</v>
      </c>
      <c r="L2199" t="s">
        <v>198</v>
      </c>
      <c r="M2199" t="s">
        <v>4353</v>
      </c>
      <c r="N2199" s="14"/>
      <c r="O2199" s="14"/>
      <c r="P2199" s="14"/>
      <c r="Q2199" s="14"/>
      <c r="R2199" s="14"/>
      <c r="S2199" s="14">
        <v>0</v>
      </c>
    </row>
    <row r="2200" spans="1:19" x14ac:dyDescent="0.3">
      <c r="A2200" t="s">
        <v>6934</v>
      </c>
      <c r="B2200" t="s">
        <v>131</v>
      </c>
      <c r="C2200" s="14">
        <v>1952</v>
      </c>
      <c r="D2200" t="s">
        <v>255</v>
      </c>
      <c r="E2200" t="s">
        <v>2053</v>
      </c>
      <c r="F2200" t="s">
        <v>299</v>
      </c>
      <c r="G2200" t="s">
        <v>299</v>
      </c>
      <c r="H2200" t="s">
        <v>4353</v>
      </c>
      <c r="I2200" s="14"/>
      <c r="J2200" t="s">
        <v>4353</v>
      </c>
      <c r="K2200" s="14">
        <v>30000000</v>
      </c>
      <c r="L2200" t="s">
        <v>198</v>
      </c>
      <c r="M2200" t="s">
        <v>4353</v>
      </c>
      <c r="N2200" s="14"/>
      <c r="O2200" s="14"/>
      <c r="P2200" s="14"/>
      <c r="Q2200" s="14"/>
      <c r="R2200" s="14"/>
      <c r="S2200" s="14">
        <v>0</v>
      </c>
    </row>
    <row r="2201" spans="1:19" x14ac:dyDescent="0.3">
      <c r="A2201" t="s">
        <v>6935</v>
      </c>
      <c r="B2201" t="s">
        <v>131</v>
      </c>
      <c r="C2201" s="14">
        <v>1953</v>
      </c>
      <c r="D2201" t="s">
        <v>255</v>
      </c>
      <c r="E2201" t="s">
        <v>2054</v>
      </c>
      <c r="F2201" t="s">
        <v>299</v>
      </c>
      <c r="G2201" t="s">
        <v>299</v>
      </c>
      <c r="H2201" t="s">
        <v>4353</v>
      </c>
      <c r="I2201" s="14"/>
      <c r="J2201" t="s">
        <v>4353</v>
      </c>
      <c r="K2201" s="14">
        <v>340000000</v>
      </c>
      <c r="L2201" t="s">
        <v>197</v>
      </c>
      <c r="M2201" t="s">
        <v>4353</v>
      </c>
      <c r="N2201" s="14"/>
      <c r="O2201" s="14"/>
      <c r="P2201" s="14"/>
      <c r="Q2201" s="14"/>
      <c r="R2201" s="14"/>
      <c r="S2201" s="14">
        <v>0</v>
      </c>
    </row>
    <row r="2202" spans="1:19" x14ac:dyDescent="0.3">
      <c r="A2202" t="s">
        <v>6936</v>
      </c>
      <c r="B2202" t="s">
        <v>131</v>
      </c>
      <c r="C2202" s="14">
        <v>1953</v>
      </c>
      <c r="D2202" t="s">
        <v>255</v>
      </c>
      <c r="E2202" t="s">
        <v>2053</v>
      </c>
      <c r="F2202" t="s">
        <v>299</v>
      </c>
      <c r="G2202" t="s">
        <v>299</v>
      </c>
      <c r="H2202" t="s">
        <v>4353</v>
      </c>
      <c r="I2202" s="14"/>
      <c r="J2202" t="s">
        <v>4353</v>
      </c>
      <c r="K2202" s="14">
        <v>30000000</v>
      </c>
      <c r="L2202" t="s">
        <v>198</v>
      </c>
      <c r="M2202" t="s">
        <v>4353</v>
      </c>
      <c r="N2202" s="14"/>
      <c r="O2202" s="14"/>
      <c r="P2202" s="14"/>
      <c r="Q2202" s="14"/>
      <c r="R2202" s="14"/>
      <c r="S2202" s="14">
        <v>0</v>
      </c>
    </row>
    <row r="2203" spans="1:19" x14ac:dyDescent="0.3">
      <c r="A2203" t="s">
        <v>6937</v>
      </c>
      <c r="B2203" t="s">
        <v>131</v>
      </c>
      <c r="C2203" s="14">
        <v>1958</v>
      </c>
      <c r="D2203" t="s">
        <v>255</v>
      </c>
      <c r="E2203" t="s">
        <v>278</v>
      </c>
      <c r="F2203" t="s">
        <v>299</v>
      </c>
      <c r="G2203" t="s">
        <v>299</v>
      </c>
      <c r="H2203" t="s">
        <v>4353</v>
      </c>
      <c r="I2203" s="14"/>
      <c r="J2203" t="s">
        <v>4353</v>
      </c>
      <c r="K2203" s="14">
        <v>10000000</v>
      </c>
      <c r="L2203" t="s">
        <v>198</v>
      </c>
      <c r="M2203" t="s">
        <v>4353</v>
      </c>
      <c r="N2203" s="14">
        <v>0</v>
      </c>
      <c r="O2203" s="14">
        <v>5</v>
      </c>
      <c r="P2203" s="14">
        <v>15</v>
      </c>
      <c r="Q2203" s="14"/>
      <c r="R2203" s="14"/>
      <c r="S2203" s="14">
        <v>0</v>
      </c>
    </row>
    <row r="2204" spans="1:19" x14ac:dyDescent="0.3">
      <c r="A2204" t="s">
        <v>6938</v>
      </c>
      <c r="B2204" t="s">
        <v>131</v>
      </c>
      <c r="C2204" s="14">
        <v>1958</v>
      </c>
      <c r="D2204" t="s">
        <v>255</v>
      </c>
      <c r="E2204" t="s">
        <v>2055</v>
      </c>
      <c r="F2204" t="s">
        <v>299</v>
      </c>
      <c r="G2204" t="s">
        <v>299</v>
      </c>
      <c r="H2204" t="s">
        <v>4353</v>
      </c>
      <c r="I2204" s="14"/>
      <c r="J2204" t="s">
        <v>4353</v>
      </c>
      <c r="K2204" s="14">
        <v>42500000</v>
      </c>
      <c r="L2204" t="s">
        <v>198</v>
      </c>
      <c r="M2204" t="s">
        <v>4353</v>
      </c>
      <c r="N2204" s="14">
        <v>1</v>
      </c>
      <c r="O2204" s="14">
        <v>3</v>
      </c>
      <c r="P2204" s="14">
        <v>13</v>
      </c>
      <c r="Q2204" s="14"/>
      <c r="R2204" s="14"/>
      <c r="S2204" s="14">
        <v>0</v>
      </c>
    </row>
    <row r="2205" spans="1:19" x14ac:dyDescent="0.3">
      <c r="A2205" t="s">
        <v>6939</v>
      </c>
      <c r="B2205" t="s">
        <v>131</v>
      </c>
      <c r="C2205" s="14">
        <v>1960</v>
      </c>
      <c r="D2205" t="s">
        <v>255</v>
      </c>
      <c r="E2205" t="s">
        <v>2056</v>
      </c>
      <c r="F2205" t="s">
        <v>299</v>
      </c>
      <c r="G2205" t="s">
        <v>299</v>
      </c>
      <c r="H2205" t="s">
        <v>4353</v>
      </c>
      <c r="I2205" s="14"/>
      <c r="J2205" t="s">
        <v>4353</v>
      </c>
      <c r="K2205" s="14">
        <v>105000000</v>
      </c>
      <c r="L2205" t="s">
        <v>198</v>
      </c>
      <c r="M2205" t="s">
        <v>4353</v>
      </c>
      <c r="N2205" s="14"/>
      <c r="O2205" s="14"/>
      <c r="P2205" s="14"/>
      <c r="Q2205" s="14"/>
      <c r="R2205" s="14"/>
      <c r="S2205" s="14">
        <v>0</v>
      </c>
    </row>
    <row r="2206" spans="1:19" x14ac:dyDescent="0.3">
      <c r="A2206" t="s">
        <v>6940</v>
      </c>
      <c r="B2206" t="s">
        <v>131</v>
      </c>
      <c r="C2206" s="14">
        <v>1965</v>
      </c>
      <c r="D2206" t="s">
        <v>255</v>
      </c>
      <c r="E2206" t="s">
        <v>4387</v>
      </c>
      <c r="F2206" t="s">
        <v>299</v>
      </c>
      <c r="G2206" t="s">
        <v>299</v>
      </c>
      <c r="H2206" t="s">
        <v>4353</v>
      </c>
      <c r="I2206" s="14"/>
      <c r="J2206" t="s">
        <v>4353</v>
      </c>
      <c r="K2206" s="14"/>
      <c r="L2206" t="s">
        <v>198</v>
      </c>
      <c r="M2206" t="s">
        <v>4353</v>
      </c>
      <c r="N2206" s="14"/>
      <c r="O2206" s="14"/>
      <c r="P2206" s="14"/>
      <c r="Q2206" s="14"/>
      <c r="R2206" s="14"/>
      <c r="S2206" s="14">
        <v>0</v>
      </c>
    </row>
    <row r="2207" spans="1:19" x14ac:dyDescent="0.3">
      <c r="A2207" t="s">
        <v>6941</v>
      </c>
      <c r="B2207" t="s">
        <v>131</v>
      </c>
      <c r="C2207" s="14">
        <v>1970</v>
      </c>
      <c r="D2207" t="s">
        <v>255</v>
      </c>
      <c r="E2207" t="s">
        <v>654</v>
      </c>
      <c r="F2207" t="s">
        <v>299</v>
      </c>
      <c r="G2207" t="s">
        <v>299</v>
      </c>
      <c r="H2207" t="s">
        <v>4353</v>
      </c>
      <c r="I2207" s="14"/>
      <c r="J2207" t="s">
        <v>4353</v>
      </c>
      <c r="K2207" s="14"/>
      <c r="L2207" t="s">
        <v>198</v>
      </c>
      <c r="M2207" t="s">
        <v>4353</v>
      </c>
      <c r="N2207" s="14"/>
      <c r="O2207" s="14"/>
      <c r="P2207" s="14"/>
      <c r="Q2207" s="14"/>
      <c r="R2207" s="14"/>
      <c r="S2207" s="14">
        <v>0</v>
      </c>
    </row>
    <row r="2208" spans="1:19" x14ac:dyDescent="0.3">
      <c r="A2208" t="s">
        <v>6942</v>
      </c>
      <c r="B2208" t="s">
        <v>131</v>
      </c>
      <c r="C2208" s="14">
        <v>1973</v>
      </c>
      <c r="D2208" t="s">
        <v>255</v>
      </c>
      <c r="E2208" t="s">
        <v>2057</v>
      </c>
      <c r="F2208" t="s">
        <v>299</v>
      </c>
      <c r="G2208" t="s">
        <v>299</v>
      </c>
      <c r="H2208" t="s">
        <v>4353</v>
      </c>
      <c r="I2208" s="14"/>
      <c r="J2208" t="s">
        <v>4353</v>
      </c>
      <c r="K2208" s="14"/>
      <c r="L2208" t="s">
        <v>198</v>
      </c>
      <c r="M2208" t="s">
        <v>4353</v>
      </c>
      <c r="N2208" s="14"/>
      <c r="O2208" s="14"/>
      <c r="P2208" s="14"/>
      <c r="Q2208" s="14"/>
      <c r="R2208" s="14"/>
      <c r="S2208" s="14">
        <v>0</v>
      </c>
    </row>
    <row r="2209" spans="1:19" x14ac:dyDescent="0.3">
      <c r="A2209" t="s">
        <v>6943</v>
      </c>
      <c r="B2209" t="s">
        <v>131</v>
      </c>
      <c r="C2209" s="14">
        <v>1974</v>
      </c>
      <c r="D2209" t="s">
        <v>255</v>
      </c>
      <c r="E2209" t="s">
        <v>654</v>
      </c>
      <c r="F2209" t="s">
        <v>299</v>
      </c>
      <c r="G2209" t="s">
        <v>299</v>
      </c>
      <c r="H2209" t="s">
        <v>4353</v>
      </c>
      <c r="I2209" s="14"/>
      <c r="J2209" t="s">
        <v>4353</v>
      </c>
      <c r="K2209" s="14"/>
      <c r="L2209" t="s">
        <v>198</v>
      </c>
      <c r="M2209" t="s">
        <v>4353</v>
      </c>
      <c r="N2209" s="14"/>
      <c r="O2209" s="14"/>
      <c r="P2209" s="14"/>
      <c r="Q2209" s="14"/>
      <c r="R2209" s="14"/>
      <c r="S2209" s="14">
        <v>0</v>
      </c>
    </row>
    <row r="2210" spans="1:19" x14ac:dyDescent="0.3">
      <c r="A2210" t="s">
        <v>6944</v>
      </c>
      <c r="B2210" t="s">
        <v>131</v>
      </c>
      <c r="C2210" s="14">
        <v>1985</v>
      </c>
      <c r="D2210" t="s">
        <v>255</v>
      </c>
      <c r="E2210" t="s">
        <v>2058</v>
      </c>
      <c r="F2210" t="s">
        <v>299</v>
      </c>
      <c r="G2210" t="s">
        <v>299</v>
      </c>
      <c r="H2210" t="s">
        <v>4353</v>
      </c>
      <c r="I2210" s="14"/>
      <c r="J2210" t="s">
        <v>4353</v>
      </c>
      <c r="K2210" s="14">
        <v>20000000</v>
      </c>
      <c r="L2210" t="s">
        <v>198</v>
      </c>
      <c r="M2210" t="s">
        <v>4353</v>
      </c>
      <c r="N2210" s="14"/>
      <c r="O2210" s="14"/>
      <c r="P2210" s="14"/>
      <c r="Q2210" s="14"/>
      <c r="R2210" s="14"/>
      <c r="S2210" s="14">
        <v>0</v>
      </c>
    </row>
    <row r="2211" spans="1:19" x14ac:dyDescent="0.3">
      <c r="A2211" t="s">
        <v>6945</v>
      </c>
      <c r="B2211" t="s">
        <v>131</v>
      </c>
      <c r="C2211" s="14">
        <v>1989</v>
      </c>
      <c r="D2211" t="s">
        <v>255</v>
      </c>
      <c r="E2211" t="s">
        <v>2059</v>
      </c>
      <c r="F2211" t="s">
        <v>299</v>
      </c>
      <c r="G2211" t="s">
        <v>299</v>
      </c>
      <c r="H2211" t="s">
        <v>4353</v>
      </c>
      <c r="I2211" s="14"/>
      <c r="J2211" t="s">
        <v>4353</v>
      </c>
      <c r="K2211" s="14">
        <v>24000000</v>
      </c>
      <c r="L2211" t="s">
        <v>198</v>
      </c>
      <c r="M2211" t="s">
        <v>4353</v>
      </c>
      <c r="N2211" s="14"/>
      <c r="O2211" s="14"/>
      <c r="P2211" s="14"/>
      <c r="Q2211" s="14"/>
      <c r="R2211" s="14"/>
      <c r="S2211" s="14">
        <v>0</v>
      </c>
    </row>
    <row r="2212" spans="1:19" x14ac:dyDescent="0.3">
      <c r="A2212" t="s">
        <v>6946</v>
      </c>
      <c r="B2212" t="s">
        <v>131</v>
      </c>
      <c r="C2212" s="14">
        <v>1990</v>
      </c>
      <c r="D2212" t="s">
        <v>258</v>
      </c>
      <c r="E2212" t="s">
        <v>2060</v>
      </c>
      <c r="F2212" t="s">
        <v>299</v>
      </c>
      <c r="G2212" t="s">
        <v>299</v>
      </c>
      <c r="H2212" t="s">
        <v>4353</v>
      </c>
      <c r="I2212" s="14"/>
      <c r="J2212" t="s">
        <v>4353</v>
      </c>
      <c r="K2212" s="14">
        <v>500000000</v>
      </c>
      <c r="L2212" t="s">
        <v>197</v>
      </c>
      <c r="M2212" t="s">
        <v>4353</v>
      </c>
      <c r="N2212" s="14"/>
      <c r="O2212" s="14"/>
      <c r="P2212" s="14"/>
      <c r="Q2212" s="14"/>
      <c r="R2212" s="14"/>
      <c r="S2212" s="14">
        <v>0</v>
      </c>
    </row>
    <row r="2213" spans="1:19" x14ac:dyDescent="0.3">
      <c r="A2213" t="s">
        <v>6947</v>
      </c>
      <c r="B2213" t="s">
        <v>131</v>
      </c>
      <c r="C2213" s="14">
        <v>1991</v>
      </c>
      <c r="D2213" t="s">
        <v>258</v>
      </c>
      <c r="E2213" t="s">
        <v>2060</v>
      </c>
      <c r="F2213" t="s">
        <v>299</v>
      </c>
      <c r="G2213" t="s">
        <v>299</v>
      </c>
      <c r="H2213" t="s">
        <v>4353</v>
      </c>
      <c r="I2213" s="14"/>
      <c r="J2213" t="s">
        <v>4353</v>
      </c>
      <c r="K2213" s="14">
        <v>500000000</v>
      </c>
      <c r="L2213" t="s">
        <v>197</v>
      </c>
      <c r="M2213" t="s">
        <v>4353</v>
      </c>
      <c r="N2213" s="14"/>
      <c r="O2213" s="14"/>
      <c r="P2213" s="14"/>
      <c r="Q2213" s="14"/>
      <c r="R2213" s="14"/>
      <c r="S2213" s="14">
        <v>0</v>
      </c>
    </row>
    <row r="2214" spans="1:19" x14ac:dyDescent="0.3">
      <c r="A2214" t="s">
        <v>6948</v>
      </c>
      <c r="B2214" t="s">
        <v>131</v>
      </c>
      <c r="C2214" s="14">
        <v>1992</v>
      </c>
      <c r="D2214" t="s">
        <v>258</v>
      </c>
      <c r="E2214" t="s">
        <v>2060</v>
      </c>
      <c r="F2214" t="s">
        <v>299</v>
      </c>
      <c r="G2214" t="s">
        <v>299</v>
      </c>
      <c r="H2214" t="s">
        <v>4353</v>
      </c>
      <c r="I2214" s="14"/>
      <c r="J2214" t="s">
        <v>4353</v>
      </c>
      <c r="K2214" s="14">
        <v>500000000</v>
      </c>
      <c r="L2214" t="s">
        <v>197</v>
      </c>
      <c r="M2214" t="s">
        <v>4353</v>
      </c>
      <c r="N2214" s="14"/>
      <c r="O2214" s="14"/>
      <c r="P2214" s="14"/>
      <c r="Q2214" s="14"/>
      <c r="R2214" s="14"/>
      <c r="S2214" s="14">
        <v>0</v>
      </c>
    </row>
    <row r="2215" spans="1:19" x14ac:dyDescent="0.3">
      <c r="A2215" t="s">
        <v>6949</v>
      </c>
      <c r="B2215" t="s">
        <v>131</v>
      </c>
      <c r="C2215" s="14">
        <v>1993</v>
      </c>
      <c r="D2215" t="s">
        <v>258</v>
      </c>
      <c r="E2215" t="s">
        <v>2060</v>
      </c>
      <c r="F2215" t="s">
        <v>299</v>
      </c>
      <c r="G2215" t="s">
        <v>299</v>
      </c>
      <c r="H2215" t="s">
        <v>4353</v>
      </c>
      <c r="I2215" s="14"/>
      <c r="J2215" t="s">
        <v>4353</v>
      </c>
      <c r="K2215" s="14">
        <v>500000000</v>
      </c>
      <c r="L2215" t="s">
        <v>197</v>
      </c>
      <c r="M2215" t="s">
        <v>4353</v>
      </c>
      <c r="N2215" s="14"/>
      <c r="O2215" s="14"/>
      <c r="P2215" s="14"/>
      <c r="Q2215" s="14"/>
      <c r="R2215" s="14"/>
      <c r="S2215" s="14">
        <v>0</v>
      </c>
    </row>
    <row r="2216" spans="1:19" x14ac:dyDescent="0.3">
      <c r="A2216" t="s">
        <v>6950</v>
      </c>
      <c r="B2216" t="s">
        <v>131</v>
      </c>
      <c r="C2216" s="14">
        <v>1994</v>
      </c>
      <c r="D2216" t="s">
        <v>258</v>
      </c>
      <c r="E2216" t="s">
        <v>2060</v>
      </c>
      <c r="F2216" t="s">
        <v>299</v>
      </c>
      <c r="G2216" t="s">
        <v>299</v>
      </c>
      <c r="H2216" t="s">
        <v>4353</v>
      </c>
      <c r="I2216" s="14"/>
      <c r="J2216" t="s">
        <v>4353</v>
      </c>
      <c r="K2216" s="14">
        <v>500000000</v>
      </c>
      <c r="L2216" t="s">
        <v>197</v>
      </c>
      <c r="M2216" t="s">
        <v>4353</v>
      </c>
      <c r="N2216" s="14"/>
      <c r="O2216" s="14"/>
      <c r="P2216" s="14"/>
      <c r="Q2216" s="14"/>
      <c r="R2216" s="14"/>
      <c r="S2216" s="14">
        <v>0</v>
      </c>
    </row>
    <row r="2217" spans="1:19" x14ac:dyDescent="0.3">
      <c r="A2217" t="s">
        <v>6951</v>
      </c>
      <c r="B2217" t="s">
        <v>131</v>
      </c>
      <c r="C2217" s="14">
        <v>1995</v>
      </c>
      <c r="D2217" t="s">
        <v>258</v>
      </c>
      <c r="E2217" t="s">
        <v>2060</v>
      </c>
      <c r="F2217" t="s">
        <v>299</v>
      </c>
      <c r="G2217" t="s">
        <v>299</v>
      </c>
      <c r="H2217" t="s">
        <v>4353</v>
      </c>
      <c r="I2217" s="14"/>
      <c r="J2217" t="s">
        <v>4353</v>
      </c>
      <c r="K2217" s="14">
        <v>500000000</v>
      </c>
      <c r="L2217" t="s">
        <v>197</v>
      </c>
      <c r="M2217" t="s">
        <v>4353</v>
      </c>
      <c r="N2217" s="14"/>
      <c r="O2217" s="14"/>
      <c r="P2217" s="14"/>
      <c r="Q2217" s="14"/>
      <c r="R2217" s="14"/>
      <c r="S2217" s="14">
        <v>0</v>
      </c>
    </row>
    <row r="2218" spans="1:19" x14ac:dyDescent="0.3">
      <c r="A2218" t="s">
        <v>6952</v>
      </c>
      <c r="B2218" t="s">
        <v>131</v>
      </c>
      <c r="C2218" s="14">
        <v>1996</v>
      </c>
      <c r="D2218" t="s">
        <v>258</v>
      </c>
      <c r="E2218" t="s">
        <v>2061</v>
      </c>
      <c r="F2218" t="s">
        <v>299</v>
      </c>
      <c r="G2218" t="s">
        <v>299</v>
      </c>
      <c r="H2218" t="s">
        <v>4353</v>
      </c>
      <c r="I2218" s="14"/>
      <c r="J2218" t="s">
        <v>4353</v>
      </c>
      <c r="K2218" s="14">
        <v>59000000</v>
      </c>
      <c r="L2218" t="s">
        <v>197</v>
      </c>
      <c r="M2218" t="s">
        <v>4353</v>
      </c>
      <c r="N2218" s="14"/>
      <c r="O2218" s="14"/>
      <c r="P2218" s="14"/>
      <c r="Q2218" s="14"/>
      <c r="R2218" s="14"/>
      <c r="S2218" s="14">
        <v>0</v>
      </c>
    </row>
    <row r="2219" spans="1:19" x14ac:dyDescent="0.3">
      <c r="A2219" t="s">
        <v>6953</v>
      </c>
      <c r="B2219" t="s">
        <v>131</v>
      </c>
      <c r="C2219" s="14">
        <v>1996</v>
      </c>
      <c r="D2219" t="s">
        <v>258</v>
      </c>
      <c r="E2219" t="s">
        <v>2060</v>
      </c>
      <c r="F2219" t="s">
        <v>299</v>
      </c>
      <c r="G2219" t="s">
        <v>299</v>
      </c>
      <c r="H2219" t="s">
        <v>4353</v>
      </c>
      <c r="I2219" s="14"/>
      <c r="J2219" t="s">
        <v>4353</v>
      </c>
      <c r="K2219" s="14">
        <v>500000000</v>
      </c>
      <c r="L2219" t="s">
        <v>197</v>
      </c>
      <c r="M2219" t="s">
        <v>4353</v>
      </c>
      <c r="N2219" s="14"/>
      <c r="O2219" s="14"/>
      <c r="P2219" s="14"/>
      <c r="Q2219" s="14"/>
      <c r="R2219" s="14"/>
      <c r="S2219" s="14">
        <v>0</v>
      </c>
    </row>
    <row r="2220" spans="1:19" x14ac:dyDescent="0.3">
      <c r="A2220" t="s">
        <v>6954</v>
      </c>
      <c r="B2220" t="s">
        <v>131</v>
      </c>
      <c r="C2220" s="14">
        <v>1996</v>
      </c>
      <c r="D2220" t="s">
        <v>258</v>
      </c>
      <c r="E2220" t="s">
        <v>334</v>
      </c>
      <c r="F2220" t="s">
        <v>299</v>
      </c>
      <c r="G2220" t="s">
        <v>299</v>
      </c>
      <c r="H2220" t="s">
        <v>4353</v>
      </c>
      <c r="I2220" s="14"/>
      <c r="J2220" t="s">
        <v>4353</v>
      </c>
      <c r="K2220" s="14">
        <v>24000000</v>
      </c>
      <c r="L2220" t="s">
        <v>198</v>
      </c>
      <c r="M2220" t="s">
        <v>4353</v>
      </c>
      <c r="N2220" s="14">
        <v>0</v>
      </c>
      <c r="O2220" s="14"/>
      <c r="P2220" s="14"/>
      <c r="Q2220" s="14"/>
      <c r="R2220" s="14"/>
      <c r="S2220" s="14">
        <v>0</v>
      </c>
    </row>
    <row r="2221" spans="1:19" x14ac:dyDescent="0.3">
      <c r="A2221" t="s">
        <v>6955</v>
      </c>
      <c r="B2221" t="s">
        <v>131</v>
      </c>
      <c r="C2221" s="14">
        <v>1997</v>
      </c>
      <c r="D2221" t="s">
        <v>258</v>
      </c>
      <c r="E2221" t="s">
        <v>2060</v>
      </c>
      <c r="F2221" t="s">
        <v>299</v>
      </c>
      <c r="G2221" t="s">
        <v>299</v>
      </c>
      <c r="H2221" t="s">
        <v>4353</v>
      </c>
      <c r="I2221" s="14"/>
      <c r="J2221" t="s">
        <v>4353</v>
      </c>
      <c r="K2221" s="14">
        <v>500000000</v>
      </c>
      <c r="L2221" t="s">
        <v>197</v>
      </c>
      <c r="M2221" t="s">
        <v>4353</v>
      </c>
      <c r="N2221" s="14"/>
      <c r="O2221" s="14"/>
      <c r="P2221" s="14"/>
      <c r="Q2221" s="14"/>
      <c r="R2221" s="14"/>
      <c r="S2221" s="14">
        <v>0</v>
      </c>
    </row>
    <row r="2222" spans="1:19" x14ac:dyDescent="0.3">
      <c r="A2222" t="s">
        <v>6956</v>
      </c>
      <c r="B2222" t="s">
        <v>131</v>
      </c>
      <c r="C2222" s="14">
        <v>1998</v>
      </c>
      <c r="D2222" t="s">
        <v>258</v>
      </c>
      <c r="E2222" t="s">
        <v>2060</v>
      </c>
      <c r="F2222" t="s">
        <v>299</v>
      </c>
      <c r="G2222" t="s">
        <v>299</v>
      </c>
      <c r="H2222" t="s">
        <v>4353</v>
      </c>
      <c r="I2222" s="14"/>
      <c r="J2222" t="s">
        <v>4353</v>
      </c>
      <c r="K2222" s="14">
        <v>500000000</v>
      </c>
      <c r="L2222" t="s">
        <v>197</v>
      </c>
      <c r="M2222" t="s">
        <v>4353</v>
      </c>
      <c r="N2222" s="14"/>
      <c r="O2222" s="14"/>
      <c r="P2222" s="14"/>
      <c r="Q2222" s="14"/>
      <c r="R2222" s="14"/>
      <c r="S2222" s="14">
        <v>0</v>
      </c>
    </row>
    <row r="2223" spans="1:19" x14ac:dyDescent="0.3">
      <c r="A2223" t="s">
        <v>6957</v>
      </c>
      <c r="B2223" t="s">
        <v>131</v>
      </c>
      <c r="C2223" s="14">
        <v>1999</v>
      </c>
      <c r="D2223" t="s">
        <v>258</v>
      </c>
      <c r="E2223" t="s">
        <v>2060</v>
      </c>
      <c r="F2223" t="s">
        <v>299</v>
      </c>
      <c r="G2223" t="s">
        <v>299</v>
      </c>
      <c r="H2223" t="s">
        <v>4353</v>
      </c>
      <c r="I2223" s="14"/>
      <c r="J2223" t="s">
        <v>4353</v>
      </c>
      <c r="K2223" s="14">
        <v>500000000</v>
      </c>
      <c r="L2223" t="s">
        <v>197</v>
      </c>
      <c r="M2223" t="s">
        <v>4353</v>
      </c>
      <c r="N2223" s="14"/>
      <c r="O2223" s="14"/>
      <c r="P2223" s="14"/>
      <c r="Q2223" s="14"/>
      <c r="R2223" s="14"/>
      <c r="S2223" s="14">
        <v>0</v>
      </c>
    </row>
    <row r="2224" spans="1:19" x14ac:dyDescent="0.3">
      <c r="A2224" t="s">
        <v>6958</v>
      </c>
      <c r="B2224" t="s">
        <v>131</v>
      </c>
      <c r="C2224" s="14">
        <v>2000</v>
      </c>
      <c r="D2224" t="s">
        <v>302</v>
      </c>
      <c r="E2224" t="s">
        <v>2063</v>
      </c>
      <c r="F2224" t="s">
        <v>299</v>
      </c>
      <c r="G2224" t="s">
        <v>299</v>
      </c>
      <c r="H2224" t="s">
        <v>4353</v>
      </c>
      <c r="I2224" s="14"/>
      <c r="J2224" t="s">
        <v>4353</v>
      </c>
      <c r="K2224" s="14"/>
      <c r="L2224" t="s">
        <v>197</v>
      </c>
      <c r="M2224" t="s">
        <v>202</v>
      </c>
      <c r="N2224" s="14"/>
      <c r="O2224" s="14"/>
      <c r="P2224" s="14"/>
      <c r="Q2224" s="14"/>
      <c r="R2224" s="14"/>
      <c r="S2224" s="14">
        <v>0</v>
      </c>
    </row>
    <row r="2225" spans="1:19" x14ac:dyDescent="0.3">
      <c r="A2225" t="s">
        <v>6959</v>
      </c>
      <c r="B2225" t="s">
        <v>131</v>
      </c>
      <c r="C2225" s="14">
        <v>2000</v>
      </c>
      <c r="D2225" t="s">
        <v>302</v>
      </c>
      <c r="E2225" t="s">
        <v>2062</v>
      </c>
      <c r="F2225" t="s">
        <v>299</v>
      </c>
      <c r="G2225" t="s">
        <v>299</v>
      </c>
      <c r="H2225" t="s">
        <v>4353</v>
      </c>
      <c r="I2225" s="14">
        <v>400000000</v>
      </c>
      <c r="J2225" t="s">
        <v>147</v>
      </c>
      <c r="K2225" s="14">
        <v>48317908</v>
      </c>
      <c r="L2225" t="s">
        <v>197</v>
      </c>
      <c r="M2225" t="s">
        <v>202</v>
      </c>
      <c r="N2225" s="14"/>
      <c r="O2225" s="14"/>
      <c r="P2225" s="14"/>
      <c r="Q2225" s="14"/>
      <c r="R2225" s="14"/>
      <c r="S2225" s="14">
        <v>0</v>
      </c>
    </row>
    <row r="2226" spans="1:19" x14ac:dyDescent="0.3">
      <c r="A2226" t="s">
        <v>6960</v>
      </c>
      <c r="B2226" t="s">
        <v>131</v>
      </c>
      <c r="C2226" s="14">
        <v>2004</v>
      </c>
      <c r="D2226" t="s">
        <v>302</v>
      </c>
      <c r="E2226" t="s">
        <v>2064</v>
      </c>
      <c r="F2226" t="s">
        <v>299</v>
      </c>
      <c r="G2226" t="s">
        <v>299</v>
      </c>
      <c r="H2226" t="s">
        <v>4353</v>
      </c>
      <c r="I2226" s="14">
        <v>10000000</v>
      </c>
      <c r="J2226" t="s">
        <v>147</v>
      </c>
      <c r="K2226" s="14">
        <v>1208196.25</v>
      </c>
      <c r="L2226" t="s">
        <v>197</v>
      </c>
      <c r="M2226" t="s">
        <v>202</v>
      </c>
      <c r="N2226" s="14"/>
      <c r="O2226" s="14"/>
      <c r="P2226" s="14"/>
      <c r="Q2226" s="14"/>
      <c r="R2226" s="14"/>
      <c r="S2226" s="14">
        <v>0</v>
      </c>
    </row>
    <row r="2227" spans="1:19" x14ac:dyDescent="0.3">
      <c r="A2227" t="s">
        <v>6961</v>
      </c>
      <c r="B2227" t="s">
        <v>131</v>
      </c>
      <c r="C2227" s="14">
        <v>2005</v>
      </c>
      <c r="D2227" t="s">
        <v>302</v>
      </c>
      <c r="E2227" t="s">
        <v>2066</v>
      </c>
      <c r="F2227" t="s">
        <v>299</v>
      </c>
      <c r="G2227" t="s">
        <v>299</v>
      </c>
      <c r="H2227" t="s">
        <v>4353</v>
      </c>
      <c r="I2227" s="14">
        <v>260000000</v>
      </c>
      <c r="J2227" t="s">
        <v>147</v>
      </c>
      <c r="K2227" s="14">
        <v>31729308</v>
      </c>
      <c r="L2227" t="s">
        <v>197</v>
      </c>
      <c r="M2227" t="s">
        <v>202</v>
      </c>
      <c r="N2227" s="14"/>
      <c r="O2227" s="14"/>
      <c r="P2227" s="14"/>
      <c r="Q2227" s="14"/>
      <c r="R2227" s="14"/>
      <c r="S2227" s="14">
        <v>0</v>
      </c>
    </row>
    <row r="2228" spans="1:19" x14ac:dyDescent="0.3">
      <c r="A2228" t="s">
        <v>6962</v>
      </c>
      <c r="B2228" t="s">
        <v>131</v>
      </c>
      <c r="C2228" s="14">
        <v>2005</v>
      </c>
      <c r="D2228" t="s">
        <v>302</v>
      </c>
      <c r="E2228" t="s">
        <v>2065</v>
      </c>
      <c r="F2228" t="s">
        <v>299</v>
      </c>
      <c r="G2228" t="s">
        <v>299</v>
      </c>
      <c r="H2228" t="s">
        <v>4353</v>
      </c>
      <c r="I2228" s="14"/>
      <c r="J2228" t="s">
        <v>4353</v>
      </c>
      <c r="K2228" s="14"/>
      <c r="L2228" t="s">
        <v>197</v>
      </c>
      <c r="M2228" t="s">
        <v>202</v>
      </c>
      <c r="N2228" s="14"/>
      <c r="O2228" s="14"/>
      <c r="P2228" s="14"/>
      <c r="Q2228" s="14"/>
      <c r="R2228" s="14"/>
      <c r="S2228" s="14">
        <v>0</v>
      </c>
    </row>
    <row r="2229" spans="1:19" x14ac:dyDescent="0.3">
      <c r="A2229" t="s">
        <v>6963</v>
      </c>
      <c r="B2229" t="s">
        <v>131</v>
      </c>
      <c r="C2229" s="14">
        <v>2007</v>
      </c>
      <c r="D2229" t="s">
        <v>302</v>
      </c>
      <c r="E2229" t="s">
        <v>2068</v>
      </c>
      <c r="F2229" t="s">
        <v>327</v>
      </c>
      <c r="G2229" t="s">
        <v>328</v>
      </c>
      <c r="H2229" t="s">
        <v>4353</v>
      </c>
      <c r="I2229" s="14"/>
      <c r="J2229" t="s">
        <v>4353</v>
      </c>
      <c r="K2229" s="14"/>
      <c r="L2229" t="s">
        <v>197</v>
      </c>
      <c r="M2229" t="s">
        <v>202</v>
      </c>
      <c r="N2229" s="14"/>
      <c r="O2229" s="14"/>
      <c r="P2229" s="14"/>
      <c r="Q2229" s="14"/>
      <c r="R2229" s="14"/>
      <c r="S2229" s="14">
        <v>0</v>
      </c>
    </row>
    <row r="2230" spans="1:19" x14ac:dyDescent="0.3">
      <c r="A2230" t="s">
        <v>6964</v>
      </c>
      <c r="B2230" t="s">
        <v>131</v>
      </c>
      <c r="C2230" s="14">
        <v>2007</v>
      </c>
      <c r="D2230" t="s">
        <v>302</v>
      </c>
      <c r="E2230" t="s">
        <v>2067</v>
      </c>
      <c r="F2230" t="s">
        <v>299</v>
      </c>
      <c r="G2230" t="s">
        <v>299</v>
      </c>
      <c r="H2230" t="s">
        <v>4353</v>
      </c>
      <c r="I2230" s="14">
        <v>25000000</v>
      </c>
      <c r="J2230" t="s">
        <v>146</v>
      </c>
      <c r="K2230" s="14">
        <v>25000000</v>
      </c>
      <c r="L2230" t="s">
        <v>197</v>
      </c>
      <c r="M2230" t="s">
        <v>202</v>
      </c>
      <c r="N2230" s="14"/>
      <c r="O2230" s="14"/>
      <c r="P2230" s="14"/>
      <c r="Q2230" s="14"/>
      <c r="R2230" s="14"/>
      <c r="S2230" s="14">
        <v>0</v>
      </c>
    </row>
    <row r="2231" spans="1:19" x14ac:dyDescent="0.3">
      <c r="A2231" t="s">
        <v>6965</v>
      </c>
      <c r="B2231" t="s">
        <v>131</v>
      </c>
      <c r="C2231" s="14">
        <v>2011</v>
      </c>
      <c r="D2231" t="s">
        <v>302</v>
      </c>
      <c r="E2231" t="s">
        <v>2069</v>
      </c>
      <c r="F2231" t="s">
        <v>327</v>
      </c>
      <c r="G2231" t="s">
        <v>328</v>
      </c>
      <c r="H2231" t="s">
        <v>4353</v>
      </c>
      <c r="I2231" s="14"/>
      <c r="J2231" t="s">
        <v>4353</v>
      </c>
      <c r="K2231" s="14"/>
      <c r="L2231" t="s">
        <v>197</v>
      </c>
      <c r="M2231" t="s">
        <v>202</v>
      </c>
      <c r="N2231" s="14"/>
      <c r="O2231" s="14"/>
      <c r="P2231" s="14"/>
      <c r="Q2231" s="14"/>
      <c r="R2231" s="14"/>
      <c r="S2231" s="14">
        <v>0</v>
      </c>
    </row>
    <row r="2232" spans="1:19" x14ac:dyDescent="0.3">
      <c r="A2232" t="s">
        <v>6966</v>
      </c>
      <c r="B2232" t="s">
        <v>131</v>
      </c>
      <c r="C2232" s="14">
        <v>2012</v>
      </c>
      <c r="D2232" t="s">
        <v>302</v>
      </c>
      <c r="E2232" t="s">
        <v>2070</v>
      </c>
      <c r="F2232" t="s">
        <v>299</v>
      </c>
      <c r="G2232" t="s">
        <v>299</v>
      </c>
      <c r="H2232" t="s">
        <v>4353</v>
      </c>
      <c r="I2232" s="14">
        <v>18000000</v>
      </c>
      <c r="J2232" t="s">
        <v>146</v>
      </c>
      <c r="K2232" s="14">
        <v>18000000</v>
      </c>
      <c r="L2232" t="s">
        <v>197</v>
      </c>
      <c r="M2232" t="s">
        <v>202</v>
      </c>
      <c r="N2232" s="14"/>
      <c r="O2232" s="14"/>
      <c r="P2232" s="14"/>
      <c r="Q2232" s="14"/>
      <c r="R2232" s="14"/>
      <c r="S2232" s="14">
        <v>0</v>
      </c>
    </row>
    <row r="2233" spans="1:19" x14ac:dyDescent="0.3">
      <c r="A2233" t="s">
        <v>6967</v>
      </c>
      <c r="B2233" t="s">
        <v>131</v>
      </c>
      <c r="C2233" s="14">
        <v>2014</v>
      </c>
      <c r="D2233" t="s">
        <v>302</v>
      </c>
      <c r="E2233" t="s">
        <v>2071</v>
      </c>
      <c r="F2233" t="s">
        <v>299</v>
      </c>
      <c r="G2233" t="s">
        <v>299</v>
      </c>
      <c r="H2233" t="s">
        <v>4353</v>
      </c>
      <c r="I2233" s="14"/>
      <c r="J2233" t="s">
        <v>4353</v>
      </c>
      <c r="K2233" s="14"/>
      <c r="L2233" t="s">
        <v>197</v>
      </c>
      <c r="M2233" t="s">
        <v>202</v>
      </c>
      <c r="N2233" s="14"/>
      <c r="O2233" s="14"/>
      <c r="P2233" s="14"/>
      <c r="Q2233" s="14"/>
      <c r="R2233" s="14"/>
      <c r="S2233" s="14">
        <v>0</v>
      </c>
    </row>
    <row r="2234" spans="1:19" x14ac:dyDescent="0.3">
      <c r="A2234" t="s">
        <v>6968</v>
      </c>
      <c r="B2234" t="s">
        <v>92</v>
      </c>
      <c r="C2234" s="14">
        <v>1994</v>
      </c>
      <c r="D2234" t="s">
        <v>258</v>
      </c>
      <c r="E2234" t="s">
        <v>2072</v>
      </c>
      <c r="F2234" t="s">
        <v>299</v>
      </c>
      <c r="G2234" t="s">
        <v>299</v>
      </c>
      <c r="H2234" t="s">
        <v>4353</v>
      </c>
      <c r="I2234" s="14"/>
      <c r="J2234" t="s">
        <v>4353</v>
      </c>
      <c r="K2234" s="14">
        <v>7400000</v>
      </c>
      <c r="L2234" t="s">
        <v>197</v>
      </c>
      <c r="M2234" t="s">
        <v>4353</v>
      </c>
      <c r="N2234" s="14"/>
      <c r="O2234" s="14"/>
      <c r="P2234" s="14"/>
      <c r="Q2234" s="14"/>
      <c r="R2234" s="14"/>
      <c r="S2234" s="14">
        <v>0</v>
      </c>
    </row>
    <row r="2235" spans="1:19" x14ac:dyDescent="0.3">
      <c r="A2235" t="s">
        <v>6969</v>
      </c>
      <c r="B2235" t="s">
        <v>92</v>
      </c>
      <c r="C2235" s="14">
        <v>1998</v>
      </c>
      <c r="D2235" t="s">
        <v>258</v>
      </c>
      <c r="E2235" t="s">
        <v>2061</v>
      </c>
      <c r="F2235" t="s">
        <v>299</v>
      </c>
      <c r="G2235" t="s">
        <v>299</v>
      </c>
      <c r="H2235" t="s">
        <v>4353</v>
      </c>
      <c r="I2235" s="14"/>
      <c r="J2235" t="s">
        <v>4353</v>
      </c>
      <c r="K2235" s="14">
        <v>14700000</v>
      </c>
      <c r="L2235" t="s">
        <v>197</v>
      </c>
      <c r="M2235" t="s">
        <v>4353</v>
      </c>
      <c r="N2235" s="14"/>
      <c r="O2235" s="14"/>
      <c r="P2235" s="14"/>
      <c r="Q2235" s="14"/>
      <c r="R2235" s="14"/>
      <c r="S2235" s="14">
        <v>0</v>
      </c>
    </row>
    <row r="2236" spans="1:19" x14ac:dyDescent="0.3">
      <c r="A2236" t="s">
        <v>6970</v>
      </c>
      <c r="B2236" t="s">
        <v>92</v>
      </c>
      <c r="C2236" s="14">
        <v>2001</v>
      </c>
      <c r="D2236" t="s">
        <v>302</v>
      </c>
      <c r="E2236" t="s">
        <v>10021</v>
      </c>
      <c r="F2236" t="s">
        <v>299</v>
      </c>
      <c r="G2236" t="s">
        <v>299</v>
      </c>
      <c r="H2236" t="s">
        <v>4353</v>
      </c>
      <c r="I2236" s="14">
        <v>10000000</v>
      </c>
      <c r="J2236" t="s">
        <v>147</v>
      </c>
      <c r="K2236" s="14">
        <v>1208157.25</v>
      </c>
      <c r="L2236" t="s">
        <v>197</v>
      </c>
      <c r="M2236" t="s">
        <v>202</v>
      </c>
      <c r="N2236" s="14"/>
      <c r="O2236" s="14"/>
      <c r="P2236" s="14"/>
      <c r="Q2236" s="14"/>
      <c r="R2236" s="14"/>
      <c r="S2236" s="14">
        <v>0</v>
      </c>
    </row>
    <row r="2237" spans="1:19" x14ac:dyDescent="0.3">
      <c r="A2237" t="s">
        <v>6971</v>
      </c>
      <c r="B2237" t="s">
        <v>92</v>
      </c>
      <c r="C2237" s="14">
        <v>2001</v>
      </c>
      <c r="D2237" t="s">
        <v>302</v>
      </c>
      <c r="E2237" t="s">
        <v>2073</v>
      </c>
      <c r="F2237" t="s">
        <v>299</v>
      </c>
      <c r="G2237" t="s">
        <v>299</v>
      </c>
      <c r="H2237" t="s">
        <v>4353</v>
      </c>
      <c r="I2237" s="14">
        <v>50000000</v>
      </c>
      <c r="J2237" t="s">
        <v>147</v>
      </c>
      <c r="K2237" s="14">
        <v>6040786.5</v>
      </c>
      <c r="L2237" t="s">
        <v>197</v>
      </c>
      <c r="M2237" t="s">
        <v>202</v>
      </c>
      <c r="N2237" s="14"/>
      <c r="O2237" s="14"/>
      <c r="P2237" s="14"/>
      <c r="Q2237" s="14"/>
      <c r="R2237" s="14"/>
      <c r="S2237" s="14">
        <v>0</v>
      </c>
    </row>
    <row r="2238" spans="1:19" x14ac:dyDescent="0.3">
      <c r="A2238" t="s">
        <v>6972</v>
      </c>
      <c r="B2238" t="s">
        <v>92</v>
      </c>
      <c r="C2238" s="14">
        <v>2002</v>
      </c>
      <c r="D2238" t="s">
        <v>302</v>
      </c>
      <c r="E2238" t="s">
        <v>2074</v>
      </c>
      <c r="F2238" t="s">
        <v>299</v>
      </c>
      <c r="G2238" t="s">
        <v>299</v>
      </c>
      <c r="H2238" t="s">
        <v>4353</v>
      </c>
      <c r="I2238" s="14">
        <v>1400000</v>
      </c>
      <c r="J2238" t="s">
        <v>147</v>
      </c>
      <c r="K2238" s="14">
        <v>169144.28125</v>
      </c>
      <c r="L2238" t="s">
        <v>197</v>
      </c>
      <c r="M2238" t="s">
        <v>202</v>
      </c>
      <c r="N2238" s="14"/>
      <c r="O2238" s="14"/>
      <c r="P2238" s="14"/>
      <c r="Q2238" s="14"/>
      <c r="R2238" s="14"/>
      <c r="S2238" s="14">
        <v>0</v>
      </c>
    </row>
    <row r="2239" spans="1:19" x14ac:dyDescent="0.3">
      <c r="A2239" t="s">
        <v>6973</v>
      </c>
      <c r="B2239" t="s">
        <v>92</v>
      </c>
      <c r="C2239" s="14">
        <v>2002</v>
      </c>
      <c r="D2239" t="s">
        <v>302</v>
      </c>
      <c r="E2239" t="s">
        <v>2075</v>
      </c>
      <c r="F2239" t="s">
        <v>299</v>
      </c>
      <c r="G2239" t="s">
        <v>299</v>
      </c>
      <c r="H2239" t="s">
        <v>4353</v>
      </c>
      <c r="I2239" s="14">
        <v>5000000</v>
      </c>
      <c r="J2239" t="s">
        <v>147</v>
      </c>
      <c r="K2239" s="14">
        <v>604086.6875</v>
      </c>
      <c r="L2239" t="s">
        <v>197</v>
      </c>
      <c r="M2239" t="s">
        <v>202</v>
      </c>
      <c r="N2239" s="14"/>
      <c r="O2239" s="14"/>
      <c r="P2239" s="14"/>
      <c r="Q2239" s="14"/>
      <c r="R2239" s="14"/>
      <c r="S2239" s="14">
        <v>0</v>
      </c>
    </row>
    <row r="2240" spans="1:19" x14ac:dyDescent="0.3">
      <c r="A2240" t="s">
        <v>6974</v>
      </c>
      <c r="B2240" t="s">
        <v>92</v>
      </c>
      <c r="C2240" s="14">
        <v>2003</v>
      </c>
      <c r="D2240" t="s">
        <v>302</v>
      </c>
      <c r="E2240" t="s">
        <v>2077</v>
      </c>
      <c r="F2240" t="s">
        <v>2078</v>
      </c>
      <c r="G2240" t="s">
        <v>365</v>
      </c>
      <c r="H2240" t="s">
        <v>4353</v>
      </c>
      <c r="I2240" s="14"/>
      <c r="J2240" t="s">
        <v>4353</v>
      </c>
      <c r="K2240" s="14"/>
      <c r="L2240" t="s">
        <v>197</v>
      </c>
      <c r="M2240" t="s">
        <v>202</v>
      </c>
      <c r="N2240" s="14"/>
      <c r="O2240" s="14"/>
      <c r="P2240" s="14"/>
      <c r="Q2240" s="14"/>
      <c r="R2240" s="14"/>
      <c r="S2240" s="14">
        <v>0</v>
      </c>
    </row>
    <row r="2241" spans="1:19" x14ac:dyDescent="0.3">
      <c r="A2241" t="s">
        <v>6975</v>
      </c>
      <c r="B2241" t="s">
        <v>92</v>
      </c>
      <c r="C2241" s="14">
        <v>2003</v>
      </c>
      <c r="D2241" t="s">
        <v>302</v>
      </c>
      <c r="E2241" t="s">
        <v>2079</v>
      </c>
      <c r="F2241" t="s">
        <v>299</v>
      </c>
      <c r="G2241" t="s">
        <v>299</v>
      </c>
      <c r="H2241" t="s">
        <v>4353</v>
      </c>
      <c r="I2241" s="14">
        <v>5000</v>
      </c>
      <c r="J2241" t="s">
        <v>146</v>
      </c>
      <c r="K2241" s="14">
        <v>5000</v>
      </c>
      <c r="L2241" t="s">
        <v>197</v>
      </c>
      <c r="M2241" t="s">
        <v>202</v>
      </c>
      <c r="N2241" s="14"/>
      <c r="O2241" s="14"/>
      <c r="P2241" s="14"/>
      <c r="Q2241" s="14"/>
      <c r="R2241" s="14"/>
      <c r="S2241" s="14">
        <v>0</v>
      </c>
    </row>
    <row r="2242" spans="1:19" x14ac:dyDescent="0.3">
      <c r="A2242" t="s">
        <v>6976</v>
      </c>
      <c r="B2242" t="s">
        <v>92</v>
      </c>
      <c r="C2242" s="14">
        <v>2003</v>
      </c>
      <c r="D2242" t="s">
        <v>302</v>
      </c>
      <c r="E2242" t="s">
        <v>2076</v>
      </c>
      <c r="F2242" t="s">
        <v>299</v>
      </c>
      <c r="G2242" t="s">
        <v>299</v>
      </c>
      <c r="H2242" t="s">
        <v>4353</v>
      </c>
      <c r="I2242" s="14">
        <v>7200000</v>
      </c>
      <c r="J2242" t="s">
        <v>146</v>
      </c>
      <c r="K2242" s="14">
        <v>7200000</v>
      </c>
      <c r="L2242" t="s">
        <v>197</v>
      </c>
      <c r="M2242" t="s">
        <v>202</v>
      </c>
      <c r="N2242" s="14"/>
      <c r="O2242" s="14"/>
      <c r="P2242" s="14"/>
      <c r="Q2242" s="14"/>
      <c r="R2242" s="14"/>
      <c r="S2242" s="14">
        <v>0</v>
      </c>
    </row>
    <row r="2243" spans="1:19" x14ac:dyDescent="0.3">
      <c r="A2243" t="s">
        <v>6977</v>
      </c>
      <c r="B2243" t="s">
        <v>92</v>
      </c>
      <c r="C2243" s="14">
        <v>2004</v>
      </c>
      <c r="D2243" t="s">
        <v>302</v>
      </c>
      <c r="E2243" t="s">
        <v>2080</v>
      </c>
      <c r="F2243" t="s">
        <v>299</v>
      </c>
      <c r="G2243" t="s">
        <v>299</v>
      </c>
      <c r="H2243" t="s">
        <v>4353</v>
      </c>
      <c r="I2243" s="14">
        <v>5000000</v>
      </c>
      <c r="J2243" t="s">
        <v>147</v>
      </c>
      <c r="K2243" s="14">
        <v>604098.125</v>
      </c>
      <c r="L2243" t="s">
        <v>197</v>
      </c>
      <c r="M2243" t="s">
        <v>202</v>
      </c>
      <c r="N2243" s="14"/>
      <c r="O2243" s="14"/>
      <c r="P2243" s="14"/>
      <c r="Q2243" s="14"/>
      <c r="R2243" s="14"/>
      <c r="S2243" s="14">
        <v>0</v>
      </c>
    </row>
    <row r="2244" spans="1:19" x14ac:dyDescent="0.3">
      <c r="A2244" t="s">
        <v>6978</v>
      </c>
      <c r="B2244" t="s">
        <v>92</v>
      </c>
      <c r="C2244" s="14">
        <v>2004</v>
      </c>
      <c r="D2244" t="s">
        <v>302</v>
      </c>
      <c r="E2244" t="s">
        <v>2081</v>
      </c>
      <c r="F2244" t="s">
        <v>299</v>
      </c>
      <c r="G2244" t="s">
        <v>299</v>
      </c>
      <c r="H2244" t="s">
        <v>4353</v>
      </c>
      <c r="I2244" s="14">
        <v>300000</v>
      </c>
      <c r="J2244" t="s">
        <v>146</v>
      </c>
      <c r="K2244" s="14">
        <v>300000</v>
      </c>
      <c r="L2244" t="s">
        <v>197</v>
      </c>
      <c r="M2244" t="s">
        <v>202</v>
      </c>
      <c r="N2244" s="14"/>
      <c r="O2244" s="14"/>
      <c r="P2244" s="14"/>
      <c r="Q2244" s="14"/>
      <c r="R2244" s="14"/>
      <c r="S2244" s="14">
        <v>0</v>
      </c>
    </row>
    <row r="2245" spans="1:19" x14ac:dyDescent="0.3">
      <c r="A2245" t="s">
        <v>6979</v>
      </c>
      <c r="B2245" t="s">
        <v>92</v>
      </c>
      <c r="C2245" s="14">
        <v>2004</v>
      </c>
      <c r="D2245" t="s">
        <v>302</v>
      </c>
      <c r="E2245" t="s">
        <v>2082</v>
      </c>
      <c r="F2245" t="s">
        <v>299</v>
      </c>
      <c r="G2245" t="s">
        <v>299</v>
      </c>
      <c r="H2245" t="s">
        <v>4353</v>
      </c>
      <c r="I2245" s="14">
        <v>60000000</v>
      </c>
      <c r="J2245" t="s">
        <v>147</v>
      </c>
      <c r="K2245" s="14">
        <v>7249177.5</v>
      </c>
      <c r="L2245" t="s">
        <v>197</v>
      </c>
      <c r="M2245" t="s">
        <v>202</v>
      </c>
      <c r="N2245" s="14"/>
      <c r="O2245" s="14"/>
      <c r="P2245" s="14"/>
      <c r="Q2245" s="14"/>
      <c r="R2245" s="14"/>
      <c r="S2245" s="14">
        <v>0</v>
      </c>
    </row>
    <row r="2246" spans="1:19" x14ac:dyDescent="0.3">
      <c r="A2246" t="s">
        <v>6980</v>
      </c>
      <c r="B2246" t="s">
        <v>92</v>
      </c>
      <c r="C2246" s="14">
        <v>2005</v>
      </c>
      <c r="D2246" t="s">
        <v>302</v>
      </c>
      <c r="E2246" t="s">
        <v>2083</v>
      </c>
      <c r="F2246" t="s">
        <v>299</v>
      </c>
      <c r="G2246" t="s">
        <v>299</v>
      </c>
      <c r="H2246" t="s">
        <v>4353</v>
      </c>
      <c r="I2246" s="14">
        <v>171000</v>
      </c>
      <c r="J2246" t="s">
        <v>146</v>
      </c>
      <c r="K2246" s="14">
        <v>171000</v>
      </c>
      <c r="L2246" t="s">
        <v>197</v>
      </c>
      <c r="M2246" t="s">
        <v>202</v>
      </c>
      <c r="N2246" s="14"/>
      <c r="O2246" s="14"/>
      <c r="P2246" s="14"/>
      <c r="Q2246" s="14"/>
      <c r="R2246" s="14"/>
      <c r="S2246" s="14">
        <v>0</v>
      </c>
    </row>
    <row r="2247" spans="1:19" x14ac:dyDescent="0.3">
      <c r="A2247" t="s">
        <v>6981</v>
      </c>
      <c r="B2247" t="s">
        <v>92</v>
      </c>
      <c r="C2247" s="14">
        <v>2006</v>
      </c>
      <c r="D2247" t="s">
        <v>302</v>
      </c>
      <c r="E2247" t="s">
        <v>2084</v>
      </c>
      <c r="F2247" t="s">
        <v>336</v>
      </c>
      <c r="G2247" t="s">
        <v>337</v>
      </c>
      <c r="H2247" t="s">
        <v>644</v>
      </c>
      <c r="I2247" s="14">
        <v>77800000</v>
      </c>
      <c r="J2247" t="s">
        <v>146</v>
      </c>
      <c r="K2247" s="14">
        <v>77800000</v>
      </c>
      <c r="L2247" t="s">
        <v>198</v>
      </c>
      <c r="M2247" t="s">
        <v>199</v>
      </c>
      <c r="N2247" s="14"/>
      <c r="O2247" s="14"/>
      <c r="P2247" s="14"/>
      <c r="Q2247" s="14">
        <v>0</v>
      </c>
      <c r="R2247" s="14">
        <v>0</v>
      </c>
      <c r="S2247" s="14">
        <v>1</v>
      </c>
    </row>
    <row r="2248" spans="1:19" x14ac:dyDescent="0.3">
      <c r="A2248" t="s">
        <v>6982</v>
      </c>
      <c r="B2248" t="s">
        <v>92</v>
      </c>
      <c r="C2248" s="14">
        <v>2006</v>
      </c>
      <c r="D2248" t="s">
        <v>302</v>
      </c>
      <c r="E2248" t="s">
        <v>2086</v>
      </c>
      <c r="F2248" t="s">
        <v>299</v>
      </c>
      <c r="G2248" t="s">
        <v>299</v>
      </c>
      <c r="H2248" t="s">
        <v>4353</v>
      </c>
      <c r="I2248" s="14">
        <v>1800000</v>
      </c>
      <c r="J2248" t="s">
        <v>146</v>
      </c>
      <c r="K2248" s="14">
        <v>1800000</v>
      </c>
      <c r="L2248" t="s">
        <v>197</v>
      </c>
      <c r="M2248" t="s">
        <v>202</v>
      </c>
      <c r="N2248" s="14"/>
      <c r="O2248" s="14"/>
      <c r="P2248" s="14"/>
      <c r="Q2248" s="14"/>
      <c r="R2248" s="14"/>
      <c r="S2248" s="14">
        <v>0</v>
      </c>
    </row>
    <row r="2249" spans="1:19" x14ac:dyDescent="0.3">
      <c r="A2249" t="s">
        <v>6983</v>
      </c>
      <c r="B2249" t="s">
        <v>92</v>
      </c>
      <c r="C2249" s="14">
        <v>2006</v>
      </c>
      <c r="D2249" t="s">
        <v>302</v>
      </c>
      <c r="E2249" t="s">
        <v>2085</v>
      </c>
      <c r="F2249" t="s">
        <v>299</v>
      </c>
      <c r="G2249" t="s">
        <v>299</v>
      </c>
      <c r="H2249" t="s">
        <v>4353</v>
      </c>
      <c r="I2249" s="14">
        <v>70000000</v>
      </c>
      <c r="J2249" t="s">
        <v>147</v>
      </c>
      <c r="K2249" s="14">
        <v>8779149</v>
      </c>
      <c r="L2249" t="s">
        <v>197</v>
      </c>
      <c r="M2249" t="s">
        <v>202</v>
      </c>
      <c r="N2249" s="14"/>
      <c r="O2249" s="14"/>
      <c r="P2249" s="14"/>
      <c r="Q2249" s="14"/>
      <c r="R2249" s="14"/>
      <c r="S2249" s="14">
        <v>0</v>
      </c>
    </row>
    <row r="2250" spans="1:19" x14ac:dyDescent="0.3">
      <c r="A2250" t="s">
        <v>6984</v>
      </c>
      <c r="B2250" t="s">
        <v>92</v>
      </c>
      <c r="C2250" s="14">
        <v>2008</v>
      </c>
      <c r="D2250" t="s">
        <v>302</v>
      </c>
      <c r="E2250" t="s">
        <v>2088</v>
      </c>
      <c r="F2250" t="s">
        <v>299</v>
      </c>
      <c r="G2250" t="s">
        <v>299</v>
      </c>
      <c r="H2250" t="s">
        <v>4353</v>
      </c>
      <c r="I2250" s="14">
        <v>150000</v>
      </c>
      <c r="J2250" t="s">
        <v>146</v>
      </c>
      <c r="K2250" s="14">
        <v>150000</v>
      </c>
      <c r="L2250" t="s">
        <v>197</v>
      </c>
      <c r="M2250" t="s">
        <v>202</v>
      </c>
      <c r="N2250" s="14"/>
      <c r="O2250" s="14"/>
      <c r="P2250" s="14"/>
      <c r="Q2250" s="14"/>
      <c r="R2250" s="14"/>
      <c r="S2250" s="14">
        <v>0</v>
      </c>
    </row>
    <row r="2251" spans="1:19" x14ac:dyDescent="0.3">
      <c r="A2251" t="s">
        <v>6985</v>
      </c>
      <c r="B2251" t="s">
        <v>92</v>
      </c>
      <c r="C2251" s="14">
        <v>2008</v>
      </c>
      <c r="D2251" t="s">
        <v>617</v>
      </c>
      <c r="E2251" t="s">
        <v>2087</v>
      </c>
      <c r="F2251" t="s">
        <v>336</v>
      </c>
      <c r="G2251" t="s">
        <v>337</v>
      </c>
      <c r="H2251" t="s">
        <v>207</v>
      </c>
      <c r="I2251" s="14">
        <v>75000000</v>
      </c>
      <c r="J2251" t="s">
        <v>146</v>
      </c>
      <c r="K2251" s="14">
        <v>75000000</v>
      </c>
      <c r="L2251" t="s">
        <v>198</v>
      </c>
      <c r="M2251" t="s">
        <v>202</v>
      </c>
      <c r="N2251" s="14">
        <v>2</v>
      </c>
      <c r="O2251" s="14">
        <v>5</v>
      </c>
      <c r="P2251" s="14">
        <v>25</v>
      </c>
      <c r="Q2251" s="14">
        <v>0</v>
      </c>
      <c r="R2251" s="14">
        <v>1</v>
      </c>
      <c r="S2251" s="14">
        <v>1</v>
      </c>
    </row>
    <row r="2252" spans="1:19" x14ac:dyDescent="0.3">
      <c r="A2252" t="s">
        <v>6986</v>
      </c>
      <c r="B2252" t="s">
        <v>92</v>
      </c>
      <c r="C2252" s="14">
        <v>2009</v>
      </c>
      <c r="D2252" t="s">
        <v>302</v>
      </c>
      <c r="E2252" t="s">
        <v>2089</v>
      </c>
      <c r="F2252" t="s">
        <v>336</v>
      </c>
      <c r="G2252" t="s">
        <v>337</v>
      </c>
      <c r="H2252" t="s">
        <v>207</v>
      </c>
      <c r="I2252" s="14">
        <v>200000000</v>
      </c>
      <c r="J2252" t="s">
        <v>146</v>
      </c>
      <c r="K2252" s="14">
        <v>200000000</v>
      </c>
      <c r="L2252" t="s">
        <v>198</v>
      </c>
      <c r="M2252" t="s">
        <v>4353</v>
      </c>
      <c r="N2252" s="14"/>
      <c r="O2252" s="14"/>
      <c r="P2252" s="14"/>
      <c r="Q2252" s="14">
        <v>0</v>
      </c>
      <c r="R2252" s="14">
        <v>1</v>
      </c>
      <c r="S2252" s="14">
        <v>1</v>
      </c>
    </row>
    <row r="2253" spans="1:19" x14ac:dyDescent="0.3">
      <c r="A2253" t="s">
        <v>6987</v>
      </c>
      <c r="B2253" t="s">
        <v>92</v>
      </c>
      <c r="C2253" s="14">
        <v>2010</v>
      </c>
      <c r="D2253" t="s">
        <v>302</v>
      </c>
      <c r="E2253" t="s">
        <v>2090</v>
      </c>
      <c r="F2253" t="s">
        <v>299</v>
      </c>
      <c r="G2253" t="s">
        <v>299</v>
      </c>
      <c r="H2253" t="s">
        <v>4353</v>
      </c>
      <c r="I2253" s="14">
        <v>8000000</v>
      </c>
      <c r="J2253" t="s">
        <v>147</v>
      </c>
      <c r="K2253" s="14">
        <v>1181637</v>
      </c>
      <c r="L2253" t="s">
        <v>197</v>
      </c>
      <c r="M2253" t="s">
        <v>202</v>
      </c>
      <c r="N2253" s="14"/>
      <c r="O2253" s="14"/>
      <c r="P2253" s="14"/>
      <c r="Q2253" s="14"/>
      <c r="R2253" s="14"/>
      <c r="S2253" s="14">
        <v>0</v>
      </c>
    </row>
    <row r="2254" spans="1:19" x14ac:dyDescent="0.3">
      <c r="A2254" t="s">
        <v>6988</v>
      </c>
      <c r="B2254" t="s">
        <v>92</v>
      </c>
      <c r="C2254" s="14">
        <v>2011</v>
      </c>
      <c r="D2254" t="s">
        <v>302</v>
      </c>
      <c r="E2254" t="s">
        <v>2092</v>
      </c>
      <c r="F2254" t="s">
        <v>336</v>
      </c>
      <c r="G2254" t="s">
        <v>337</v>
      </c>
      <c r="H2254" t="s">
        <v>207</v>
      </c>
      <c r="I2254" s="14">
        <v>91400000</v>
      </c>
      <c r="J2254" t="s">
        <v>146</v>
      </c>
      <c r="K2254" s="14">
        <v>91400000</v>
      </c>
      <c r="L2254" t="s">
        <v>198</v>
      </c>
      <c r="M2254" t="s">
        <v>202</v>
      </c>
      <c r="N2254" s="14">
        <v>2</v>
      </c>
      <c r="O2254" s="14">
        <v>9</v>
      </c>
      <c r="P2254" s="14">
        <v>20</v>
      </c>
      <c r="Q2254" s="14">
        <v>0</v>
      </c>
      <c r="R2254" s="14">
        <v>1</v>
      </c>
      <c r="S2254" s="14">
        <v>1</v>
      </c>
    </row>
    <row r="2255" spans="1:19" x14ac:dyDescent="0.3">
      <c r="A2255" t="s">
        <v>6989</v>
      </c>
      <c r="B2255" t="s">
        <v>92</v>
      </c>
      <c r="C2255" s="14">
        <v>2011</v>
      </c>
      <c r="D2255" t="s">
        <v>302</v>
      </c>
      <c r="E2255" t="s">
        <v>2091</v>
      </c>
      <c r="F2255" t="s">
        <v>336</v>
      </c>
      <c r="G2255" t="s">
        <v>337</v>
      </c>
      <c r="H2255" t="s">
        <v>207</v>
      </c>
      <c r="I2255" s="14">
        <v>208000000</v>
      </c>
      <c r="J2255" t="s">
        <v>146</v>
      </c>
      <c r="K2255" s="14">
        <v>208000000</v>
      </c>
      <c r="L2255" t="s">
        <v>198</v>
      </c>
      <c r="M2255" t="s">
        <v>202</v>
      </c>
      <c r="N2255" s="14">
        <v>2</v>
      </c>
      <c r="O2255" s="14">
        <v>5</v>
      </c>
      <c r="P2255" s="14">
        <v>20</v>
      </c>
      <c r="Q2255" s="14">
        <v>0</v>
      </c>
      <c r="R2255" s="14">
        <v>1</v>
      </c>
      <c r="S2255" s="14">
        <v>1</v>
      </c>
    </row>
    <row r="2256" spans="1:19" x14ac:dyDescent="0.3">
      <c r="A2256" t="s">
        <v>6990</v>
      </c>
      <c r="B2256" t="s">
        <v>92</v>
      </c>
      <c r="C2256" s="14">
        <v>2011</v>
      </c>
      <c r="D2256" t="s">
        <v>302</v>
      </c>
      <c r="E2256" t="s">
        <v>2093</v>
      </c>
      <c r="F2256" t="s">
        <v>299</v>
      </c>
      <c r="G2256" t="s">
        <v>299</v>
      </c>
      <c r="H2256" t="s">
        <v>4353</v>
      </c>
      <c r="I2256" s="14">
        <v>5000000</v>
      </c>
      <c r="J2256" t="s">
        <v>146</v>
      </c>
      <c r="K2256" s="14">
        <v>5000000</v>
      </c>
      <c r="L2256" t="s">
        <v>197</v>
      </c>
      <c r="M2256" t="s">
        <v>202</v>
      </c>
      <c r="N2256" s="14"/>
      <c r="O2256" s="14"/>
      <c r="P2256" s="14"/>
      <c r="Q2256" s="14"/>
      <c r="R2256" s="14"/>
      <c r="S2256" s="14">
        <v>0</v>
      </c>
    </row>
    <row r="2257" spans="1:19" x14ac:dyDescent="0.3">
      <c r="A2257" t="s">
        <v>6991</v>
      </c>
      <c r="B2257" t="s">
        <v>92</v>
      </c>
      <c r="C2257" s="14">
        <v>2012</v>
      </c>
      <c r="D2257" t="s">
        <v>302</v>
      </c>
      <c r="E2257" t="s">
        <v>2097</v>
      </c>
      <c r="F2257" t="s">
        <v>336</v>
      </c>
      <c r="G2257" t="s">
        <v>337</v>
      </c>
      <c r="H2257" t="s">
        <v>207</v>
      </c>
      <c r="I2257" s="14">
        <v>129800000</v>
      </c>
      <c r="J2257" t="s">
        <v>146</v>
      </c>
      <c r="K2257" s="14">
        <v>129800000</v>
      </c>
      <c r="L2257" t="s">
        <v>198</v>
      </c>
      <c r="M2257" t="s">
        <v>202</v>
      </c>
      <c r="N2257" s="14">
        <v>2</v>
      </c>
      <c r="O2257" s="14">
        <v>9</v>
      </c>
      <c r="P2257" s="14">
        <v>20</v>
      </c>
      <c r="Q2257" s="14">
        <v>0</v>
      </c>
      <c r="R2257" s="14">
        <v>1</v>
      </c>
      <c r="S2257" s="14">
        <v>1</v>
      </c>
    </row>
    <row r="2258" spans="1:19" x14ac:dyDescent="0.3">
      <c r="A2258" t="s">
        <v>6992</v>
      </c>
      <c r="B2258" t="s">
        <v>92</v>
      </c>
      <c r="C2258" s="14">
        <v>2012</v>
      </c>
      <c r="D2258" t="s">
        <v>302</v>
      </c>
      <c r="E2258" t="s">
        <v>2096</v>
      </c>
      <c r="F2258" t="s">
        <v>299</v>
      </c>
      <c r="G2258" t="s">
        <v>299</v>
      </c>
      <c r="H2258" t="s">
        <v>4353</v>
      </c>
      <c r="I2258" s="14">
        <v>42000000</v>
      </c>
      <c r="J2258" t="s">
        <v>147</v>
      </c>
      <c r="K2258" s="14">
        <v>6653642</v>
      </c>
      <c r="L2258" t="s">
        <v>197</v>
      </c>
      <c r="M2258" t="s">
        <v>202</v>
      </c>
      <c r="N2258" s="14"/>
      <c r="O2258" s="14"/>
      <c r="P2258" s="14"/>
      <c r="Q2258" s="14"/>
      <c r="R2258" s="14"/>
      <c r="S2258" s="14">
        <v>0</v>
      </c>
    </row>
    <row r="2259" spans="1:19" x14ac:dyDescent="0.3">
      <c r="A2259" t="s">
        <v>6994</v>
      </c>
      <c r="B2259" t="s">
        <v>92</v>
      </c>
      <c r="C2259" s="14">
        <v>2012</v>
      </c>
      <c r="D2259" t="s">
        <v>302</v>
      </c>
      <c r="E2259" t="s">
        <v>2094</v>
      </c>
      <c r="F2259" t="s">
        <v>299</v>
      </c>
      <c r="G2259" t="s">
        <v>299</v>
      </c>
      <c r="H2259" t="s">
        <v>4353</v>
      </c>
      <c r="I2259" s="14">
        <v>5000000</v>
      </c>
      <c r="J2259" t="s">
        <v>147</v>
      </c>
      <c r="K2259" s="14">
        <v>792100.1875</v>
      </c>
      <c r="L2259" t="s">
        <v>197</v>
      </c>
      <c r="M2259" t="s">
        <v>202</v>
      </c>
      <c r="N2259" s="14"/>
      <c r="O2259" s="14"/>
      <c r="P2259" s="14"/>
      <c r="Q2259" s="14"/>
      <c r="R2259" s="14"/>
      <c r="S2259" s="14">
        <v>0</v>
      </c>
    </row>
    <row r="2260" spans="1:19" x14ac:dyDescent="0.3">
      <c r="A2260" t="s">
        <v>6995</v>
      </c>
      <c r="B2260" t="s">
        <v>92</v>
      </c>
      <c r="C2260" s="14">
        <v>2012</v>
      </c>
      <c r="D2260" t="s">
        <v>617</v>
      </c>
      <c r="E2260" t="s">
        <v>2095</v>
      </c>
      <c r="F2260" t="s">
        <v>336</v>
      </c>
      <c r="G2260" t="s">
        <v>337</v>
      </c>
      <c r="H2260" t="s">
        <v>207</v>
      </c>
      <c r="I2260" s="14">
        <v>389740000</v>
      </c>
      <c r="J2260" t="s">
        <v>146</v>
      </c>
      <c r="K2260" s="14">
        <v>389740000</v>
      </c>
      <c r="L2260" t="s">
        <v>198</v>
      </c>
      <c r="M2260" t="s">
        <v>202</v>
      </c>
      <c r="N2260" s="14">
        <v>2</v>
      </c>
      <c r="O2260" s="14">
        <v>9</v>
      </c>
      <c r="P2260" s="14">
        <v>20</v>
      </c>
      <c r="Q2260" s="14">
        <v>0</v>
      </c>
      <c r="R2260" s="14">
        <v>1</v>
      </c>
      <c r="S2260" s="14">
        <v>1</v>
      </c>
    </row>
    <row r="2261" spans="1:19" x14ac:dyDescent="0.3">
      <c r="A2261" t="s">
        <v>6996</v>
      </c>
      <c r="B2261" t="s">
        <v>92</v>
      </c>
      <c r="C2261" s="14">
        <v>2012</v>
      </c>
      <c r="D2261" t="s">
        <v>617</v>
      </c>
      <c r="E2261" t="s">
        <v>6993</v>
      </c>
      <c r="F2261" t="s">
        <v>336</v>
      </c>
      <c r="G2261" t="s">
        <v>337</v>
      </c>
      <c r="H2261" t="s">
        <v>207</v>
      </c>
      <c r="I2261" s="14">
        <v>130000000</v>
      </c>
      <c r="J2261" t="s">
        <v>146</v>
      </c>
      <c r="K2261" s="14">
        <v>130000000</v>
      </c>
      <c r="L2261" t="s">
        <v>198</v>
      </c>
      <c r="M2261" t="s">
        <v>202</v>
      </c>
      <c r="N2261" s="14">
        <v>2</v>
      </c>
      <c r="O2261" s="14">
        <v>11</v>
      </c>
      <c r="P2261" s="14">
        <v>20</v>
      </c>
      <c r="Q2261" s="14">
        <v>0</v>
      </c>
      <c r="R2261" s="14">
        <v>1</v>
      </c>
      <c r="S2261" s="14">
        <v>1</v>
      </c>
    </row>
    <row r="2262" spans="1:19" x14ac:dyDescent="0.3">
      <c r="A2262" t="s">
        <v>6997</v>
      </c>
      <c r="B2262" t="s">
        <v>92</v>
      </c>
      <c r="C2262" s="14">
        <v>2013</v>
      </c>
      <c r="D2262" t="s">
        <v>6998</v>
      </c>
      <c r="E2262" t="s">
        <v>2098</v>
      </c>
      <c r="F2262" t="s">
        <v>336</v>
      </c>
      <c r="G2262" t="s">
        <v>337</v>
      </c>
      <c r="H2262" t="s">
        <v>207</v>
      </c>
      <c r="I2262" s="14">
        <v>386000000</v>
      </c>
      <c r="J2262" t="s">
        <v>146</v>
      </c>
      <c r="K2262" s="14">
        <v>386000000</v>
      </c>
      <c r="L2262" t="s">
        <v>198</v>
      </c>
      <c r="M2262" t="s">
        <v>202</v>
      </c>
      <c r="N2262" s="14">
        <v>2</v>
      </c>
      <c r="O2262" s="14">
        <v>11</v>
      </c>
      <c r="P2262" s="14">
        <v>20</v>
      </c>
      <c r="Q2262" s="14">
        <v>0</v>
      </c>
      <c r="R2262" s="14">
        <v>1</v>
      </c>
      <c r="S2262" s="14">
        <v>1</v>
      </c>
    </row>
    <row r="2263" spans="1:19" x14ac:dyDescent="0.3">
      <c r="A2263" t="s">
        <v>6999</v>
      </c>
      <c r="B2263" t="s">
        <v>92</v>
      </c>
      <c r="C2263" s="14">
        <v>2013</v>
      </c>
      <c r="D2263" t="s">
        <v>617</v>
      </c>
      <c r="E2263" t="s">
        <v>2099</v>
      </c>
      <c r="F2263" t="s">
        <v>336</v>
      </c>
      <c r="G2263" t="s">
        <v>337</v>
      </c>
      <c r="H2263" t="s">
        <v>207</v>
      </c>
      <c r="I2263" s="14">
        <v>400000000</v>
      </c>
      <c r="J2263" t="s">
        <v>146</v>
      </c>
      <c r="K2263" s="14">
        <v>400000000</v>
      </c>
      <c r="L2263" t="s">
        <v>198</v>
      </c>
      <c r="M2263" t="s">
        <v>202</v>
      </c>
      <c r="N2263" s="14">
        <v>2</v>
      </c>
      <c r="O2263" s="14">
        <v>11</v>
      </c>
      <c r="P2263" s="14">
        <v>20</v>
      </c>
      <c r="Q2263" s="14">
        <v>0</v>
      </c>
      <c r="R2263" s="14">
        <v>1</v>
      </c>
      <c r="S2263" s="14">
        <v>1</v>
      </c>
    </row>
    <row r="2264" spans="1:19" x14ac:dyDescent="0.3">
      <c r="A2264" t="s">
        <v>7000</v>
      </c>
      <c r="B2264" t="s">
        <v>92</v>
      </c>
      <c r="C2264" s="14">
        <v>2015</v>
      </c>
      <c r="D2264" t="s">
        <v>617</v>
      </c>
      <c r="E2264" t="s">
        <v>7003</v>
      </c>
      <c r="F2264" t="s">
        <v>336</v>
      </c>
      <c r="G2264" t="s">
        <v>337</v>
      </c>
      <c r="H2264" t="s">
        <v>207</v>
      </c>
      <c r="I2264" s="14">
        <v>698000000</v>
      </c>
      <c r="J2264" t="s">
        <v>147</v>
      </c>
      <c r="K2264" s="14">
        <v>111000000</v>
      </c>
      <c r="L2264" t="s">
        <v>198</v>
      </c>
      <c r="M2264" t="s">
        <v>202</v>
      </c>
      <c r="N2264" s="14"/>
      <c r="O2264" s="14"/>
      <c r="P2264" s="14"/>
      <c r="Q2264" s="14">
        <v>0</v>
      </c>
      <c r="R2264" s="14">
        <v>1</v>
      </c>
      <c r="S2264" s="14">
        <v>1</v>
      </c>
    </row>
    <row r="2265" spans="1:19" x14ac:dyDescent="0.3">
      <c r="A2265" t="s">
        <v>7002</v>
      </c>
      <c r="B2265" t="s">
        <v>92</v>
      </c>
      <c r="C2265" s="14">
        <v>2015</v>
      </c>
      <c r="D2265" t="s">
        <v>617</v>
      </c>
      <c r="E2265" t="s">
        <v>7001</v>
      </c>
      <c r="F2265" t="s">
        <v>336</v>
      </c>
      <c r="G2265" t="s">
        <v>337</v>
      </c>
      <c r="H2265" t="s">
        <v>207</v>
      </c>
      <c r="I2265" s="14">
        <v>185000000</v>
      </c>
      <c r="J2265" t="s">
        <v>146</v>
      </c>
      <c r="K2265" s="14">
        <v>185000000</v>
      </c>
      <c r="L2265" t="s">
        <v>198</v>
      </c>
      <c r="M2265" t="s">
        <v>202</v>
      </c>
      <c r="N2265" s="14"/>
      <c r="O2265" s="14"/>
      <c r="P2265" s="14"/>
      <c r="Q2265" s="14">
        <v>0</v>
      </c>
      <c r="R2265" s="14">
        <v>1</v>
      </c>
      <c r="S2265" s="14">
        <v>1</v>
      </c>
    </row>
    <row r="2266" spans="1:19" x14ac:dyDescent="0.3">
      <c r="A2266" t="s">
        <v>7004</v>
      </c>
      <c r="B2266" t="s">
        <v>43</v>
      </c>
      <c r="C2266" s="14">
        <v>1974</v>
      </c>
      <c r="D2266" t="s">
        <v>252</v>
      </c>
      <c r="E2266" t="s">
        <v>254</v>
      </c>
      <c r="F2266" t="s">
        <v>299</v>
      </c>
      <c r="G2266" t="s">
        <v>299</v>
      </c>
      <c r="H2266" t="s">
        <v>4353</v>
      </c>
      <c r="I2266" s="14"/>
      <c r="J2266" t="s">
        <v>4353</v>
      </c>
      <c r="K2266" s="14">
        <v>7000000</v>
      </c>
      <c r="L2266" t="s">
        <v>198</v>
      </c>
      <c r="M2266" t="s">
        <v>4353</v>
      </c>
      <c r="N2266" s="14">
        <v>0</v>
      </c>
      <c r="O2266" s="14">
        <v>20</v>
      </c>
      <c r="P2266" s="14">
        <v>40</v>
      </c>
      <c r="Q2266" s="14"/>
      <c r="R2266" s="14"/>
      <c r="S2266" s="14">
        <v>0</v>
      </c>
    </row>
    <row r="2267" spans="1:19" x14ac:dyDescent="0.3">
      <c r="A2267" t="s">
        <v>7005</v>
      </c>
      <c r="B2267" t="s">
        <v>43</v>
      </c>
      <c r="C2267" s="14">
        <v>1974</v>
      </c>
      <c r="D2267" t="s">
        <v>252</v>
      </c>
      <c r="E2267" t="s">
        <v>2100</v>
      </c>
      <c r="F2267" t="s">
        <v>299</v>
      </c>
      <c r="G2267" t="s">
        <v>299</v>
      </c>
      <c r="H2267" t="s">
        <v>4353</v>
      </c>
      <c r="I2267" s="14"/>
      <c r="J2267" t="s">
        <v>4353</v>
      </c>
      <c r="K2267" s="14">
        <v>500000</v>
      </c>
      <c r="L2267" t="s">
        <v>198</v>
      </c>
      <c r="M2267" t="s">
        <v>4353</v>
      </c>
      <c r="N2267" s="14">
        <v>0</v>
      </c>
      <c r="O2267" s="14">
        <v>20</v>
      </c>
      <c r="P2267" s="14">
        <v>40</v>
      </c>
      <c r="Q2267" s="14"/>
      <c r="R2267" s="14"/>
      <c r="S2267" s="14">
        <v>0</v>
      </c>
    </row>
    <row r="2268" spans="1:19" x14ac:dyDescent="0.3">
      <c r="A2268" t="s">
        <v>7006</v>
      </c>
      <c r="B2268" t="s">
        <v>43</v>
      </c>
      <c r="C2268" s="14">
        <v>1974</v>
      </c>
      <c r="D2268" t="s">
        <v>252</v>
      </c>
      <c r="E2268" t="s">
        <v>2101</v>
      </c>
      <c r="F2268" t="s">
        <v>299</v>
      </c>
      <c r="G2268" t="s">
        <v>299</v>
      </c>
      <c r="H2268" t="s">
        <v>4353</v>
      </c>
      <c r="I2268" s="14"/>
      <c r="J2268" t="s">
        <v>4353</v>
      </c>
      <c r="K2268" s="14">
        <v>17500000</v>
      </c>
      <c r="L2268" t="s">
        <v>198</v>
      </c>
      <c r="M2268" t="s">
        <v>4353</v>
      </c>
      <c r="N2268" s="14">
        <v>0</v>
      </c>
      <c r="O2268" s="14">
        <v>20</v>
      </c>
      <c r="P2268" s="14">
        <v>40</v>
      </c>
      <c r="Q2268" s="14"/>
      <c r="R2268" s="14"/>
      <c r="S2268" s="14">
        <v>0</v>
      </c>
    </row>
    <row r="2269" spans="1:19" x14ac:dyDescent="0.3">
      <c r="A2269" t="s">
        <v>7007</v>
      </c>
      <c r="B2269" t="s">
        <v>43</v>
      </c>
      <c r="C2269" s="14">
        <v>1975</v>
      </c>
      <c r="D2269" t="s">
        <v>252</v>
      </c>
      <c r="E2269" t="s">
        <v>263</v>
      </c>
      <c r="F2269" t="s">
        <v>299</v>
      </c>
      <c r="G2269" t="s">
        <v>299</v>
      </c>
      <c r="H2269" t="s">
        <v>4353</v>
      </c>
      <c r="I2269" s="14"/>
      <c r="J2269" t="s">
        <v>4353</v>
      </c>
      <c r="K2269" s="14">
        <v>1200000</v>
      </c>
      <c r="L2269" t="s">
        <v>197</v>
      </c>
      <c r="M2269" t="s">
        <v>4353</v>
      </c>
      <c r="N2269" s="14"/>
      <c r="O2269" s="14"/>
      <c r="P2269" s="14"/>
      <c r="Q2269" s="14"/>
      <c r="R2269" s="14"/>
      <c r="S2269" s="14">
        <v>0</v>
      </c>
    </row>
    <row r="2270" spans="1:19" x14ac:dyDescent="0.3">
      <c r="A2270" t="s">
        <v>7008</v>
      </c>
      <c r="B2270" t="s">
        <v>43</v>
      </c>
      <c r="C2270" s="14">
        <v>1991</v>
      </c>
      <c r="D2270" t="s">
        <v>362</v>
      </c>
      <c r="E2270" t="s">
        <v>2102</v>
      </c>
      <c r="F2270" t="s">
        <v>299</v>
      </c>
      <c r="G2270" t="s">
        <v>299</v>
      </c>
      <c r="H2270" t="s">
        <v>4353</v>
      </c>
      <c r="I2270" s="14"/>
      <c r="J2270" t="s">
        <v>4353</v>
      </c>
      <c r="K2270" s="14"/>
      <c r="L2270" t="s">
        <v>197</v>
      </c>
      <c r="M2270" t="s">
        <v>4353</v>
      </c>
      <c r="N2270" s="14"/>
      <c r="O2270" s="14"/>
      <c r="P2270" s="14"/>
      <c r="Q2270" s="14"/>
      <c r="R2270" s="14"/>
      <c r="S2270" s="14">
        <v>0</v>
      </c>
    </row>
    <row r="2271" spans="1:19" x14ac:dyDescent="0.3">
      <c r="A2271" t="s">
        <v>7009</v>
      </c>
      <c r="B2271" t="s">
        <v>43</v>
      </c>
      <c r="C2271" s="14">
        <v>1996</v>
      </c>
      <c r="D2271" t="s">
        <v>362</v>
      </c>
      <c r="E2271" t="s">
        <v>2103</v>
      </c>
      <c r="F2271" t="s">
        <v>299</v>
      </c>
      <c r="G2271" t="s">
        <v>299</v>
      </c>
      <c r="H2271" t="s">
        <v>4353</v>
      </c>
      <c r="I2271" s="14"/>
      <c r="J2271" t="s">
        <v>4353</v>
      </c>
      <c r="K2271" s="14"/>
      <c r="L2271" t="s">
        <v>197</v>
      </c>
      <c r="M2271" t="s">
        <v>4353</v>
      </c>
      <c r="N2271" s="14"/>
      <c r="O2271" s="14"/>
      <c r="P2271" s="14"/>
      <c r="Q2271" s="14"/>
      <c r="R2271" s="14"/>
      <c r="S2271" s="14">
        <v>0</v>
      </c>
    </row>
    <row r="2272" spans="1:19" x14ac:dyDescent="0.3">
      <c r="A2272" t="s">
        <v>7010</v>
      </c>
      <c r="B2272" t="s">
        <v>43</v>
      </c>
      <c r="C2272" s="14">
        <v>1998</v>
      </c>
      <c r="D2272" t="s">
        <v>362</v>
      </c>
      <c r="E2272" t="s">
        <v>2104</v>
      </c>
      <c r="F2272" t="s">
        <v>299</v>
      </c>
      <c r="G2272" t="s">
        <v>299</v>
      </c>
      <c r="H2272" t="s">
        <v>4353</v>
      </c>
      <c r="I2272" s="14"/>
      <c r="J2272" t="s">
        <v>4353</v>
      </c>
      <c r="K2272" s="14"/>
      <c r="L2272" t="s">
        <v>197</v>
      </c>
      <c r="M2272" t="s">
        <v>4353</v>
      </c>
      <c r="N2272" s="14"/>
      <c r="O2272" s="14"/>
      <c r="P2272" s="14"/>
      <c r="Q2272" s="14"/>
      <c r="R2272" s="14"/>
      <c r="S2272" s="14">
        <v>0</v>
      </c>
    </row>
    <row r="2273" spans="1:19" x14ac:dyDescent="0.3">
      <c r="A2273" t="s">
        <v>7011</v>
      </c>
      <c r="B2273" t="s">
        <v>43</v>
      </c>
      <c r="C2273" s="14">
        <v>1999</v>
      </c>
      <c r="D2273" t="s">
        <v>1471</v>
      </c>
      <c r="E2273" t="s">
        <v>9989</v>
      </c>
      <c r="F2273" t="s">
        <v>336</v>
      </c>
      <c r="G2273" t="s">
        <v>337</v>
      </c>
      <c r="H2273" t="s">
        <v>4353</v>
      </c>
      <c r="I2273" s="14"/>
      <c r="J2273" t="s">
        <v>4353</v>
      </c>
      <c r="K2273" s="14">
        <v>35040000</v>
      </c>
      <c r="L2273" t="s">
        <v>198</v>
      </c>
      <c r="M2273" t="s">
        <v>4353</v>
      </c>
      <c r="N2273" s="14"/>
      <c r="O2273" s="14"/>
      <c r="P2273" s="14"/>
      <c r="Q2273" s="14"/>
      <c r="R2273" s="14"/>
      <c r="S2273" s="14">
        <v>0</v>
      </c>
    </row>
    <row r="2274" spans="1:19" x14ac:dyDescent="0.3">
      <c r="A2274" t="s">
        <v>7012</v>
      </c>
      <c r="B2274" t="s">
        <v>43</v>
      </c>
      <c r="C2274" s="14">
        <v>2001</v>
      </c>
      <c r="D2274" t="s">
        <v>302</v>
      </c>
      <c r="E2274" t="s">
        <v>2105</v>
      </c>
      <c r="F2274" t="s">
        <v>336</v>
      </c>
      <c r="G2274" t="s">
        <v>337</v>
      </c>
      <c r="H2274" t="s">
        <v>207</v>
      </c>
      <c r="I2274" s="14">
        <v>30000000</v>
      </c>
      <c r="J2274" t="s">
        <v>146</v>
      </c>
      <c r="K2274" s="14">
        <v>30000000</v>
      </c>
      <c r="L2274" t="s">
        <v>198</v>
      </c>
      <c r="M2274" t="s">
        <v>199</v>
      </c>
      <c r="N2274" s="14"/>
      <c r="O2274" s="14"/>
      <c r="P2274" s="14"/>
      <c r="Q2274" s="14">
        <v>0</v>
      </c>
      <c r="R2274" s="14">
        <v>1</v>
      </c>
      <c r="S2274" s="14">
        <v>1</v>
      </c>
    </row>
    <row r="2275" spans="1:19" x14ac:dyDescent="0.3">
      <c r="A2275" t="s">
        <v>7013</v>
      </c>
      <c r="B2275" t="s">
        <v>43</v>
      </c>
      <c r="C2275" s="14">
        <v>2002</v>
      </c>
      <c r="D2275" t="s">
        <v>302</v>
      </c>
      <c r="E2275" t="s">
        <v>2107</v>
      </c>
      <c r="F2275" t="s">
        <v>299</v>
      </c>
      <c r="G2275" t="s">
        <v>299</v>
      </c>
      <c r="H2275" t="s">
        <v>4353</v>
      </c>
      <c r="I2275" s="14"/>
      <c r="J2275" t="s">
        <v>4353</v>
      </c>
      <c r="K2275" s="14"/>
      <c r="L2275" t="s">
        <v>197</v>
      </c>
      <c r="M2275" t="s">
        <v>202</v>
      </c>
      <c r="N2275" s="14"/>
      <c r="O2275" s="14"/>
      <c r="P2275" s="14"/>
      <c r="Q2275" s="14"/>
      <c r="R2275" s="14"/>
      <c r="S2275" s="14">
        <v>0</v>
      </c>
    </row>
    <row r="2276" spans="1:19" x14ac:dyDescent="0.3">
      <c r="A2276" t="s">
        <v>7014</v>
      </c>
      <c r="B2276" t="s">
        <v>43</v>
      </c>
      <c r="C2276" s="14">
        <v>2002</v>
      </c>
      <c r="D2276" t="s">
        <v>302</v>
      </c>
      <c r="E2276" t="s">
        <v>2106</v>
      </c>
      <c r="F2276" t="s">
        <v>299</v>
      </c>
      <c r="G2276" t="s">
        <v>299</v>
      </c>
      <c r="H2276" t="s">
        <v>4353</v>
      </c>
      <c r="I2276" s="14"/>
      <c r="J2276" t="s">
        <v>4353</v>
      </c>
      <c r="K2276" s="14"/>
      <c r="L2276" t="s">
        <v>197</v>
      </c>
      <c r="M2276" t="s">
        <v>202</v>
      </c>
      <c r="N2276" s="14"/>
      <c r="O2276" s="14"/>
      <c r="P2276" s="14"/>
      <c r="Q2276" s="14"/>
      <c r="R2276" s="14"/>
      <c r="S2276" s="14">
        <v>0</v>
      </c>
    </row>
    <row r="2277" spans="1:19" x14ac:dyDescent="0.3">
      <c r="A2277" t="s">
        <v>7015</v>
      </c>
      <c r="B2277" t="s">
        <v>43</v>
      </c>
      <c r="C2277" s="14">
        <v>2002</v>
      </c>
      <c r="D2277" t="s">
        <v>302</v>
      </c>
      <c r="E2277" t="s">
        <v>7016</v>
      </c>
      <c r="F2277" t="s">
        <v>299</v>
      </c>
      <c r="G2277" t="s">
        <v>299</v>
      </c>
      <c r="H2277" t="s">
        <v>4353</v>
      </c>
      <c r="I2277" s="14"/>
      <c r="J2277" t="s">
        <v>4353</v>
      </c>
      <c r="K2277" s="14"/>
      <c r="L2277" t="s">
        <v>197</v>
      </c>
      <c r="M2277" t="s">
        <v>202</v>
      </c>
      <c r="N2277" s="14"/>
      <c r="O2277" s="14"/>
      <c r="P2277" s="14"/>
      <c r="Q2277" s="14"/>
      <c r="R2277" s="14"/>
      <c r="S2277" s="14">
        <v>0</v>
      </c>
    </row>
    <row r="2278" spans="1:19" x14ac:dyDescent="0.3">
      <c r="A2278" t="s">
        <v>7017</v>
      </c>
      <c r="B2278" t="s">
        <v>43</v>
      </c>
      <c r="C2278" s="14">
        <v>2003</v>
      </c>
      <c r="D2278" t="s">
        <v>302</v>
      </c>
      <c r="E2278" t="s">
        <v>2108</v>
      </c>
      <c r="F2278" t="s">
        <v>2109</v>
      </c>
      <c r="G2278" t="s">
        <v>365</v>
      </c>
      <c r="H2278" t="s">
        <v>4353</v>
      </c>
      <c r="I2278" s="14"/>
      <c r="J2278" t="s">
        <v>4353</v>
      </c>
      <c r="K2278" s="14"/>
      <c r="L2278" t="s">
        <v>197</v>
      </c>
      <c r="M2278" t="s">
        <v>202</v>
      </c>
      <c r="N2278" s="14"/>
      <c r="O2278" s="14"/>
      <c r="P2278" s="14"/>
      <c r="Q2278" s="14"/>
      <c r="R2278" s="14"/>
      <c r="S2278" s="14">
        <v>0</v>
      </c>
    </row>
    <row r="2279" spans="1:19" x14ac:dyDescent="0.3">
      <c r="A2279" t="s">
        <v>7018</v>
      </c>
      <c r="B2279" t="s">
        <v>43</v>
      </c>
      <c r="C2279" s="14">
        <v>2004</v>
      </c>
      <c r="D2279" t="s">
        <v>302</v>
      </c>
      <c r="E2279" t="s">
        <v>2111</v>
      </c>
      <c r="F2279" t="s">
        <v>299</v>
      </c>
      <c r="G2279" t="s">
        <v>299</v>
      </c>
      <c r="H2279" t="s">
        <v>4353</v>
      </c>
      <c r="I2279" s="14">
        <v>13000000</v>
      </c>
      <c r="J2279" t="s">
        <v>147</v>
      </c>
      <c r="K2279" s="14">
        <v>1570655.125</v>
      </c>
      <c r="L2279" t="s">
        <v>197</v>
      </c>
      <c r="M2279" t="s">
        <v>202</v>
      </c>
      <c r="N2279" s="14"/>
      <c r="O2279" s="14"/>
      <c r="P2279" s="14"/>
      <c r="Q2279" s="14"/>
      <c r="R2279" s="14"/>
      <c r="S2279" s="14">
        <v>0</v>
      </c>
    </row>
    <row r="2280" spans="1:19" x14ac:dyDescent="0.3">
      <c r="A2280" t="s">
        <v>7019</v>
      </c>
      <c r="B2280" t="s">
        <v>43</v>
      </c>
      <c r="C2280" s="14">
        <v>2004</v>
      </c>
      <c r="D2280" t="s">
        <v>5025</v>
      </c>
      <c r="E2280" t="s">
        <v>2112</v>
      </c>
      <c r="F2280" t="s">
        <v>336</v>
      </c>
      <c r="G2280" t="s">
        <v>337</v>
      </c>
      <c r="H2280" t="s">
        <v>207</v>
      </c>
      <c r="I2280" s="14">
        <v>108000000</v>
      </c>
      <c r="J2280" t="s">
        <v>146</v>
      </c>
      <c r="K2280" s="14">
        <v>108000000</v>
      </c>
      <c r="L2280" t="s">
        <v>198</v>
      </c>
      <c r="M2280" t="s">
        <v>4353</v>
      </c>
      <c r="N2280" s="14"/>
      <c r="O2280" s="14"/>
      <c r="P2280" s="14"/>
      <c r="Q2280" s="14">
        <v>0</v>
      </c>
      <c r="R2280" s="14">
        <v>1</v>
      </c>
      <c r="S2280" s="14">
        <v>1</v>
      </c>
    </row>
    <row r="2281" spans="1:19" x14ac:dyDescent="0.3">
      <c r="A2281" t="s">
        <v>7021</v>
      </c>
      <c r="B2281" t="s">
        <v>43</v>
      </c>
      <c r="C2281" s="14">
        <v>2004</v>
      </c>
      <c r="D2281" t="s">
        <v>5025</v>
      </c>
      <c r="E2281" t="s">
        <v>2110</v>
      </c>
      <c r="F2281" t="s">
        <v>336</v>
      </c>
      <c r="G2281" t="s">
        <v>337</v>
      </c>
      <c r="H2281" t="s">
        <v>207</v>
      </c>
      <c r="I2281" s="14">
        <v>430000000000</v>
      </c>
      <c r="J2281" t="s">
        <v>173</v>
      </c>
      <c r="K2281" s="14">
        <v>40595192</v>
      </c>
      <c r="L2281" t="s">
        <v>198</v>
      </c>
      <c r="M2281" t="s">
        <v>4353</v>
      </c>
      <c r="N2281" s="14"/>
      <c r="O2281" s="14"/>
      <c r="P2281" s="14"/>
      <c r="Q2281" s="14">
        <v>0</v>
      </c>
      <c r="R2281" s="14">
        <v>1</v>
      </c>
      <c r="S2281" s="14">
        <v>1</v>
      </c>
    </row>
    <row r="2282" spans="1:19" x14ac:dyDescent="0.3">
      <c r="A2282" t="s">
        <v>7022</v>
      </c>
      <c r="B2282" t="s">
        <v>43</v>
      </c>
      <c r="C2282" s="14">
        <v>2004</v>
      </c>
      <c r="D2282" t="s">
        <v>302</v>
      </c>
      <c r="E2282" t="s">
        <v>7020</v>
      </c>
      <c r="F2282" t="s">
        <v>299</v>
      </c>
      <c r="G2282" t="s">
        <v>299</v>
      </c>
      <c r="H2282" t="s">
        <v>4353</v>
      </c>
      <c r="I2282" s="14">
        <v>10000000</v>
      </c>
      <c r="J2282" t="s">
        <v>147</v>
      </c>
      <c r="K2282" s="14">
        <v>1208196.25</v>
      </c>
      <c r="L2282" t="s">
        <v>197</v>
      </c>
      <c r="M2282" t="s">
        <v>202</v>
      </c>
      <c r="N2282" s="14"/>
      <c r="O2282" s="14"/>
      <c r="P2282" s="14"/>
      <c r="Q2282" s="14"/>
      <c r="R2282" s="14"/>
      <c r="S2282" s="14">
        <v>0</v>
      </c>
    </row>
    <row r="2283" spans="1:19" x14ac:dyDescent="0.3">
      <c r="A2283" t="s">
        <v>7023</v>
      </c>
      <c r="B2283" t="s">
        <v>43</v>
      </c>
      <c r="C2283" s="14">
        <v>2005</v>
      </c>
      <c r="D2283" t="s">
        <v>302</v>
      </c>
      <c r="E2283" t="s">
        <v>7024</v>
      </c>
      <c r="F2283" t="s">
        <v>299</v>
      </c>
      <c r="G2283" t="s">
        <v>299</v>
      </c>
      <c r="H2283" t="s">
        <v>4353</v>
      </c>
      <c r="I2283" s="14">
        <v>86639</v>
      </c>
      <c r="J2283" t="s">
        <v>146</v>
      </c>
      <c r="K2283" s="14">
        <v>86639</v>
      </c>
      <c r="L2283" t="s">
        <v>197</v>
      </c>
      <c r="M2283" t="s">
        <v>202</v>
      </c>
      <c r="N2283" s="14"/>
      <c r="O2283" s="14"/>
      <c r="P2283" s="14"/>
      <c r="Q2283" s="14"/>
      <c r="R2283" s="14"/>
      <c r="S2283" s="14">
        <v>0</v>
      </c>
    </row>
    <row r="2284" spans="1:19" x14ac:dyDescent="0.3">
      <c r="A2284" t="s">
        <v>7025</v>
      </c>
      <c r="B2284" t="s">
        <v>43</v>
      </c>
      <c r="C2284" s="14">
        <v>2007</v>
      </c>
      <c r="D2284" t="s">
        <v>302</v>
      </c>
      <c r="E2284" t="s">
        <v>2116</v>
      </c>
      <c r="F2284" t="s">
        <v>463</v>
      </c>
      <c r="G2284" t="s">
        <v>337</v>
      </c>
      <c r="H2284" t="s">
        <v>207</v>
      </c>
      <c r="I2284" s="14">
        <v>90000000</v>
      </c>
      <c r="J2284" t="s">
        <v>146</v>
      </c>
      <c r="K2284" s="14">
        <v>90000000</v>
      </c>
      <c r="L2284" t="s">
        <v>198</v>
      </c>
      <c r="M2284" t="s">
        <v>199</v>
      </c>
      <c r="N2284" s="14"/>
      <c r="O2284" s="14"/>
      <c r="P2284" s="14"/>
      <c r="Q2284" s="14">
        <v>0</v>
      </c>
      <c r="R2284" s="14">
        <v>1</v>
      </c>
      <c r="S2284" s="14">
        <v>1</v>
      </c>
    </row>
    <row r="2285" spans="1:19" x14ac:dyDescent="0.3">
      <c r="A2285" t="s">
        <v>7027</v>
      </c>
      <c r="B2285" t="s">
        <v>43</v>
      </c>
      <c r="C2285" s="14">
        <v>2007</v>
      </c>
      <c r="D2285" t="s">
        <v>302</v>
      </c>
      <c r="E2285" t="s">
        <v>2114</v>
      </c>
      <c r="F2285" t="s">
        <v>299</v>
      </c>
      <c r="G2285" t="s">
        <v>299</v>
      </c>
      <c r="H2285" t="s">
        <v>207</v>
      </c>
      <c r="I2285" s="14">
        <v>10000000</v>
      </c>
      <c r="J2285" t="s">
        <v>146</v>
      </c>
      <c r="K2285" s="14">
        <v>10000000</v>
      </c>
      <c r="L2285" t="s">
        <v>198</v>
      </c>
      <c r="M2285" t="s">
        <v>4353</v>
      </c>
      <c r="N2285" s="14"/>
      <c r="O2285" s="14"/>
      <c r="P2285" s="14"/>
      <c r="Q2285" s="14">
        <v>0</v>
      </c>
      <c r="R2285" s="14">
        <v>1</v>
      </c>
      <c r="S2285" s="14">
        <v>1</v>
      </c>
    </row>
    <row r="2286" spans="1:19" x14ac:dyDescent="0.3">
      <c r="A2286" t="s">
        <v>7029</v>
      </c>
      <c r="B2286" t="s">
        <v>43</v>
      </c>
      <c r="C2286" s="14">
        <v>2007</v>
      </c>
      <c r="D2286" t="s">
        <v>302</v>
      </c>
      <c r="E2286" t="s">
        <v>2113</v>
      </c>
      <c r="F2286" t="s">
        <v>299</v>
      </c>
      <c r="G2286" t="s">
        <v>299</v>
      </c>
      <c r="H2286" t="s">
        <v>4353</v>
      </c>
      <c r="I2286" s="14">
        <v>50000</v>
      </c>
      <c r="J2286" t="s">
        <v>146</v>
      </c>
      <c r="K2286" s="14">
        <v>50000</v>
      </c>
      <c r="L2286" t="s">
        <v>197</v>
      </c>
      <c r="M2286" t="s">
        <v>202</v>
      </c>
      <c r="N2286" s="14"/>
      <c r="O2286" s="14"/>
      <c r="P2286" s="14"/>
      <c r="Q2286" s="14"/>
      <c r="R2286" s="14"/>
      <c r="S2286" s="14">
        <v>0</v>
      </c>
    </row>
    <row r="2287" spans="1:19" x14ac:dyDescent="0.3">
      <c r="A2287" t="s">
        <v>7030</v>
      </c>
      <c r="B2287" t="s">
        <v>43</v>
      </c>
      <c r="C2287" s="14">
        <v>2007</v>
      </c>
      <c r="D2287" t="s">
        <v>302</v>
      </c>
      <c r="E2287" t="s">
        <v>7026</v>
      </c>
      <c r="F2287" t="s">
        <v>299</v>
      </c>
      <c r="G2287" t="s">
        <v>299</v>
      </c>
      <c r="H2287" t="s">
        <v>4353</v>
      </c>
      <c r="I2287" s="14"/>
      <c r="J2287" t="s">
        <v>4353</v>
      </c>
      <c r="K2287" s="14"/>
      <c r="L2287" t="s">
        <v>197</v>
      </c>
      <c r="M2287" t="s">
        <v>202</v>
      </c>
      <c r="N2287" s="14"/>
      <c r="O2287" s="14"/>
      <c r="P2287" s="14"/>
      <c r="Q2287" s="14"/>
      <c r="R2287" s="14"/>
      <c r="S2287" s="14">
        <v>0</v>
      </c>
    </row>
    <row r="2288" spans="1:19" x14ac:dyDescent="0.3">
      <c r="A2288" t="s">
        <v>7031</v>
      </c>
      <c r="B2288" t="s">
        <v>43</v>
      </c>
      <c r="C2288" s="14">
        <v>2007</v>
      </c>
      <c r="D2288" t="s">
        <v>302</v>
      </c>
      <c r="E2288" t="s">
        <v>7028</v>
      </c>
      <c r="F2288" t="s">
        <v>299</v>
      </c>
      <c r="G2288" t="s">
        <v>299</v>
      </c>
      <c r="H2288" t="s">
        <v>4353</v>
      </c>
      <c r="I2288" s="14">
        <v>500000</v>
      </c>
      <c r="J2288" t="s">
        <v>147</v>
      </c>
      <c r="K2288" s="14">
        <v>65724.3359375</v>
      </c>
      <c r="L2288" t="s">
        <v>197</v>
      </c>
      <c r="M2288" t="s">
        <v>202</v>
      </c>
      <c r="N2288" s="14"/>
      <c r="O2288" s="14"/>
      <c r="P2288" s="14"/>
      <c r="Q2288" s="14"/>
      <c r="R2288" s="14"/>
      <c r="S2288" s="14">
        <v>0</v>
      </c>
    </row>
    <row r="2289" spans="1:19" x14ac:dyDescent="0.3">
      <c r="A2289" t="s">
        <v>7032</v>
      </c>
      <c r="B2289" t="s">
        <v>43</v>
      </c>
      <c r="C2289" s="14">
        <v>2007</v>
      </c>
      <c r="D2289" t="s">
        <v>302</v>
      </c>
      <c r="E2289" t="s">
        <v>2115</v>
      </c>
      <c r="F2289" t="s">
        <v>336</v>
      </c>
      <c r="G2289" t="s">
        <v>337</v>
      </c>
      <c r="H2289" t="s">
        <v>207</v>
      </c>
      <c r="I2289" s="14">
        <v>570000000000</v>
      </c>
      <c r="J2289" t="s">
        <v>173</v>
      </c>
      <c r="K2289" s="14">
        <v>59400432</v>
      </c>
      <c r="L2289" t="s">
        <v>198</v>
      </c>
      <c r="M2289" t="s">
        <v>202</v>
      </c>
      <c r="N2289" s="14"/>
      <c r="O2289" s="14"/>
      <c r="P2289" s="14"/>
      <c r="Q2289" s="14">
        <v>0</v>
      </c>
      <c r="R2289" s="14">
        <v>1</v>
      </c>
      <c r="S2289" s="14">
        <v>1</v>
      </c>
    </row>
    <row r="2290" spans="1:19" x14ac:dyDescent="0.3">
      <c r="A2290" t="s">
        <v>7033</v>
      </c>
      <c r="B2290" t="s">
        <v>43</v>
      </c>
      <c r="C2290" s="14">
        <v>2008</v>
      </c>
      <c r="D2290" t="s">
        <v>302</v>
      </c>
      <c r="E2290" t="s">
        <v>2117</v>
      </c>
      <c r="F2290" t="s">
        <v>299</v>
      </c>
      <c r="G2290" t="s">
        <v>299</v>
      </c>
      <c r="H2290" t="s">
        <v>4353</v>
      </c>
      <c r="I2290" s="14">
        <v>200000</v>
      </c>
      <c r="J2290" t="s">
        <v>146</v>
      </c>
      <c r="K2290" s="14">
        <v>200000</v>
      </c>
      <c r="L2290" t="s">
        <v>197</v>
      </c>
      <c r="M2290" t="s">
        <v>202</v>
      </c>
      <c r="N2290" s="14"/>
      <c r="O2290" s="14"/>
      <c r="P2290" s="14"/>
      <c r="Q2290" s="14"/>
      <c r="R2290" s="14"/>
      <c r="S2290" s="14">
        <v>0</v>
      </c>
    </row>
    <row r="2291" spans="1:19" x14ac:dyDescent="0.3">
      <c r="A2291" t="s">
        <v>7034</v>
      </c>
      <c r="B2291" t="s">
        <v>43</v>
      </c>
      <c r="C2291" s="14">
        <v>2008</v>
      </c>
      <c r="D2291" t="s">
        <v>302</v>
      </c>
      <c r="E2291" t="s">
        <v>2118</v>
      </c>
      <c r="F2291" t="s">
        <v>299</v>
      </c>
      <c r="G2291" t="s">
        <v>299</v>
      </c>
      <c r="H2291" t="s">
        <v>4353</v>
      </c>
      <c r="I2291" s="14">
        <v>500000</v>
      </c>
      <c r="J2291" t="s">
        <v>146</v>
      </c>
      <c r="K2291" s="14">
        <v>500000</v>
      </c>
      <c r="L2291" t="s">
        <v>197</v>
      </c>
      <c r="M2291" t="s">
        <v>202</v>
      </c>
      <c r="N2291" s="14"/>
      <c r="O2291" s="14"/>
      <c r="P2291" s="14"/>
      <c r="Q2291" s="14"/>
      <c r="R2291" s="14"/>
      <c r="S2291" s="14">
        <v>0</v>
      </c>
    </row>
    <row r="2292" spans="1:19" x14ac:dyDescent="0.3">
      <c r="A2292" t="s">
        <v>7035</v>
      </c>
      <c r="B2292" t="s">
        <v>43</v>
      </c>
      <c r="C2292" s="14">
        <v>2008</v>
      </c>
      <c r="D2292" t="s">
        <v>302</v>
      </c>
      <c r="E2292" t="s">
        <v>2119</v>
      </c>
      <c r="F2292" t="s">
        <v>299</v>
      </c>
      <c r="G2292" t="s">
        <v>299</v>
      </c>
      <c r="H2292" t="s">
        <v>4353</v>
      </c>
      <c r="I2292" s="14">
        <v>100000</v>
      </c>
      <c r="J2292" t="s">
        <v>146</v>
      </c>
      <c r="K2292" s="14">
        <v>100000</v>
      </c>
      <c r="L2292" t="s">
        <v>197</v>
      </c>
      <c r="M2292" t="s">
        <v>202</v>
      </c>
      <c r="N2292" s="14"/>
      <c r="O2292" s="14"/>
      <c r="P2292" s="14"/>
      <c r="Q2292" s="14"/>
      <c r="R2292" s="14"/>
      <c r="S2292" s="14">
        <v>0</v>
      </c>
    </row>
    <row r="2293" spans="1:19" x14ac:dyDescent="0.3">
      <c r="A2293" t="s">
        <v>7036</v>
      </c>
      <c r="B2293" t="s">
        <v>43</v>
      </c>
      <c r="C2293" s="14">
        <v>2009</v>
      </c>
      <c r="D2293" t="s">
        <v>5025</v>
      </c>
      <c r="E2293" t="s">
        <v>2121</v>
      </c>
      <c r="F2293" t="s">
        <v>336</v>
      </c>
      <c r="G2293" t="s">
        <v>337</v>
      </c>
      <c r="H2293" t="s">
        <v>207</v>
      </c>
      <c r="I2293" s="14">
        <v>308000000</v>
      </c>
      <c r="J2293" t="s">
        <v>146</v>
      </c>
      <c r="K2293" s="14">
        <v>308000000</v>
      </c>
      <c r="L2293" t="s">
        <v>198</v>
      </c>
      <c r="M2293" t="s">
        <v>202</v>
      </c>
      <c r="N2293" s="14">
        <v>2</v>
      </c>
      <c r="O2293" s="14"/>
      <c r="P2293" s="14">
        <v>20</v>
      </c>
      <c r="Q2293" s="14">
        <v>0</v>
      </c>
      <c r="R2293" s="14">
        <v>1</v>
      </c>
      <c r="S2293" s="14">
        <v>1</v>
      </c>
    </row>
    <row r="2294" spans="1:19" x14ac:dyDescent="0.3">
      <c r="A2294" t="s">
        <v>7037</v>
      </c>
      <c r="B2294" t="s">
        <v>43</v>
      </c>
      <c r="C2294" s="14">
        <v>2009</v>
      </c>
      <c r="D2294" t="s">
        <v>302</v>
      </c>
      <c r="E2294" t="s">
        <v>2122</v>
      </c>
      <c r="F2294" t="s">
        <v>299</v>
      </c>
      <c r="G2294" t="s">
        <v>299</v>
      </c>
      <c r="H2294" t="s">
        <v>4353</v>
      </c>
      <c r="I2294" s="14">
        <v>420000</v>
      </c>
      <c r="J2294" t="s">
        <v>147</v>
      </c>
      <c r="K2294" s="14">
        <v>61480.6640625</v>
      </c>
      <c r="L2294" t="s">
        <v>197</v>
      </c>
      <c r="M2294" t="s">
        <v>202</v>
      </c>
      <c r="N2294" s="14"/>
      <c r="O2294" s="14"/>
      <c r="P2294" s="14"/>
      <c r="Q2294" s="14"/>
      <c r="R2294" s="14"/>
      <c r="S2294" s="14">
        <v>0</v>
      </c>
    </row>
    <row r="2295" spans="1:19" x14ac:dyDescent="0.3">
      <c r="A2295" t="s">
        <v>7038</v>
      </c>
      <c r="B2295" t="s">
        <v>43</v>
      </c>
      <c r="C2295" s="14">
        <v>2009</v>
      </c>
      <c r="D2295" t="s">
        <v>302</v>
      </c>
      <c r="E2295" t="s">
        <v>2125</v>
      </c>
      <c r="F2295" t="s">
        <v>299</v>
      </c>
      <c r="G2295" t="s">
        <v>299</v>
      </c>
      <c r="H2295" t="s">
        <v>4353</v>
      </c>
      <c r="I2295" s="14">
        <v>200000</v>
      </c>
      <c r="J2295" t="s">
        <v>146</v>
      </c>
      <c r="K2295" s="14">
        <v>200000</v>
      </c>
      <c r="L2295" t="s">
        <v>197</v>
      </c>
      <c r="M2295" t="s">
        <v>202</v>
      </c>
      <c r="N2295" s="14"/>
      <c r="O2295" s="14"/>
      <c r="P2295" s="14"/>
      <c r="Q2295" s="14"/>
      <c r="R2295" s="14"/>
      <c r="S2295" s="14">
        <v>0</v>
      </c>
    </row>
    <row r="2296" spans="1:19" x14ac:dyDescent="0.3">
      <c r="A2296" t="s">
        <v>7039</v>
      </c>
      <c r="B2296" t="s">
        <v>43</v>
      </c>
      <c r="C2296" s="14">
        <v>2009</v>
      </c>
      <c r="D2296" t="s">
        <v>302</v>
      </c>
      <c r="E2296" t="s">
        <v>2123</v>
      </c>
      <c r="F2296" t="s">
        <v>299</v>
      </c>
      <c r="G2296" t="s">
        <v>299</v>
      </c>
      <c r="H2296" t="s">
        <v>4353</v>
      </c>
      <c r="I2296" s="14">
        <v>44000</v>
      </c>
      <c r="J2296" t="s">
        <v>146</v>
      </c>
      <c r="K2296" s="14">
        <v>44000</v>
      </c>
      <c r="L2296" t="s">
        <v>197</v>
      </c>
      <c r="M2296" t="s">
        <v>202</v>
      </c>
      <c r="N2296" s="14"/>
      <c r="O2296" s="14"/>
      <c r="P2296" s="14"/>
      <c r="Q2296" s="14"/>
      <c r="R2296" s="14"/>
      <c r="S2296" s="14">
        <v>0</v>
      </c>
    </row>
    <row r="2297" spans="1:19" x14ac:dyDescent="0.3">
      <c r="A2297" t="s">
        <v>7040</v>
      </c>
      <c r="B2297" t="s">
        <v>43</v>
      </c>
      <c r="C2297" s="14">
        <v>2009</v>
      </c>
      <c r="D2297" t="s">
        <v>302</v>
      </c>
      <c r="E2297" t="s">
        <v>2120</v>
      </c>
      <c r="F2297" t="s">
        <v>299</v>
      </c>
      <c r="G2297" t="s">
        <v>299</v>
      </c>
      <c r="H2297" t="s">
        <v>4353</v>
      </c>
      <c r="I2297" s="14">
        <v>344000000000</v>
      </c>
      <c r="J2297" t="s">
        <v>173</v>
      </c>
      <c r="K2297" s="14">
        <v>40394300</v>
      </c>
      <c r="L2297" t="s">
        <v>197</v>
      </c>
      <c r="M2297" t="s">
        <v>202</v>
      </c>
      <c r="N2297" s="14"/>
      <c r="O2297" s="14"/>
      <c r="P2297" s="14"/>
      <c r="Q2297" s="14"/>
      <c r="R2297" s="14"/>
      <c r="S2297" s="14">
        <v>0</v>
      </c>
    </row>
    <row r="2298" spans="1:19" x14ac:dyDescent="0.3">
      <c r="A2298" t="s">
        <v>7041</v>
      </c>
      <c r="B2298" t="s">
        <v>43</v>
      </c>
      <c r="C2298" s="14">
        <v>2010</v>
      </c>
      <c r="D2298" t="s">
        <v>302</v>
      </c>
      <c r="E2298" t="s">
        <v>2128</v>
      </c>
      <c r="F2298" t="s">
        <v>299</v>
      </c>
      <c r="G2298" t="s">
        <v>299</v>
      </c>
      <c r="H2298" t="s">
        <v>207</v>
      </c>
      <c r="I2298" s="14">
        <v>103000000</v>
      </c>
      <c r="J2298" t="s">
        <v>146</v>
      </c>
      <c r="K2298" s="14">
        <v>103000000</v>
      </c>
      <c r="L2298" t="s">
        <v>198</v>
      </c>
      <c r="M2298" t="s">
        <v>4353</v>
      </c>
      <c r="N2298" s="14"/>
      <c r="O2298" s="14"/>
      <c r="P2298" s="14"/>
      <c r="Q2298" s="14">
        <v>0</v>
      </c>
      <c r="R2298" s="14">
        <v>1</v>
      </c>
      <c r="S2298" s="14">
        <v>1</v>
      </c>
    </row>
    <row r="2299" spans="1:19" x14ac:dyDescent="0.3">
      <c r="A2299" t="s">
        <v>7042</v>
      </c>
      <c r="B2299" t="s">
        <v>43</v>
      </c>
      <c r="C2299" s="14">
        <v>2010</v>
      </c>
      <c r="D2299" t="s">
        <v>302</v>
      </c>
      <c r="E2299" t="s">
        <v>2126</v>
      </c>
      <c r="F2299" t="s">
        <v>299</v>
      </c>
      <c r="G2299" t="s">
        <v>299</v>
      </c>
      <c r="H2299" t="s">
        <v>207</v>
      </c>
      <c r="I2299" s="14">
        <v>134000000000</v>
      </c>
      <c r="J2299" t="s">
        <v>173</v>
      </c>
      <c r="K2299" s="14">
        <v>16219169</v>
      </c>
      <c r="L2299" t="s">
        <v>198</v>
      </c>
      <c r="M2299" t="s">
        <v>202</v>
      </c>
      <c r="N2299" s="14"/>
      <c r="O2299" s="14"/>
      <c r="P2299" s="14"/>
      <c r="Q2299" s="14">
        <v>0</v>
      </c>
      <c r="R2299" s="14">
        <v>1</v>
      </c>
      <c r="S2299" s="14">
        <v>1</v>
      </c>
    </row>
    <row r="2300" spans="1:19" x14ac:dyDescent="0.3">
      <c r="A2300" t="s">
        <v>7043</v>
      </c>
      <c r="B2300" t="s">
        <v>43</v>
      </c>
      <c r="C2300" s="14">
        <v>2010</v>
      </c>
      <c r="D2300" t="s">
        <v>302</v>
      </c>
      <c r="E2300" t="s">
        <v>2127</v>
      </c>
      <c r="F2300" t="s">
        <v>336</v>
      </c>
      <c r="G2300" t="s">
        <v>337</v>
      </c>
      <c r="H2300" t="s">
        <v>207</v>
      </c>
      <c r="I2300" s="14">
        <v>50000000</v>
      </c>
      <c r="J2300" t="s">
        <v>146</v>
      </c>
      <c r="K2300" s="14">
        <v>50000000</v>
      </c>
      <c r="L2300" t="s">
        <v>198</v>
      </c>
      <c r="M2300" t="s">
        <v>4353</v>
      </c>
      <c r="N2300" s="14"/>
      <c r="O2300" s="14"/>
      <c r="P2300" s="14"/>
      <c r="Q2300" s="14">
        <v>0</v>
      </c>
      <c r="R2300" s="14">
        <v>1</v>
      </c>
      <c r="S2300" s="14">
        <v>1</v>
      </c>
    </row>
    <row r="2301" spans="1:19" x14ac:dyDescent="0.3">
      <c r="A2301" t="s">
        <v>7044</v>
      </c>
      <c r="B2301" t="s">
        <v>43</v>
      </c>
      <c r="C2301" s="14">
        <v>2011</v>
      </c>
      <c r="D2301" t="s">
        <v>302</v>
      </c>
      <c r="E2301" t="s">
        <v>2134</v>
      </c>
      <c r="F2301" t="s">
        <v>299</v>
      </c>
      <c r="G2301" t="s">
        <v>299</v>
      </c>
      <c r="H2301" t="s">
        <v>207</v>
      </c>
      <c r="I2301" s="14">
        <v>86925000</v>
      </c>
      <c r="J2301" t="s">
        <v>146</v>
      </c>
      <c r="K2301" s="14">
        <v>86925000</v>
      </c>
      <c r="L2301" t="s">
        <v>198</v>
      </c>
      <c r="M2301" t="s">
        <v>4353</v>
      </c>
      <c r="N2301" s="14"/>
      <c r="O2301" s="14"/>
      <c r="P2301" s="14"/>
      <c r="Q2301" s="14">
        <v>0</v>
      </c>
      <c r="R2301" s="14">
        <v>1</v>
      </c>
      <c r="S2301" s="14">
        <v>1</v>
      </c>
    </row>
    <row r="2302" spans="1:19" x14ac:dyDescent="0.3">
      <c r="A2302" t="s">
        <v>7045</v>
      </c>
      <c r="B2302" t="s">
        <v>43</v>
      </c>
      <c r="C2302" s="14">
        <v>2011</v>
      </c>
      <c r="D2302" t="s">
        <v>302</v>
      </c>
      <c r="E2302" t="s">
        <v>2131</v>
      </c>
      <c r="F2302" t="s">
        <v>299</v>
      </c>
      <c r="G2302" t="s">
        <v>299</v>
      </c>
      <c r="H2302" t="s">
        <v>207</v>
      </c>
      <c r="I2302" s="14">
        <v>450000000</v>
      </c>
      <c r="J2302" t="s">
        <v>147</v>
      </c>
      <c r="K2302" s="14">
        <v>69643688</v>
      </c>
      <c r="L2302" t="s">
        <v>198</v>
      </c>
      <c r="M2302" t="s">
        <v>4353</v>
      </c>
      <c r="N2302" s="14"/>
      <c r="O2302" s="14"/>
      <c r="P2302" s="14"/>
      <c r="Q2302" s="14">
        <v>0</v>
      </c>
      <c r="R2302" s="14">
        <v>1</v>
      </c>
      <c r="S2302" s="14">
        <v>1</v>
      </c>
    </row>
    <row r="2303" spans="1:19" x14ac:dyDescent="0.3">
      <c r="A2303" t="s">
        <v>7046</v>
      </c>
      <c r="B2303" t="s">
        <v>43</v>
      </c>
      <c r="C2303" s="14">
        <v>2011</v>
      </c>
      <c r="D2303" t="s">
        <v>5025</v>
      </c>
      <c r="E2303" t="s">
        <v>2135</v>
      </c>
      <c r="F2303" t="s">
        <v>463</v>
      </c>
      <c r="G2303" t="s">
        <v>337</v>
      </c>
      <c r="H2303" t="s">
        <v>699</v>
      </c>
      <c r="I2303" s="14">
        <v>345000000</v>
      </c>
      <c r="J2303" t="s">
        <v>146</v>
      </c>
      <c r="K2303" s="14">
        <v>345000000</v>
      </c>
      <c r="L2303" t="s">
        <v>198</v>
      </c>
      <c r="M2303" t="s">
        <v>199</v>
      </c>
      <c r="N2303" s="14"/>
      <c r="O2303" s="14"/>
      <c r="P2303" s="14"/>
      <c r="Q2303" s="14">
        <v>0</v>
      </c>
      <c r="R2303" s="14">
        <v>1</v>
      </c>
      <c r="S2303" s="14">
        <v>1</v>
      </c>
    </row>
    <row r="2304" spans="1:19" x14ac:dyDescent="0.3">
      <c r="A2304" t="s">
        <v>7047</v>
      </c>
      <c r="B2304" t="s">
        <v>43</v>
      </c>
      <c r="C2304" s="14">
        <v>2011</v>
      </c>
      <c r="D2304" t="s">
        <v>5025</v>
      </c>
      <c r="E2304" t="s">
        <v>2129</v>
      </c>
      <c r="F2304" t="s">
        <v>463</v>
      </c>
      <c r="G2304" t="s">
        <v>337</v>
      </c>
      <c r="H2304" t="s">
        <v>699</v>
      </c>
      <c r="I2304" s="14">
        <v>770000000</v>
      </c>
      <c r="J2304" t="s">
        <v>146</v>
      </c>
      <c r="K2304" s="14">
        <v>770000000</v>
      </c>
      <c r="L2304" t="s">
        <v>198</v>
      </c>
      <c r="M2304" t="s">
        <v>199</v>
      </c>
      <c r="N2304" s="14"/>
      <c r="O2304" s="14"/>
      <c r="P2304" s="14"/>
      <c r="Q2304" s="14">
        <v>0</v>
      </c>
      <c r="R2304" s="14">
        <v>1</v>
      </c>
      <c r="S2304" s="14">
        <v>1</v>
      </c>
    </row>
    <row r="2305" spans="1:19" x14ac:dyDescent="0.3">
      <c r="A2305" t="s">
        <v>7048</v>
      </c>
      <c r="B2305" t="s">
        <v>43</v>
      </c>
      <c r="C2305" s="14">
        <v>2011</v>
      </c>
      <c r="D2305" t="s">
        <v>302</v>
      </c>
      <c r="E2305" t="s">
        <v>2130</v>
      </c>
      <c r="F2305" t="s">
        <v>299</v>
      </c>
      <c r="G2305" t="s">
        <v>299</v>
      </c>
      <c r="H2305" t="s">
        <v>4353</v>
      </c>
      <c r="I2305" s="14">
        <v>13500</v>
      </c>
      <c r="J2305" t="s">
        <v>146</v>
      </c>
      <c r="K2305" s="14">
        <v>13500</v>
      </c>
      <c r="L2305" t="s">
        <v>197</v>
      </c>
      <c r="M2305" t="s">
        <v>202</v>
      </c>
      <c r="N2305" s="14"/>
      <c r="O2305" s="14"/>
      <c r="P2305" s="14"/>
      <c r="Q2305" s="14"/>
      <c r="R2305" s="14"/>
      <c r="S2305" s="14">
        <v>0</v>
      </c>
    </row>
    <row r="2306" spans="1:19" x14ac:dyDescent="0.3">
      <c r="A2306" t="s">
        <v>7049</v>
      </c>
      <c r="B2306" t="s">
        <v>43</v>
      </c>
      <c r="C2306" s="14">
        <v>2011</v>
      </c>
      <c r="D2306" t="s">
        <v>302</v>
      </c>
      <c r="E2306" t="s">
        <v>2132</v>
      </c>
      <c r="F2306" t="s">
        <v>299</v>
      </c>
      <c r="G2306" t="s">
        <v>299</v>
      </c>
      <c r="H2306" t="s">
        <v>4353</v>
      </c>
      <c r="I2306" s="14">
        <v>30000</v>
      </c>
      <c r="J2306" t="s">
        <v>146</v>
      </c>
      <c r="K2306" s="14">
        <v>30000</v>
      </c>
      <c r="L2306" t="s">
        <v>197</v>
      </c>
      <c r="M2306" t="s">
        <v>202</v>
      </c>
      <c r="N2306" s="14"/>
      <c r="O2306" s="14"/>
      <c r="P2306" s="14"/>
      <c r="Q2306" s="14"/>
      <c r="R2306" s="14"/>
      <c r="S2306" s="14">
        <v>0</v>
      </c>
    </row>
    <row r="2307" spans="1:19" x14ac:dyDescent="0.3">
      <c r="A2307" t="s">
        <v>7050</v>
      </c>
      <c r="B2307" t="s">
        <v>43</v>
      </c>
      <c r="C2307" s="14">
        <v>2011</v>
      </c>
      <c r="D2307" t="s">
        <v>302</v>
      </c>
      <c r="E2307" t="s">
        <v>2133</v>
      </c>
      <c r="F2307" t="s">
        <v>336</v>
      </c>
      <c r="G2307" t="s">
        <v>337</v>
      </c>
      <c r="H2307" t="s">
        <v>207</v>
      </c>
      <c r="I2307" s="14">
        <v>302000000000</v>
      </c>
      <c r="J2307" t="s">
        <v>173</v>
      </c>
      <c r="K2307" s="14">
        <v>37614784</v>
      </c>
      <c r="L2307" t="s">
        <v>198</v>
      </c>
      <c r="M2307" t="s">
        <v>4353</v>
      </c>
      <c r="N2307" s="14"/>
      <c r="O2307" s="14"/>
      <c r="P2307" s="14"/>
      <c r="Q2307" s="14">
        <v>0</v>
      </c>
      <c r="R2307" s="14">
        <v>1</v>
      </c>
      <c r="S2307" s="14">
        <v>1</v>
      </c>
    </row>
    <row r="2308" spans="1:19" x14ac:dyDescent="0.3">
      <c r="A2308" t="s">
        <v>7051</v>
      </c>
      <c r="B2308" t="s">
        <v>43</v>
      </c>
      <c r="C2308" s="14">
        <v>2012</v>
      </c>
      <c r="D2308" t="s">
        <v>5025</v>
      </c>
      <c r="E2308" t="s">
        <v>2141</v>
      </c>
      <c r="F2308" t="s">
        <v>463</v>
      </c>
      <c r="G2308" t="s">
        <v>337</v>
      </c>
      <c r="H2308" t="s">
        <v>699</v>
      </c>
      <c r="I2308" s="14">
        <v>660000000</v>
      </c>
      <c r="J2308" t="s">
        <v>146</v>
      </c>
      <c r="K2308" s="14">
        <v>660000000</v>
      </c>
      <c r="L2308" t="s">
        <v>198</v>
      </c>
      <c r="M2308" t="s">
        <v>199</v>
      </c>
      <c r="N2308" s="14"/>
      <c r="O2308" s="14"/>
      <c r="P2308" s="14"/>
      <c r="Q2308" s="14">
        <v>0</v>
      </c>
      <c r="R2308" s="14">
        <v>1</v>
      </c>
      <c r="S2308" s="14">
        <v>1</v>
      </c>
    </row>
    <row r="2309" spans="1:19" x14ac:dyDescent="0.3">
      <c r="A2309" t="s">
        <v>7052</v>
      </c>
      <c r="B2309" t="s">
        <v>43</v>
      </c>
      <c r="C2309" s="14">
        <v>2012</v>
      </c>
      <c r="D2309" t="s">
        <v>5025</v>
      </c>
      <c r="E2309" t="s">
        <v>2124</v>
      </c>
      <c r="F2309" t="s">
        <v>336</v>
      </c>
      <c r="G2309" t="s">
        <v>337</v>
      </c>
      <c r="H2309" t="s">
        <v>207</v>
      </c>
      <c r="I2309" s="14">
        <v>127000000</v>
      </c>
      <c r="J2309" t="s">
        <v>146</v>
      </c>
      <c r="K2309" s="14">
        <v>127000000</v>
      </c>
      <c r="L2309" t="s">
        <v>198</v>
      </c>
      <c r="M2309" t="s">
        <v>4353</v>
      </c>
      <c r="N2309" s="14"/>
      <c r="O2309" s="14"/>
      <c r="P2309" s="14"/>
      <c r="Q2309" s="14">
        <v>0</v>
      </c>
      <c r="R2309" s="14">
        <v>1</v>
      </c>
      <c r="S2309" s="14">
        <v>1</v>
      </c>
    </row>
    <row r="2310" spans="1:19" x14ac:dyDescent="0.3">
      <c r="A2310" t="s">
        <v>7053</v>
      </c>
      <c r="B2310" t="s">
        <v>43</v>
      </c>
      <c r="C2310" s="14">
        <v>2012</v>
      </c>
      <c r="D2310" t="s">
        <v>302</v>
      </c>
      <c r="E2310" t="s">
        <v>2143</v>
      </c>
      <c r="F2310" t="s">
        <v>299</v>
      </c>
      <c r="G2310" t="s">
        <v>299</v>
      </c>
      <c r="H2310" t="s">
        <v>4353</v>
      </c>
      <c r="I2310" s="14"/>
      <c r="J2310" t="s">
        <v>4353</v>
      </c>
      <c r="K2310" s="14"/>
      <c r="L2310" t="s">
        <v>197</v>
      </c>
      <c r="M2310" t="s">
        <v>202</v>
      </c>
      <c r="N2310" s="14"/>
      <c r="O2310" s="14"/>
      <c r="P2310" s="14"/>
      <c r="Q2310" s="14"/>
      <c r="R2310" s="14"/>
      <c r="S2310" s="14">
        <v>0</v>
      </c>
    </row>
    <row r="2311" spans="1:19" x14ac:dyDescent="0.3">
      <c r="A2311" t="s">
        <v>7054</v>
      </c>
      <c r="B2311" t="s">
        <v>43</v>
      </c>
      <c r="C2311" s="14">
        <v>2012</v>
      </c>
      <c r="D2311" t="s">
        <v>302</v>
      </c>
      <c r="E2311" t="s">
        <v>2137</v>
      </c>
      <c r="F2311" t="s">
        <v>787</v>
      </c>
      <c r="G2311" t="s">
        <v>365</v>
      </c>
      <c r="H2311" t="s">
        <v>4353</v>
      </c>
      <c r="I2311" s="14">
        <v>110000</v>
      </c>
      <c r="J2311" t="s">
        <v>146</v>
      </c>
      <c r="K2311" s="14">
        <v>110000</v>
      </c>
      <c r="L2311" t="s">
        <v>197</v>
      </c>
      <c r="M2311" t="s">
        <v>202</v>
      </c>
      <c r="N2311" s="14"/>
      <c r="O2311" s="14"/>
      <c r="P2311" s="14"/>
      <c r="Q2311" s="14"/>
      <c r="R2311" s="14"/>
      <c r="S2311" s="14">
        <v>0</v>
      </c>
    </row>
    <row r="2312" spans="1:19" x14ac:dyDescent="0.3">
      <c r="A2312" t="s">
        <v>7055</v>
      </c>
      <c r="B2312" t="s">
        <v>43</v>
      </c>
      <c r="C2312" s="14">
        <v>2012</v>
      </c>
      <c r="D2312" t="s">
        <v>302</v>
      </c>
      <c r="E2312" t="s">
        <v>2142</v>
      </c>
      <c r="F2312" t="s">
        <v>299</v>
      </c>
      <c r="G2312" t="s">
        <v>299</v>
      </c>
      <c r="H2312" t="s">
        <v>4353</v>
      </c>
      <c r="I2312" s="14"/>
      <c r="J2312" t="s">
        <v>4353</v>
      </c>
      <c r="K2312" s="14"/>
      <c r="L2312" t="s">
        <v>197</v>
      </c>
      <c r="M2312" t="s">
        <v>202</v>
      </c>
      <c r="N2312" s="14"/>
      <c r="O2312" s="14"/>
      <c r="P2312" s="14"/>
      <c r="Q2312" s="14"/>
      <c r="R2312" s="14"/>
      <c r="S2312" s="14">
        <v>0</v>
      </c>
    </row>
    <row r="2313" spans="1:19" x14ac:dyDescent="0.3">
      <c r="A2313" t="s">
        <v>7056</v>
      </c>
      <c r="B2313" t="s">
        <v>43</v>
      </c>
      <c r="C2313" s="14">
        <v>2012</v>
      </c>
      <c r="D2313" t="s">
        <v>302</v>
      </c>
      <c r="E2313" t="s">
        <v>2136</v>
      </c>
      <c r="F2313" t="s">
        <v>299</v>
      </c>
      <c r="G2313" t="s">
        <v>299</v>
      </c>
      <c r="H2313" t="s">
        <v>4353</v>
      </c>
      <c r="I2313" s="14">
        <v>2000000</v>
      </c>
      <c r="J2313" t="s">
        <v>147</v>
      </c>
      <c r="K2313" s="14">
        <v>316840.09375</v>
      </c>
      <c r="L2313" t="s">
        <v>197</v>
      </c>
      <c r="M2313" t="s">
        <v>202</v>
      </c>
      <c r="N2313" s="14"/>
      <c r="O2313" s="14"/>
      <c r="P2313" s="14"/>
      <c r="Q2313" s="14"/>
      <c r="R2313" s="14"/>
      <c r="S2313" s="14">
        <v>0</v>
      </c>
    </row>
    <row r="2314" spans="1:19" x14ac:dyDescent="0.3">
      <c r="A2314" t="s">
        <v>7057</v>
      </c>
      <c r="B2314" t="s">
        <v>43</v>
      </c>
      <c r="C2314" s="14">
        <v>2012</v>
      </c>
      <c r="D2314" t="s">
        <v>302</v>
      </c>
      <c r="E2314" t="s">
        <v>2140</v>
      </c>
      <c r="F2314" t="s">
        <v>336</v>
      </c>
      <c r="G2314" t="s">
        <v>337</v>
      </c>
      <c r="H2314" t="s">
        <v>207</v>
      </c>
      <c r="I2314" s="14">
        <v>31199818</v>
      </c>
      <c r="J2314" t="s">
        <v>146</v>
      </c>
      <c r="K2314" s="14">
        <v>31199818</v>
      </c>
      <c r="L2314" t="s">
        <v>198</v>
      </c>
      <c r="M2314" t="s">
        <v>4353</v>
      </c>
      <c r="N2314" s="14"/>
      <c r="O2314" s="14"/>
      <c r="P2314" s="14"/>
      <c r="Q2314" s="14">
        <v>0</v>
      </c>
      <c r="R2314" s="14">
        <v>1</v>
      </c>
      <c r="S2314" s="14">
        <v>1</v>
      </c>
    </row>
    <row r="2315" spans="1:19" x14ac:dyDescent="0.3">
      <c r="A2315" t="s">
        <v>7058</v>
      </c>
      <c r="B2315" t="s">
        <v>43</v>
      </c>
      <c r="C2315" s="14">
        <v>2012</v>
      </c>
      <c r="D2315" t="s">
        <v>302</v>
      </c>
      <c r="E2315" t="s">
        <v>2138</v>
      </c>
      <c r="F2315" t="s">
        <v>299</v>
      </c>
      <c r="G2315" t="s">
        <v>299</v>
      </c>
      <c r="H2315" t="s">
        <v>207</v>
      </c>
      <c r="I2315" s="14">
        <v>350000000</v>
      </c>
      <c r="J2315" t="s">
        <v>147</v>
      </c>
      <c r="K2315" s="14">
        <v>55447016</v>
      </c>
      <c r="L2315" t="s">
        <v>198</v>
      </c>
      <c r="M2315" t="s">
        <v>4353</v>
      </c>
      <c r="N2315" s="14"/>
      <c r="O2315" s="14"/>
      <c r="P2315" s="14"/>
      <c r="Q2315" s="14">
        <v>0</v>
      </c>
      <c r="R2315" s="14">
        <v>1</v>
      </c>
      <c r="S2315" s="14">
        <v>1</v>
      </c>
    </row>
    <row r="2316" spans="1:19" x14ac:dyDescent="0.3">
      <c r="A2316" t="s">
        <v>7059</v>
      </c>
      <c r="B2316" t="s">
        <v>43</v>
      </c>
      <c r="C2316" s="14">
        <v>2012</v>
      </c>
      <c r="D2316" t="s">
        <v>302</v>
      </c>
      <c r="E2316" t="s">
        <v>2139</v>
      </c>
      <c r="F2316" t="s">
        <v>299</v>
      </c>
      <c r="G2316" t="s">
        <v>299</v>
      </c>
      <c r="H2316" t="s">
        <v>207</v>
      </c>
      <c r="I2316" s="14">
        <v>82500000</v>
      </c>
      <c r="J2316" t="s">
        <v>146</v>
      </c>
      <c r="K2316" s="14">
        <v>82500000</v>
      </c>
      <c r="L2316" t="s">
        <v>198</v>
      </c>
      <c r="M2316" t="s">
        <v>4353</v>
      </c>
      <c r="N2316" s="14"/>
      <c r="O2316" s="14"/>
      <c r="P2316" s="14"/>
      <c r="Q2316" s="14">
        <v>0</v>
      </c>
      <c r="R2316" s="14">
        <v>1</v>
      </c>
      <c r="S2316" s="14">
        <v>1</v>
      </c>
    </row>
    <row r="2317" spans="1:19" x14ac:dyDescent="0.3">
      <c r="A2317" t="s">
        <v>7060</v>
      </c>
      <c r="B2317" t="s">
        <v>43</v>
      </c>
      <c r="C2317" s="14">
        <v>2013</v>
      </c>
      <c r="D2317" t="s">
        <v>302</v>
      </c>
      <c r="E2317" t="s">
        <v>2148</v>
      </c>
      <c r="F2317" t="s">
        <v>299</v>
      </c>
      <c r="G2317" t="s">
        <v>299</v>
      </c>
      <c r="H2317" t="s">
        <v>207</v>
      </c>
      <c r="I2317" s="14">
        <v>725000000000</v>
      </c>
      <c r="J2317" t="s">
        <v>173</v>
      </c>
      <c r="K2317" s="14">
        <v>92482952</v>
      </c>
      <c r="L2317" t="s">
        <v>198</v>
      </c>
      <c r="M2317" t="s">
        <v>4353</v>
      </c>
      <c r="N2317" s="14"/>
      <c r="O2317" s="14"/>
      <c r="P2317" s="14"/>
      <c r="Q2317" s="14">
        <v>0</v>
      </c>
      <c r="R2317" s="14">
        <v>1</v>
      </c>
      <c r="S2317" s="14">
        <v>1</v>
      </c>
    </row>
    <row r="2318" spans="1:19" x14ac:dyDescent="0.3">
      <c r="A2318" t="s">
        <v>7061</v>
      </c>
      <c r="B2318" t="s">
        <v>43</v>
      </c>
      <c r="C2318" s="14">
        <v>2013</v>
      </c>
      <c r="D2318" t="s">
        <v>302</v>
      </c>
      <c r="E2318" t="s">
        <v>2146</v>
      </c>
      <c r="F2318" t="s">
        <v>299</v>
      </c>
      <c r="G2318" t="s">
        <v>299</v>
      </c>
      <c r="H2318" t="s">
        <v>4353</v>
      </c>
      <c r="I2318" s="14"/>
      <c r="J2318" t="s">
        <v>4353</v>
      </c>
      <c r="K2318" s="14"/>
      <c r="L2318" t="s">
        <v>197</v>
      </c>
      <c r="M2318" t="s">
        <v>202</v>
      </c>
      <c r="N2318" s="14"/>
      <c r="O2318" s="14"/>
      <c r="P2318" s="14"/>
      <c r="Q2318" s="14"/>
      <c r="R2318" s="14"/>
      <c r="S2318" s="14">
        <v>0</v>
      </c>
    </row>
    <row r="2319" spans="1:19" x14ac:dyDescent="0.3">
      <c r="A2319" t="s">
        <v>7062</v>
      </c>
      <c r="B2319" t="s">
        <v>43</v>
      </c>
      <c r="C2319" s="14">
        <v>2013</v>
      </c>
      <c r="D2319" t="s">
        <v>302</v>
      </c>
      <c r="E2319" t="s">
        <v>7065</v>
      </c>
      <c r="F2319" t="s">
        <v>299</v>
      </c>
      <c r="G2319" t="s">
        <v>299</v>
      </c>
      <c r="H2319" t="s">
        <v>4353</v>
      </c>
      <c r="I2319" s="14"/>
      <c r="J2319" t="s">
        <v>4353</v>
      </c>
      <c r="K2319" s="14"/>
      <c r="L2319" t="s">
        <v>197</v>
      </c>
      <c r="M2319" t="s">
        <v>202</v>
      </c>
      <c r="N2319" s="14"/>
      <c r="O2319" s="14"/>
      <c r="P2319" s="14"/>
      <c r="Q2319" s="14"/>
      <c r="R2319" s="14"/>
      <c r="S2319" s="14">
        <v>0</v>
      </c>
    </row>
    <row r="2320" spans="1:19" x14ac:dyDescent="0.3">
      <c r="A2320" t="s">
        <v>7063</v>
      </c>
      <c r="B2320" t="s">
        <v>43</v>
      </c>
      <c r="C2320" s="14">
        <v>2013</v>
      </c>
      <c r="D2320" t="s">
        <v>302</v>
      </c>
      <c r="E2320" t="s">
        <v>4336</v>
      </c>
      <c r="F2320" t="s">
        <v>299</v>
      </c>
      <c r="G2320" t="s">
        <v>299</v>
      </c>
      <c r="H2320" t="s">
        <v>207</v>
      </c>
      <c r="I2320" s="14"/>
      <c r="J2320" t="s">
        <v>146</v>
      </c>
      <c r="K2320" s="14"/>
      <c r="L2320" t="s">
        <v>198</v>
      </c>
      <c r="M2320" t="s">
        <v>4353</v>
      </c>
      <c r="N2320" s="14"/>
      <c r="O2320" s="14"/>
      <c r="P2320" s="14"/>
      <c r="Q2320" s="14">
        <v>0</v>
      </c>
      <c r="R2320" s="14">
        <v>1</v>
      </c>
      <c r="S2320" s="14">
        <v>1</v>
      </c>
    </row>
    <row r="2321" spans="1:19" x14ac:dyDescent="0.3">
      <c r="A2321" t="s">
        <v>7064</v>
      </c>
      <c r="B2321" t="s">
        <v>43</v>
      </c>
      <c r="C2321" s="14">
        <v>2013</v>
      </c>
      <c r="D2321" t="s">
        <v>302</v>
      </c>
      <c r="E2321" t="s">
        <v>2145</v>
      </c>
      <c r="F2321" t="s">
        <v>299</v>
      </c>
      <c r="G2321" t="s">
        <v>299</v>
      </c>
      <c r="H2321" t="s">
        <v>4353</v>
      </c>
      <c r="I2321" s="14"/>
      <c r="J2321" t="s">
        <v>4353</v>
      </c>
      <c r="K2321" s="14"/>
      <c r="L2321" t="s">
        <v>197</v>
      </c>
      <c r="M2321" t="s">
        <v>202</v>
      </c>
      <c r="N2321" s="14"/>
      <c r="O2321" s="14"/>
      <c r="P2321" s="14"/>
      <c r="Q2321" s="14"/>
      <c r="R2321" s="14"/>
      <c r="S2321" s="14">
        <v>0</v>
      </c>
    </row>
    <row r="2322" spans="1:19" x14ac:dyDescent="0.3">
      <c r="A2322" t="s">
        <v>7066</v>
      </c>
      <c r="B2322" t="s">
        <v>43</v>
      </c>
      <c r="C2322" s="14">
        <v>2013</v>
      </c>
      <c r="D2322" t="s">
        <v>302</v>
      </c>
      <c r="E2322" t="s">
        <v>2144</v>
      </c>
      <c r="F2322" t="s">
        <v>299</v>
      </c>
      <c r="G2322" t="s">
        <v>299</v>
      </c>
      <c r="H2322" t="s">
        <v>4353</v>
      </c>
      <c r="I2322" s="14"/>
      <c r="J2322" t="s">
        <v>4353</v>
      </c>
      <c r="K2322" s="14"/>
      <c r="L2322" t="s">
        <v>197</v>
      </c>
      <c r="M2322" t="s">
        <v>202</v>
      </c>
      <c r="N2322" s="14"/>
      <c r="O2322" s="14"/>
      <c r="P2322" s="14"/>
      <c r="Q2322" s="14"/>
      <c r="R2322" s="14"/>
      <c r="S2322" s="14">
        <v>0</v>
      </c>
    </row>
    <row r="2323" spans="1:19" x14ac:dyDescent="0.3">
      <c r="A2323" t="s">
        <v>7067</v>
      </c>
      <c r="B2323" t="s">
        <v>43</v>
      </c>
      <c r="C2323" s="14">
        <v>2013</v>
      </c>
      <c r="D2323" t="s">
        <v>302</v>
      </c>
      <c r="E2323" t="s">
        <v>2147</v>
      </c>
      <c r="F2323" t="s">
        <v>299</v>
      </c>
      <c r="G2323" t="s">
        <v>299</v>
      </c>
      <c r="H2323" t="s">
        <v>4353</v>
      </c>
      <c r="I2323" s="14"/>
      <c r="J2323" t="s">
        <v>4353</v>
      </c>
      <c r="K2323" s="14"/>
      <c r="L2323" t="s">
        <v>197</v>
      </c>
      <c r="M2323" t="s">
        <v>202</v>
      </c>
      <c r="N2323" s="14"/>
      <c r="O2323" s="14"/>
      <c r="P2323" s="14"/>
      <c r="Q2323" s="14"/>
      <c r="R2323" s="14"/>
      <c r="S2323" s="14">
        <v>0</v>
      </c>
    </row>
    <row r="2324" spans="1:19" x14ac:dyDescent="0.3">
      <c r="A2324" t="s">
        <v>7068</v>
      </c>
      <c r="B2324" t="s">
        <v>43</v>
      </c>
      <c r="C2324" s="14">
        <v>2014</v>
      </c>
      <c r="D2324" t="s">
        <v>302</v>
      </c>
      <c r="E2324" t="s">
        <v>2152</v>
      </c>
      <c r="F2324" t="s">
        <v>299</v>
      </c>
      <c r="G2324" t="s">
        <v>299</v>
      </c>
      <c r="H2324" t="s">
        <v>207</v>
      </c>
      <c r="I2324" s="14"/>
      <c r="J2324" t="s">
        <v>146</v>
      </c>
      <c r="K2324" s="14"/>
      <c r="L2324" t="s">
        <v>198</v>
      </c>
      <c r="M2324" t="s">
        <v>4353</v>
      </c>
      <c r="N2324" s="14"/>
      <c r="O2324" s="14"/>
      <c r="P2324" s="14"/>
      <c r="Q2324" s="14">
        <v>0</v>
      </c>
      <c r="R2324" s="14">
        <v>1</v>
      </c>
      <c r="S2324" s="14">
        <v>1</v>
      </c>
    </row>
    <row r="2325" spans="1:19" x14ac:dyDescent="0.3">
      <c r="A2325" t="s">
        <v>7069</v>
      </c>
      <c r="B2325" t="s">
        <v>43</v>
      </c>
      <c r="C2325" s="14">
        <v>2014</v>
      </c>
      <c r="D2325" t="s">
        <v>302</v>
      </c>
      <c r="E2325" t="s">
        <v>2149</v>
      </c>
      <c r="F2325" t="s">
        <v>2150</v>
      </c>
      <c r="G2325" t="s">
        <v>365</v>
      </c>
      <c r="H2325" t="s">
        <v>4353</v>
      </c>
      <c r="I2325" s="14">
        <v>6000000</v>
      </c>
      <c r="J2325" t="s">
        <v>146</v>
      </c>
      <c r="K2325" s="14">
        <v>6000000</v>
      </c>
      <c r="L2325" t="s">
        <v>197</v>
      </c>
      <c r="M2325" t="s">
        <v>202</v>
      </c>
      <c r="N2325" s="14"/>
      <c r="O2325" s="14"/>
      <c r="P2325" s="14"/>
      <c r="Q2325" s="14"/>
      <c r="R2325" s="14"/>
      <c r="S2325" s="14">
        <v>0</v>
      </c>
    </row>
    <row r="2326" spans="1:19" x14ac:dyDescent="0.3">
      <c r="A2326" t="s">
        <v>7070</v>
      </c>
      <c r="B2326" t="s">
        <v>43</v>
      </c>
      <c r="C2326" s="14">
        <v>2014</v>
      </c>
      <c r="D2326" t="s">
        <v>302</v>
      </c>
      <c r="E2326" t="s">
        <v>2156</v>
      </c>
      <c r="F2326" t="s">
        <v>299</v>
      </c>
      <c r="G2326" t="s">
        <v>337</v>
      </c>
      <c r="H2326" t="s">
        <v>207</v>
      </c>
      <c r="I2326" s="14">
        <v>82000000</v>
      </c>
      <c r="J2326" t="s">
        <v>146</v>
      </c>
      <c r="K2326" s="14">
        <v>82000000</v>
      </c>
      <c r="L2326" t="s">
        <v>198</v>
      </c>
      <c r="M2326" t="s">
        <v>202</v>
      </c>
      <c r="N2326" s="14">
        <v>2</v>
      </c>
      <c r="O2326" s="14"/>
      <c r="P2326" s="14">
        <v>20</v>
      </c>
      <c r="Q2326" s="14">
        <v>0</v>
      </c>
      <c r="R2326" s="14">
        <v>1</v>
      </c>
      <c r="S2326" s="14">
        <v>1</v>
      </c>
    </row>
    <row r="2327" spans="1:19" x14ac:dyDescent="0.3">
      <c r="A2327" t="s">
        <v>7071</v>
      </c>
      <c r="B2327" t="s">
        <v>43</v>
      </c>
      <c r="C2327" s="14">
        <v>2014</v>
      </c>
      <c r="D2327" t="s">
        <v>302</v>
      </c>
      <c r="E2327" t="s">
        <v>2154</v>
      </c>
      <c r="F2327" t="s">
        <v>299</v>
      </c>
      <c r="G2327" t="s">
        <v>299</v>
      </c>
      <c r="H2327" t="s">
        <v>4353</v>
      </c>
      <c r="I2327" s="14">
        <v>500000</v>
      </c>
      <c r="J2327" t="s">
        <v>146</v>
      </c>
      <c r="K2327" s="14">
        <v>500000</v>
      </c>
      <c r="L2327" t="s">
        <v>197</v>
      </c>
      <c r="M2327" t="s">
        <v>202</v>
      </c>
      <c r="N2327" s="14"/>
      <c r="O2327" s="14"/>
      <c r="P2327" s="14"/>
      <c r="Q2327" s="14"/>
      <c r="R2327" s="14"/>
      <c r="S2327" s="14">
        <v>0</v>
      </c>
    </row>
    <row r="2328" spans="1:19" x14ac:dyDescent="0.3">
      <c r="A2328" t="s">
        <v>7072</v>
      </c>
      <c r="B2328" t="s">
        <v>43</v>
      </c>
      <c r="C2328" s="14">
        <v>2014</v>
      </c>
      <c r="D2328" t="s">
        <v>302</v>
      </c>
      <c r="E2328" t="s">
        <v>2151</v>
      </c>
      <c r="F2328" t="s">
        <v>299</v>
      </c>
      <c r="G2328" t="s">
        <v>299</v>
      </c>
      <c r="H2328" t="s">
        <v>4353</v>
      </c>
      <c r="I2328" s="14"/>
      <c r="J2328" t="s">
        <v>4353</v>
      </c>
      <c r="K2328" s="14"/>
      <c r="L2328" t="s">
        <v>197</v>
      </c>
      <c r="M2328" t="s">
        <v>202</v>
      </c>
      <c r="N2328" s="14"/>
      <c r="O2328" s="14"/>
      <c r="P2328" s="14"/>
      <c r="Q2328" s="14"/>
      <c r="R2328" s="14"/>
      <c r="S2328" s="14">
        <v>0</v>
      </c>
    </row>
    <row r="2329" spans="1:19" x14ac:dyDescent="0.3">
      <c r="A2329" t="s">
        <v>7073</v>
      </c>
      <c r="B2329" t="s">
        <v>43</v>
      </c>
      <c r="C2329" s="14">
        <v>2014</v>
      </c>
      <c r="D2329" t="s">
        <v>143</v>
      </c>
      <c r="E2329" t="s">
        <v>236</v>
      </c>
      <c r="F2329" t="s">
        <v>336</v>
      </c>
      <c r="G2329" t="s">
        <v>337</v>
      </c>
      <c r="H2329" t="s">
        <v>699</v>
      </c>
      <c r="I2329" s="14"/>
      <c r="J2329" t="s">
        <v>4353</v>
      </c>
      <c r="K2329" s="14">
        <v>258000000</v>
      </c>
      <c r="L2329" t="s">
        <v>198</v>
      </c>
      <c r="M2329" t="s">
        <v>4353</v>
      </c>
      <c r="N2329" s="14"/>
      <c r="O2329" s="14"/>
      <c r="P2329" s="14"/>
      <c r="Q2329" s="14">
        <v>0</v>
      </c>
      <c r="R2329" s="14">
        <v>1</v>
      </c>
      <c r="S2329" s="14">
        <v>1</v>
      </c>
    </row>
    <row r="2330" spans="1:19" x14ac:dyDescent="0.3">
      <c r="A2330" t="s">
        <v>7074</v>
      </c>
      <c r="B2330" t="s">
        <v>43</v>
      </c>
      <c r="C2330" s="14">
        <v>2014</v>
      </c>
      <c r="D2330" t="s">
        <v>302</v>
      </c>
      <c r="E2330" t="s">
        <v>2153</v>
      </c>
      <c r="F2330" t="s">
        <v>299</v>
      </c>
      <c r="G2330" t="s">
        <v>299</v>
      </c>
      <c r="H2330" t="s">
        <v>4353</v>
      </c>
      <c r="I2330" s="14"/>
      <c r="J2330" t="s">
        <v>4353</v>
      </c>
      <c r="K2330" s="14"/>
      <c r="L2330" t="s">
        <v>197</v>
      </c>
      <c r="M2330" t="s">
        <v>202</v>
      </c>
      <c r="N2330" s="14"/>
      <c r="O2330" s="14"/>
      <c r="P2330" s="14"/>
      <c r="Q2330" s="14"/>
      <c r="R2330" s="14"/>
      <c r="S2330" s="14">
        <v>0</v>
      </c>
    </row>
    <row r="2331" spans="1:19" x14ac:dyDescent="0.3">
      <c r="A2331" t="s">
        <v>7075</v>
      </c>
      <c r="B2331" t="s">
        <v>43</v>
      </c>
      <c r="C2331" s="14">
        <v>2014</v>
      </c>
      <c r="D2331" t="s">
        <v>4985</v>
      </c>
      <c r="E2331" t="s">
        <v>2155</v>
      </c>
      <c r="F2331" t="s">
        <v>336</v>
      </c>
      <c r="G2331" t="s">
        <v>337</v>
      </c>
      <c r="H2331" t="s">
        <v>207</v>
      </c>
      <c r="I2331" s="14"/>
      <c r="J2331" t="s">
        <v>4353</v>
      </c>
      <c r="K2331" s="14">
        <v>51000000</v>
      </c>
      <c r="L2331" t="s">
        <v>198</v>
      </c>
      <c r="M2331" t="s">
        <v>4353</v>
      </c>
      <c r="N2331" s="14"/>
      <c r="O2331" s="14"/>
      <c r="P2331" s="14"/>
      <c r="Q2331" s="14">
        <v>0</v>
      </c>
      <c r="R2331" s="14">
        <v>1</v>
      </c>
      <c r="S2331" s="14">
        <v>1</v>
      </c>
    </row>
    <row r="2332" spans="1:19" x14ac:dyDescent="0.3">
      <c r="A2332" t="s">
        <v>7076</v>
      </c>
      <c r="B2332" t="s">
        <v>43</v>
      </c>
      <c r="C2332" s="14">
        <v>2015</v>
      </c>
      <c r="D2332" t="s">
        <v>302</v>
      </c>
      <c r="E2332" t="s">
        <v>7078</v>
      </c>
      <c r="F2332" t="s">
        <v>299</v>
      </c>
      <c r="G2332" t="s">
        <v>299</v>
      </c>
      <c r="H2332" t="s">
        <v>4353</v>
      </c>
      <c r="I2332" s="14">
        <v>3000000</v>
      </c>
      <c r="J2332" t="s">
        <v>147</v>
      </c>
      <c r="K2332" s="14">
        <v>481735.125</v>
      </c>
      <c r="L2332" t="s">
        <v>197</v>
      </c>
      <c r="M2332" t="s">
        <v>202</v>
      </c>
      <c r="N2332" s="14"/>
      <c r="O2332" s="14"/>
      <c r="P2332" s="14"/>
      <c r="Q2332" s="14"/>
      <c r="R2332" s="14"/>
      <c r="S2332" s="14">
        <v>0</v>
      </c>
    </row>
    <row r="2333" spans="1:19" x14ac:dyDescent="0.3">
      <c r="A2333" t="s">
        <v>7077</v>
      </c>
      <c r="B2333" t="s">
        <v>43</v>
      </c>
      <c r="C2333" s="14">
        <v>2015</v>
      </c>
      <c r="D2333" t="s">
        <v>302</v>
      </c>
      <c r="E2333" t="s">
        <v>2157</v>
      </c>
      <c r="F2333" t="s">
        <v>336</v>
      </c>
      <c r="G2333" t="s">
        <v>337</v>
      </c>
      <c r="H2333" t="s">
        <v>207</v>
      </c>
      <c r="I2333" s="14">
        <v>480000000</v>
      </c>
      <c r="J2333" t="s">
        <v>146</v>
      </c>
      <c r="K2333" s="14">
        <v>480000000</v>
      </c>
      <c r="L2333" t="s">
        <v>198</v>
      </c>
      <c r="M2333" t="s">
        <v>202</v>
      </c>
      <c r="N2333" s="14">
        <v>2.44</v>
      </c>
      <c r="O2333" s="14">
        <v>6</v>
      </c>
      <c r="P2333" s="14">
        <v>18</v>
      </c>
      <c r="Q2333" s="14">
        <v>0</v>
      </c>
      <c r="R2333" s="14">
        <v>1</v>
      </c>
      <c r="S2333" s="14">
        <v>1</v>
      </c>
    </row>
    <row r="2334" spans="1:19" x14ac:dyDescent="0.3">
      <c r="A2334" t="s">
        <v>7079</v>
      </c>
      <c r="B2334" t="s">
        <v>43</v>
      </c>
      <c r="C2334" s="14">
        <v>2016</v>
      </c>
      <c r="D2334" t="s">
        <v>302</v>
      </c>
      <c r="E2334" t="s">
        <v>7080</v>
      </c>
      <c r="F2334" t="s">
        <v>299</v>
      </c>
      <c r="G2334" t="s">
        <v>299</v>
      </c>
      <c r="H2334" t="s">
        <v>4353</v>
      </c>
      <c r="I2334" s="14"/>
      <c r="J2334" t="s">
        <v>4353</v>
      </c>
      <c r="K2334" s="14"/>
      <c r="L2334" t="s">
        <v>197</v>
      </c>
      <c r="M2334" t="s">
        <v>202</v>
      </c>
      <c r="N2334" s="14"/>
      <c r="O2334" s="14"/>
      <c r="P2334" s="14"/>
      <c r="Q2334" s="14"/>
      <c r="R2334" s="14"/>
      <c r="S2334" s="14">
        <v>0</v>
      </c>
    </row>
    <row r="2335" spans="1:19" x14ac:dyDescent="0.3">
      <c r="A2335" t="s">
        <v>7081</v>
      </c>
      <c r="B2335" t="s">
        <v>43</v>
      </c>
      <c r="C2335" s="14">
        <v>2016</v>
      </c>
      <c r="D2335" t="s">
        <v>4985</v>
      </c>
      <c r="E2335" t="s">
        <v>2158</v>
      </c>
      <c r="F2335" t="s">
        <v>336</v>
      </c>
      <c r="G2335" t="s">
        <v>337</v>
      </c>
      <c r="H2335" t="s">
        <v>207</v>
      </c>
      <c r="I2335" s="14"/>
      <c r="J2335" t="s">
        <v>4353</v>
      </c>
      <c r="K2335" s="14">
        <v>90000000</v>
      </c>
      <c r="L2335" t="s">
        <v>198</v>
      </c>
      <c r="M2335" t="s">
        <v>4353</v>
      </c>
      <c r="N2335" s="14"/>
      <c r="O2335" s="14"/>
      <c r="P2335" s="14"/>
      <c r="Q2335" s="14">
        <v>0</v>
      </c>
      <c r="R2335" s="14">
        <v>1</v>
      </c>
      <c r="S2335" s="14">
        <v>1</v>
      </c>
    </row>
    <row r="2336" spans="1:19" x14ac:dyDescent="0.3">
      <c r="A2336" t="s">
        <v>7082</v>
      </c>
      <c r="B2336" t="s">
        <v>43</v>
      </c>
      <c r="C2336" s="14">
        <v>2016</v>
      </c>
      <c r="D2336" t="s">
        <v>4985</v>
      </c>
      <c r="E2336" t="s">
        <v>2160</v>
      </c>
      <c r="F2336" t="s">
        <v>336</v>
      </c>
      <c r="G2336" t="s">
        <v>337</v>
      </c>
      <c r="H2336" t="s">
        <v>207</v>
      </c>
      <c r="I2336" s="14"/>
      <c r="J2336" t="s">
        <v>4353</v>
      </c>
      <c r="K2336" s="14">
        <v>322000000</v>
      </c>
      <c r="L2336" t="s">
        <v>198</v>
      </c>
      <c r="M2336" t="s">
        <v>4353</v>
      </c>
      <c r="N2336" s="14"/>
      <c r="O2336" s="14"/>
      <c r="P2336" s="14"/>
      <c r="Q2336" s="14">
        <v>0</v>
      </c>
      <c r="R2336" s="14">
        <v>1</v>
      </c>
      <c r="S2336" s="14">
        <v>1</v>
      </c>
    </row>
    <row r="2337" spans="1:19" x14ac:dyDescent="0.3">
      <c r="A2337" t="s">
        <v>7083</v>
      </c>
      <c r="B2337" t="s">
        <v>43</v>
      </c>
      <c r="C2337" s="14">
        <v>2016</v>
      </c>
      <c r="D2337" t="s">
        <v>4985</v>
      </c>
      <c r="E2337" t="s">
        <v>2159</v>
      </c>
      <c r="F2337" t="s">
        <v>336</v>
      </c>
      <c r="G2337" t="s">
        <v>337</v>
      </c>
      <c r="H2337" t="s">
        <v>207</v>
      </c>
      <c r="I2337" s="14"/>
      <c r="J2337" t="s">
        <v>4353</v>
      </c>
      <c r="K2337" s="14">
        <v>377000000</v>
      </c>
      <c r="L2337" t="s">
        <v>198</v>
      </c>
      <c r="M2337" t="s">
        <v>4353</v>
      </c>
      <c r="N2337" s="14"/>
      <c r="O2337" s="14"/>
      <c r="P2337" s="14"/>
      <c r="Q2337" s="14">
        <v>0</v>
      </c>
      <c r="R2337" s="14">
        <v>1</v>
      </c>
      <c r="S2337" s="14">
        <v>1</v>
      </c>
    </row>
    <row r="2338" spans="1:19" x14ac:dyDescent="0.3">
      <c r="A2338" t="s">
        <v>7084</v>
      </c>
      <c r="B2338" t="s">
        <v>43</v>
      </c>
      <c r="C2338" s="14">
        <v>2017</v>
      </c>
      <c r="D2338" t="s">
        <v>4985</v>
      </c>
      <c r="E2338" t="s">
        <v>2161</v>
      </c>
      <c r="F2338" t="s">
        <v>336</v>
      </c>
      <c r="G2338" t="s">
        <v>337</v>
      </c>
      <c r="H2338" t="s">
        <v>456</v>
      </c>
      <c r="I2338" s="14"/>
      <c r="J2338" t="s">
        <v>4353</v>
      </c>
      <c r="K2338" s="14">
        <v>169000000</v>
      </c>
      <c r="L2338" t="s">
        <v>198</v>
      </c>
      <c r="M2338" t="s">
        <v>4353</v>
      </c>
      <c r="N2338" s="14"/>
      <c r="O2338" s="14"/>
      <c r="P2338" s="14"/>
      <c r="Q2338" s="14">
        <v>0</v>
      </c>
      <c r="R2338" s="14">
        <v>1</v>
      </c>
      <c r="S2338" s="14">
        <v>1</v>
      </c>
    </row>
    <row r="2339" spans="1:19" x14ac:dyDescent="0.3">
      <c r="A2339" t="s">
        <v>7085</v>
      </c>
      <c r="B2339" t="s">
        <v>43</v>
      </c>
      <c r="C2339" s="14">
        <v>2017</v>
      </c>
      <c r="D2339" t="s">
        <v>4985</v>
      </c>
      <c r="E2339" t="s">
        <v>2162</v>
      </c>
      <c r="F2339" t="s">
        <v>336</v>
      </c>
      <c r="G2339" t="s">
        <v>337</v>
      </c>
      <c r="H2339" t="s">
        <v>699</v>
      </c>
      <c r="I2339" s="14"/>
      <c r="J2339" t="s">
        <v>4353</v>
      </c>
      <c r="K2339" s="14">
        <v>367289984</v>
      </c>
      <c r="L2339" t="s">
        <v>198</v>
      </c>
      <c r="M2339" t="s">
        <v>4353</v>
      </c>
      <c r="N2339" s="14"/>
      <c r="O2339" s="14"/>
      <c r="P2339" s="14"/>
      <c r="Q2339" s="14">
        <v>0</v>
      </c>
      <c r="R2339" s="14">
        <v>1</v>
      </c>
      <c r="S2339" s="14">
        <v>1</v>
      </c>
    </row>
    <row r="2340" spans="1:19" x14ac:dyDescent="0.3">
      <c r="A2340" t="s">
        <v>7086</v>
      </c>
      <c r="B2340" t="s">
        <v>94</v>
      </c>
      <c r="C2340" s="14">
        <v>1982</v>
      </c>
      <c r="D2340" t="s">
        <v>255</v>
      </c>
      <c r="E2340" t="s">
        <v>2163</v>
      </c>
      <c r="F2340" t="s">
        <v>299</v>
      </c>
      <c r="G2340" t="s">
        <v>299</v>
      </c>
      <c r="H2340" t="s">
        <v>4353</v>
      </c>
      <c r="I2340" s="14"/>
      <c r="J2340" t="s">
        <v>4353</v>
      </c>
      <c r="K2340" s="14">
        <v>500000</v>
      </c>
      <c r="L2340" t="s">
        <v>197</v>
      </c>
      <c r="M2340" t="s">
        <v>4353</v>
      </c>
      <c r="N2340" s="14"/>
      <c r="O2340" s="14"/>
      <c r="P2340" s="14"/>
      <c r="Q2340" s="14"/>
      <c r="R2340" s="14"/>
      <c r="S2340" s="14">
        <v>0</v>
      </c>
    </row>
    <row r="2341" spans="1:19" x14ac:dyDescent="0.3">
      <c r="A2341" t="s">
        <v>7087</v>
      </c>
      <c r="B2341" t="s">
        <v>94</v>
      </c>
      <c r="C2341" s="14">
        <v>2000</v>
      </c>
      <c r="D2341" t="s">
        <v>302</v>
      </c>
      <c r="E2341" t="s">
        <v>2164</v>
      </c>
      <c r="F2341" t="s">
        <v>299</v>
      </c>
      <c r="G2341" t="s">
        <v>299</v>
      </c>
      <c r="H2341" t="s">
        <v>4353</v>
      </c>
      <c r="I2341" s="14">
        <v>600000</v>
      </c>
      <c r="J2341" t="s">
        <v>146</v>
      </c>
      <c r="K2341" s="14">
        <v>600000</v>
      </c>
      <c r="L2341" t="s">
        <v>197</v>
      </c>
      <c r="M2341" t="s">
        <v>202</v>
      </c>
      <c r="N2341" s="14"/>
      <c r="O2341" s="14"/>
      <c r="P2341" s="14"/>
      <c r="Q2341" s="14"/>
      <c r="R2341" s="14"/>
      <c r="S2341" s="14">
        <v>0</v>
      </c>
    </row>
    <row r="2342" spans="1:19" x14ac:dyDescent="0.3">
      <c r="A2342" t="s">
        <v>7088</v>
      </c>
      <c r="B2342" t="s">
        <v>94</v>
      </c>
      <c r="C2342" s="14">
        <v>2001</v>
      </c>
      <c r="D2342" t="s">
        <v>302</v>
      </c>
      <c r="E2342" t="s">
        <v>2165</v>
      </c>
      <c r="F2342" t="s">
        <v>299</v>
      </c>
      <c r="G2342" t="s">
        <v>299</v>
      </c>
      <c r="H2342" t="s">
        <v>4353</v>
      </c>
      <c r="I2342" s="14"/>
      <c r="J2342" t="s">
        <v>4353</v>
      </c>
      <c r="K2342" s="14"/>
      <c r="L2342" t="s">
        <v>197</v>
      </c>
      <c r="M2342" t="s">
        <v>202</v>
      </c>
      <c r="N2342" s="14"/>
      <c r="O2342" s="14"/>
      <c r="P2342" s="14"/>
      <c r="Q2342" s="14"/>
      <c r="R2342" s="14"/>
      <c r="S2342" s="14">
        <v>0</v>
      </c>
    </row>
    <row r="2343" spans="1:19" x14ac:dyDescent="0.3">
      <c r="A2343" t="s">
        <v>7089</v>
      </c>
      <c r="B2343" t="s">
        <v>94</v>
      </c>
      <c r="C2343" s="14">
        <v>2003</v>
      </c>
      <c r="D2343" t="s">
        <v>302</v>
      </c>
      <c r="E2343" t="s">
        <v>2168</v>
      </c>
      <c r="F2343" t="s">
        <v>299</v>
      </c>
      <c r="G2343" t="s">
        <v>299</v>
      </c>
      <c r="H2343" t="s">
        <v>4353</v>
      </c>
      <c r="I2343" s="14"/>
      <c r="J2343" t="s">
        <v>4353</v>
      </c>
      <c r="K2343" s="14"/>
      <c r="L2343" t="s">
        <v>197</v>
      </c>
      <c r="M2343" t="s">
        <v>202</v>
      </c>
      <c r="N2343" s="14"/>
      <c r="O2343" s="14"/>
      <c r="P2343" s="14"/>
      <c r="Q2343" s="14"/>
      <c r="R2343" s="14"/>
      <c r="S2343" s="14">
        <v>0</v>
      </c>
    </row>
    <row r="2344" spans="1:19" x14ac:dyDescent="0.3">
      <c r="A2344" t="s">
        <v>7090</v>
      </c>
      <c r="B2344" t="s">
        <v>94</v>
      </c>
      <c r="C2344" s="14">
        <v>2003</v>
      </c>
      <c r="D2344" t="s">
        <v>302</v>
      </c>
      <c r="E2344" t="s">
        <v>2169</v>
      </c>
      <c r="F2344" t="s">
        <v>299</v>
      </c>
      <c r="G2344" t="s">
        <v>299</v>
      </c>
      <c r="H2344" t="s">
        <v>4353</v>
      </c>
      <c r="I2344" s="14">
        <v>180000</v>
      </c>
      <c r="J2344" t="s">
        <v>146</v>
      </c>
      <c r="K2344" s="14">
        <v>180000</v>
      </c>
      <c r="L2344" t="s">
        <v>197</v>
      </c>
      <c r="M2344" t="s">
        <v>202</v>
      </c>
      <c r="N2344" s="14"/>
      <c r="O2344" s="14"/>
      <c r="P2344" s="14"/>
      <c r="Q2344" s="14"/>
      <c r="R2344" s="14"/>
      <c r="S2344" s="14">
        <v>0</v>
      </c>
    </row>
    <row r="2345" spans="1:19" x14ac:dyDescent="0.3">
      <c r="A2345" t="s">
        <v>7091</v>
      </c>
      <c r="B2345" t="s">
        <v>94</v>
      </c>
      <c r="C2345" s="14">
        <v>2003</v>
      </c>
      <c r="D2345" t="s">
        <v>302</v>
      </c>
      <c r="E2345" t="s">
        <v>2167</v>
      </c>
      <c r="F2345" t="s">
        <v>364</v>
      </c>
      <c r="G2345" t="s">
        <v>365</v>
      </c>
      <c r="H2345" t="s">
        <v>207</v>
      </c>
      <c r="I2345" s="14">
        <v>1000000</v>
      </c>
      <c r="J2345" t="s">
        <v>146</v>
      </c>
      <c r="K2345" s="14">
        <v>1000000</v>
      </c>
      <c r="L2345" t="s">
        <v>198</v>
      </c>
      <c r="M2345" t="s">
        <v>366</v>
      </c>
      <c r="N2345" s="14">
        <v>0</v>
      </c>
      <c r="O2345" s="14"/>
      <c r="P2345" s="14"/>
      <c r="Q2345" s="14">
        <v>0</v>
      </c>
      <c r="R2345" s="14">
        <v>1</v>
      </c>
      <c r="S2345" s="14">
        <v>1</v>
      </c>
    </row>
    <row r="2346" spans="1:19" x14ac:dyDescent="0.3">
      <c r="A2346" t="s">
        <v>7092</v>
      </c>
      <c r="B2346" t="s">
        <v>94</v>
      </c>
      <c r="C2346" s="14">
        <v>2003</v>
      </c>
      <c r="D2346" t="s">
        <v>302</v>
      </c>
      <c r="E2346" t="s">
        <v>2170</v>
      </c>
      <c r="F2346" t="s">
        <v>364</v>
      </c>
      <c r="G2346" t="s">
        <v>365</v>
      </c>
      <c r="H2346" t="s">
        <v>207</v>
      </c>
      <c r="I2346" s="14">
        <v>5000000</v>
      </c>
      <c r="J2346" t="s">
        <v>146</v>
      </c>
      <c r="K2346" s="14">
        <v>5000000</v>
      </c>
      <c r="L2346" t="s">
        <v>198</v>
      </c>
      <c r="M2346" t="s">
        <v>366</v>
      </c>
      <c r="N2346" s="14">
        <v>0</v>
      </c>
      <c r="O2346" s="14"/>
      <c r="P2346" s="14"/>
      <c r="Q2346" s="14">
        <v>0</v>
      </c>
      <c r="R2346" s="14">
        <v>1</v>
      </c>
      <c r="S2346" s="14">
        <v>1</v>
      </c>
    </row>
    <row r="2347" spans="1:19" x14ac:dyDescent="0.3">
      <c r="A2347" t="s">
        <v>7093</v>
      </c>
      <c r="B2347" t="s">
        <v>94</v>
      </c>
      <c r="C2347" s="14">
        <v>2003</v>
      </c>
      <c r="D2347" t="s">
        <v>302</v>
      </c>
      <c r="E2347" t="s">
        <v>2166</v>
      </c>
      <c r="F2347" t="s">
        <v>299</v>
      </c>
      <c r="G2347" t="s">
        <v>299</v>
      </c>
      <c r="H2347" t="s">
        <v>4353</v>
      </c>
      <c r="I2347" s="14"/>
      <c r="J2347" t="s">
        <v>4353</v>
      </c>
      <c r="K2347" s="14"/>
      <c r="L2347" t="s">
        <v>197</v>
      </c>
      <c r="M2347" t="s">
        <v>202</v>
      </c>
      <c r="N2347" s="14"/>
      <c r="O2347" s="14"/>
      <c r="P2347" s="14"/>
      <c r="Q2347" s="14"/>
      <c r="R2347" s="14"/>
      <c r="S2347" s="14">
        <v>0</v>
      </c>
    </row>
    <row r="2348" spans="1:19" x14ac:dyDescent="0.3">
      <c r="A2348" t="s">
        <v>7094</v>
      </c>
      <c r="B2348" t="s">
        <v>94</v>
      </c>
      <c r="C2348" s="14">
        <v>2006</v>
      </c>
      <c r="D2348" t="s">
        <v>302</v>
      </c>
      <c r="E2348" t="s">
        <v>2171</v>
      </c>
      <c r="F2348" t="s">
        <v>299</v>
      </c>
      <c r="G2348" t="s">
        <v>299</v>
      </c>
      <c r="H2348" t="s">
        <v>4353</v>
      </c>
      <c r="I2348" s="14"/>
      <c r="J2348" t="s">
        <v>4353</v>
      </c>
      <c r="K2348" s="14"/>
      <c r="L2348" t="s">
        <v>197</v>
      </c>
      <c r="M2348" t="s">
        <v>202</v>
      </c>
      <c r="N2348" s="14"/>
      <c r="O2348" s="14"/>
      <c r="P2348" s="14"/>
      <c r="Q2348" s="14"/>
      <c r="R2348" s="14"/>
      <c r="S2348" s="14">
        <v>0</v>
      </c>
    </row>
    <row r="2349" spans="1:19" x14ac:dyDescent="0.3">
      <c r="A2349" t="s">
        <v>7095</v>
      </c>
      <c r="B2349" t="s">
        <v>94</v>
      </c>
      <c r="C2349" s="14">
        <v>2006</v>
      </c>
      <c r="D2349" t="s">
        <v>302</v>
      </c>
      <c r="E2349" t="s">
        <v>2172</v>
      </c>
      <c r="F2349" t="s">
        <v>299</v>
      </c>
      <c r="G2349" t="s">
        <v>299</v>
      </c>
      <c r="H2349" t="s">
        <v>4353</v>
      </c>
      <c r="I2349" s="14">
        <v>2500000</v>
      </c>
      <c r="J2349" t="s">
        <v>146</v>
      </c>
      <c r="K2349" s="14">
        <v>2500000</v>
      </c>
      <c r="L2349" t="s">
        <v>197</v>
      </c>
      <c r="M2349" t="s">
        <v>202</v>
      </c>
      <c r="N2349" s="14"/>
      <c r="O2349" s="14"/>
      <c r="P2349" s="14"/>
      <c r="Q2349" s="14"/>
      <c r="R2349" s="14"/>
      <c r="S2349" s="14">
        <v>0</v>
      </c>
    </row>
    <row r="2350" spans="1:19" x14ac:dyDescent="0.3">
      <c r="A2350" t="s">
        <v>7096</v>
      </c>
      <c r="B2350" t="s">
        <v>94</v>
      </c>
      <c r="C2350" s="14">
        <v>2010</v>
      </c>
      <c r="D2350" t="s">
        <v>302</v>
      </c>
      <c r="E2350" t="s">
        <v>2173</v>
      </c>
      <c r="F2350" t="s">
        <v>299</v>
      </c>
      <c r="G2350" t="s">
        <v>299</v>
      </c>
      <c r="H2350" t="s">
        <v>4353</v>
      </c>
      <c r="I2350" s="14"/>
      <c r="J2350" t="s">
        <v>4353</v>
      </c>
      <c r="K2350" s="14"/>
      <c r="L2350" t="s">
        <v>197</v>
      </c>
      <c r="M2350" t="s">
        <v>202</v>
      </c>
      <c r="N2350" s="14"/>
      <c r="O2350" s="14"/>
      <c r="P2350" s="14"/>
      <c r="Q2350" s="14"/>
      <c r="R2350" s="14"/>
      <c r="S2350" s="14">
        <v>0</v>
      </c>
    </row>
    <row r="2351" spans="1:19" x14ac:dyDescent="0.3">
      <c r="A2351" t="s">
        <v>7097</v>
      </c>
      <c r="B2351" t="s">
        <v>94</v>
      </c>
      <c r="C2351" s="14">
        <v>2011</v>
      </c>
      <c r="D2351" t="s">
        <v>302</v>
      </c>
      <c r="E2351" t="s">
        <v>2175</v>
      </c>
      <c r="F2351" t="s">
        <v>299</v>
      </c>
      <c r="G2351" t="s">
        <v>299</v>
      </c>
      <c r="H2351" t="s">
        <v>4353</v>
      </c>
      <c r="I2351" s="14"/>
      <c r="J2351" t="s">
        <v>4353</v>
      </c>
      <c r="K2351" s="14"/>
      <c r="L2351" t="s">
        <v>197</v>
      </c>
      <c r="M2351" t="s">
        <v>202</v>
      </c>
      <c r="N2351" s="14"/>
      <c r="O2351" s="14"/>
      <c r="P2351" s="14"/>
      <c r="Q2351" s="14"/>
      <c r="R2351" s="14"/>
      <c r="S2351" s="14">
        <v>0</v>
      </c>
    </row>
    <row r="2352" spans="1:19" x14ac:dyDescent="0.3">
      <c r="A2352" t="s">
        <v>7098</v>
      </c>
      <c r="B2352" t="s">
        <v>94</v>
      </c>
      <c r="C2352" s="14">
        <v>2011</v>
      </c>
      <c r="D2352" t="s">
        <v>302</v>
      </c>
      <c r="E2352" t="s">
        <v>2174</v>
      </c>
      <c r="F2352" t="s">
        <v>299</v>
      </c>
      <c r="G2352" t="s">
        <v>299</v>
      </c>
      <c r="H2352" t="s">
        <v>4353</v>
      </c>
      <c r="I2352" s="14"/>
      <c r="J2352" t="s">
        <v>4353</v>
      </c>
      <c r="K2352" s="14"/>
      <c r="L2352" t="s">
        <v>197</v>
      </c>
      <c r="M2352" t="s">
        <v>202</v>
      </c>
      <c r="N2352" s="14"/>
      <c r="O2352" s="14"/>
      <c r="P2352" s="14"/>
      <c r="Q2352" s="14"/>
      <c r="R2352" s="14"/>
      <c r="S2352" s="14">
        <v>0</v>
      </c>
    </row>
    <row r="2353" spans="1:19" x14ac:dyDescent="0.3">
      <c r="A2353" t="s">
        <v>7099</v>
      </c>
      <c r="B2353" t="s">
        <v>94</v>
      </c>
      <c r="C2353" s="14">
        <v>2014</v>
      </c>
      <c r="D2353" t="s">
        <v>302</v>
      </c>
      <c r="E2353" t="s">
        <v>2176</v>
      </c>
      <c r="F2353" t="s">
        <v>299</v>
      </c>
      <c r="G2353" t="s">
        <v>299</v>
      </c>
      <c r="H2353" t="s">
        <v>4353</v>
      </c>
      <c r="I2353" s="14"/>
      <c r="J2353" t="s">
        <v>146</v>
      </c>
      <c r="K2353" s="14"/>
      <c r="L2353" t="s">
        <v>197</v>
      </c>
      <c r="M2353" t="s">
        <v>202</v>
      </c>
      <c r="N2353" s="14"/>
      <c r="O2353" s="14"/>
      <c r="P2353" s="14"/>
      <c r="Q2353" s="14"/>
      <c r="R2353" s="14"/>
      <c r="S2353" s="14">
        <v>0</v>
      </c>
    </row>
    <row r="2354" spans="1:19" x14ac:dyDescent="0.3">
      <c r="A2354" t="s">
        <v>7100</v>
      </c>
      <c r="B2354" t="s">
        <v>81</v>
      </c>
      <c r="C2354" s="14">
        <v>1983</v>
      </c>
      <c r="D2354" t="s">
        <v>255</v>
      </c>
      <c r="E2354" t="s">
        <v>2177</v>
      </c>
      <c r="F2354" t="s">
        <v>299</v>
      </c>
      <c r="G2354" t="s">
        <v>299</v>
      </c>
      <c r="H2354" t="s">
        <v>4353</v>
      </c>
      <c r="I2354" s="14"/>
      <c r="J2354" t="s">
        <v>4353</v>
      </c>
      <c r="K2354" s="14">
        <v>6100000</v>
      </c>
      <c r="L2354" t="s">
        <v>198</v>
      </c>
      <c r="M2354" t="s">
        <v>4353</v>
      </c>
      <c r="N2354" s="14">
        <v>0</v>
      </c>
      <c r="O2354" s="14">
        <v>10</v>
      </c>
      <c r="P2354" s="14">
        <v>30</v>
      </c>
      <c r="Q2354" s="14"/>
      <c r="R2354" s="14"/>
      <c r="S2354" s="14">
        <v>0</v>
      </c>
    </row>
    <row r="2355" spans="1:19" x14ac:dyDescent="0.3">
      <c r="A2355" t="s">
        <v>7101</v>
      </c>
      <c r="B2355" t="s">
        <v>81</v>
      </c>
      <c r="C2355" s="14">
        <v>1984</v>
      </c>
      <c r="D2355" t="s">
        <v>255</v>
      </c>
      <c r="E2355" t="s">
        <v>2178</v>
      </c>
      <c r="F2355" t="s">
        <v>299</v>
      </c>
      <c r="G2355" t="s">
        <v>299</v>
      </c>
      <c r="H2355" t="s">
        <v>4353</v>
      </c>
      <c r="I2355" s="14"/>
      <c r="J2355" t="s">
        <v>4353</v>
      </c>
      <c r="K2355" s="14">
        <v>10000</v>
      </c>
      <c r="L2355" t="s">
        <v>197</v>
      </c>
      <c r="M2355" t="s">
        <v>4353</v>
      </c>
      <c r="N2355" s="14"/>
      <c r="O2355" s="14"/>
      <c r="P2355" s="14"/>
      <c r="Q2355" s="14"/>
      <c r="R2355" s="14"/>
      <c r="S2355" s="14">
        <v>0</v>
      </c>
    </row>
    <row r="2356" spans="1:19" x14ac:dyDescent="0.3">
      <c r="A2356" t="s">
        <v>7102</v>
      </c>
      <c r="B2356" t="s">
        <v>81</v>
      </c>
      <c r="C2356" s="14">
        <v>1988</v>
      </c>
      <c r="D2356" t="s">
        <v>255</v>
      </c>
      <c r="E2356" t="s">
        <v>4366</v>
      </c>
      <c r="F2356" t="s">
        <v>299</v>
      </c>
      <c r="G2356" t="s">
        <v>299</v>
      </c>
      <c r="H2356" t="s">
        <v>4353</v>
      </c>
      <c r="I2356" s="14"/>
      <c r="J2356" t="s">
        <v>4353</v>
      </c>
      <c r="K2356" s="14"/>
      <c r="L2356" t="s">
        <v>198</v>
      </c>
      <c r="M2356" t="s">
        <v>4353</v>
      </c>
      <c r="N2356" s="14"/>
      <c r="O2356" s="14"/>
      <c r="P2356" s="14"/>
      <c r="Q2356" s="14"/>
      <c r="R2356" s="14"/>
      <c r="S2356" s="14">
        <v>0</v>
      </c>
    </row>
    <row r="2357" spans="1:19" x14ac:dyDescent="0.3">
      <c r="A2357" t="s">
        <v>7103</v>
      </c>
      <c r="B2357" t="s">
        <v>81</v>
      </c>
      <c r="C2357" s="14">
        <v>1998</v>
      </c>
      <c r="D2357" t="s">
        <v>362</v>
      </c>
      <c r="E2357" t="s">
        <v>2179</v>
      </c>
      <c r="F2357" t="s">
        <v>299</v>
      </c>
      <c r="G2357" t="s">
        <v>299</v>
      </c>
      <c r="H2357" t="s">
        <v>4353</v>
      </c>
      <c r="I2357" s="14"/>
      <c r="J2357" t="s">
        <v>4353</v>
      </c>
      <c r="K2357" s="14"/>
      <c r="L2357" t="s">
        <v>197</v>
      </c>
      <c r="M2357" t="s">
        <v>4353</v>
      </c>
      <c r="N2357" s="14"/>
      <c r="O2357" s="14"/>
      <c r="P2357" s="14"/>
      <c r="Q2357" s="14"/>
      <c r="R2357" s="14"/>
      <c r="S2357" s="14">
        <v>0</v>
      </c>
    </row>
    <row r="2358" spans="1:19" x14ac:dyDescent="0.3">
      <c r="A2358" t="s">
        <v>7104</v>
      </c>
      <c r="B2358" t="s">
        <v>81</v>
      </c>
      <c r="C2358" s="14">
        <v>2001</v>
      </c>
      <c r="D2358" t="s">
        <v>302</v>
      </c>
      <c r="E2358" t="s">
        <v>2180</v>
      </c>
      <c r="F2358" t="s">
        <v>299</v>
      </c>
      <c r="G2358" t="s">
        <v>299</v>
      </c>
      <c r="H2358" t="s">
        <v>4353</v>
      </c>
      <c r="I2358" s="14">
        <v>5000000</v>
      </c>
      <c r="J2358" t="s">
        <v>157</v>
      </c>
      <c r="K2358" s="14">
        <v>580775.375</v>
      </c>
      <c r="L2358" t="s">
        <v>197</v>
      </c>
      <c r="M2358" t="s">
        <v>202</v>
      </c>
      <c r="N2358" s="14"/>
      <c r="O2358" s="14"/>
      <c r="P2358" s="14"/>
      <c r="Q2358" s="14"/>
      <c r="R2358" s="14"/>
      <c r="S2358" s="14">
        <v>0</v>
      </c>
    </row>
    <row r="2359" spans="1:19" x14ac:dyDescent="0.3">
      <c r="A2359" t="s">
        <v>7105</v>
      </c>
      <c r="B2359" t="s">
        <v>81</v>
      </c>
      <c r="C2359" s="14">
        <v>2002</v>
      </c>
      <c r="D2359" t="s">
        <v>302</v>
      </c>
      <c r="E2359" t="s">
        <v>2182</v>
      </c>
      <c r="F2359" t="s">
        <v>299</v>
      </c>
      <c r="G2359" t="s">
        <v>299</v>
      </c>
      <c r="H2359" t="s">
        <v>4353</v>
      </c>
      <c r="I2359" s="14"/>
      <c r="J2359" t="s">
        <v>4353</v>
      </c>
      <c r="K2359" s="14"/>
      <c r="L2359" t="s">
        <v>197</v>
      </c>
      <c r="M2359" t="s">
        <v>202</v>
      </c>
      <c r="N2359" s="14"/>
      <c r="O2359" s="14"/>
      <c r="P2359" s="14"/>
      <c r="Q2359" s="14"/>
      <c r="R2359" s="14"/>
      <c r="S2359" s="14">
        <v>0</v>
      </c>
    </row>
    <row r="2360" spans="1:19" x14ac:dyDescent="0.3">
      <c r="A2360" t="s">
        <v>7106</v>
      </c>
      <c r="B2360" t="s">
        <v>81</v>
      </c>
      <c r="C2360" s="14">
        <v>2002</v>
      </c>
      <c r="D2360" t="s">
        <v>302</v>
      </c>
      <c r="E2360" t="s">
        <v>2181</v>
      </c>
      <c r="F2360" t="s">
        <v>299</v>
      </c>
      <c r="G2360" t="s">
        <v>299</v>
      </c>
      <c r="H2360" t="s">
        <v>4353</v>
      </c>
      <c r="I2360" s="14"/>
      <c r="J2360" t="s">
        <v>4353</v>
      </c>
      <c r="K2360" s="14"/>
      <c r="L2360" t="s">
        <v>197</v>
      </c>
      <c r="M2360" t="s">
        <v>202</v>
      </c>
      <c r="N2360" s="14"/>
      <c r="O2360" s="14"/>
      <c r="P2360" s="14"/>
      <c r="Q2360" s="14"/>
      <c r="R2360" s="14"/>
      <c r="S2360" s="14">
        <v>0</v>
      </c>
    </row>
    <row r="2361" spans="1:19" x14ac:dyDescent="0.3">
      <c r="A2361" t="s">
        <v>7107</v>
      </c>
      <c r="B2361" t="s">
        <v>81</v>
      </c>
      <c r="C2361" s="14">
        <v>2002</v>
      </c>
      <c r="D2361" t="s">
        <v>302</v>
      </c>
      <c r="E2361" t="s">
        <v>2183</v>
      </c>
      <c r="F2361" t="s">
        <v>299</v>
      </c>
      <c r="G2361" t="s">
        <v>299</v>
      </c>
      <c r="H2361" t="s">
        <v>4353</v>
      </c>
      <c r="I2361" s="14">
        <v>24000000</v>
      </c>
      <c r="J2361" t="s">
        <v>170</v>
      </c>
      <c r="K2361" s="14">
        <v>2276878.5</v>
      </c>
      <c r="L2361" t="s">
        <v>197</v>
      </c>
      <c r="M2361" t="s">
        <v>202</v>
      </c>
      <c r="N2361" s="14"/>
      <c r="O2361" s="14"/>
      <c r="P2361" s="14"/>
      <c r="Q2361" s="14"/>
      <c r="R2361" s="14"/>
      <c r="S2361" s="14">
        <v>0</v>
      </c>
    </row>
    <row r="2362" spans="1:19" x14ac:dyDescent="0.3">
      <c r="A2362" t="s">
        <v>7108</v>
      </c>
      <c r="B2362" t="s">
        <v>81</v>
      </c>
      <c r="C2362" s="14">
        <v>2003</v>
      </c>
      <c r="D2362" t="s">
        <v>302</v>
      </c>
      <c r="E2362" t="s">
        <v>2185</v>
      </c>
      <c r="F2362" t="s">
        <v>299</v>
      </c>
      <c r="G2362" t="s">
        <v>299</v>
      </c>
      <c r="H2362" t="s">
        <v>4353</v>
      </c>
      <c r="I2362" s="14">
        <v>120000</v>
      </c>
      <c r="J2362" t="s">
        <v>170</v>
      </c>
      <c r="K2362" s="14">
        <v>15863.05078125</v>
      </c>
      <c r="L2362" t="s">
        <v>197</v>
      </c>
      <c r="M2362" t="s">
        <v>202</v>
      </c>
      <c r="N2362" s="14"/>
      <c r="O2362" s="14"/>
      <c r="P2362" s="14"/>
      <c r="Q2362" s="14"/>
      <c r="R2362" s="14"/>
      <c r="S2362" s="14">
        <v>0</v>
      </c>
    </row>
    <row r="2363" spans="1:19" x14ac:dyDescent="0.3">
      <c r="A2363" t="s">
        <v>7110</v>
      </c>
      <c r="B2363" t="s">
        <v>81</v>
      </c>
      <c r="C2363" s="14">
        <v>2003</v>
      </c>
      <c r="D2363" t="s">
        <v>302</v>
      </c>
      <c r="E2363" t="s">
        <v>7109</v>
      </c>
      <c r="F2363" t="s">
        <v>299</v>
      </c>
      <c r="G2363" t="s">
        <v>299</v>
      </c>
      <c r="H2363" t="s">
        <v>4353</v>
      </c>
      <c r="I2363" s="14">
        <v>20000000</v>
      </c>
      <c r="J2363" t="s">
        <v>170</v>
      </c>
      <c r="K2363" s="14">
        <v>2643841.75</v>
      </c>
      <c r="L2363" t="s">
        <v>197</v>
      </c>
      <c r="M2363" t="s">
        <v>202</v>
      </c>
      <c r="N2363" s="14"/>
      <c r="O2363" s="14"/>
      <c r="P2363" s="14"/>
      <c r="Q2363" s="14"/>
      <c r="R2363" s="14"/>
      <c r="S2363" s="14">
        <v>0</v>
      </c>
    </row>
    <row r="2364" spans="1:19" x14ac:dyDescent="0.3">
      <c r="A2364" t="s">
        <v>7111</v>
      </c>
      <c r="B2364" t="s">
        <v>81</v>
      </c>
      <c r="C2364" s="14">
        <v>2003</v>
      </c>
      <c r="D2364" t="s">
        <v>302</v>
      </c>
      <c r="E2364" t="s">
        <v>2184</v>
      </c>
      <c r="F2364" t="s">
        <v>299</v>
      </c>
      <c r="G2364" t="s">
        <v>299</v>
      </c>
      <c r="H2364" t="s">
        <v>4353</v>
      </c>
      <c r="I2364" s="14"/>
      <c r="J2364" t="s">
        <v>4353</v>
      </c>
      <c r="K2364" s="14"/>
      <c r="L2364" t="s">
        <v>197</v>
      </c>
      <c r="M2364" t="s">
        <v>202</v>
      </c>
      <c r="N2364" s="14"/>
      <c r="O2364" s="14"/>
      <c r="P2364" s="14"/>
      <c r="Q2364" s="14"/>
      <c r="R2364" s="14"/>
      <c r="S2364" s="14">
        <v>0</v>
      </c>
    </row>
    <row r="2365" spans="1:19" x14ac:dyDescent="0.3">
      <c r="A2365" t="s">
        <v>7112</v>
      </c>
      <c r="B2365" t="s">
        <v>81</v>
      </c>
      <c r="C2365" s="14">
        <v>2003</v>
      </c>
      <c r="D2365" t="s">
        <v>302</v>
      </c>
      <c r="E2365" t="s">
        <v>2186</v>
      </c>
      <c r="F2365" t="s">
        <v>299</v>
      </c>
      <c r="G2365" t="s">
        <v>299</v>
      </c>
      <c r="H2365" t="s">
        <v>4353</v>
      </c>
      <c r="I2365" s="14">
        <v>8000000</v>
      </c>
      <c r="J2365" t="s">
        <v>170</v>
      </c>
      <c r="K2365" s="14">
        <v>1057536.75</v>
      </c>
      <c r="L2365" t="s">
        <v>197</v>
      </c>
      <c r="M2365" t="s">
        <v>202</v>
      </c>
      <c r="N2365" s="14"/>
      <c r="O2365" s="14"/>
      <c r="P2365" s="14"/>
      <c r="Q2365" s="14"/>
      <c r="R2365" s="14"/>
      <c r="S2365" s="14">
        <v>0</v>
      </c>
    </row>
    <row r="2366" spans="1:19" x14ac:dyDescent="0.3">
      <c r="A2366" t="s">
        <v>7113</v>
      </c>
      <c r="B2366" t="s">
        <v>81</v>
      </c>
      <c r="C2366" s="14">
        <v>2003</v>
      </c>
      <c r="D2366" t="s">
        <v>302</v>
      </c>
      <c r="E2366" t="s">
        <v>2188</v>
      </c>
      <c r="F2366" t="s">
        <v>299</v>
      </c>
      <c r="G2366" t="s">
        <v>299</v>
      </c>
      <c r="H2366" t="s">
        <v>4353</v>
      </c>
      <c r="I2366" s="14">
        <v>23300000</v>
      </c>
      <c r="J2366" t="s">
        <v>147</v>
      </c>
      <c r="K2366" s="14">
        <v>2815017.25</v>
      </c>
      <c r="L2366" t="s">
        <v>197</v>
      </c>
      <c r="M2366" t="s">
        <v>202</v>
      </c>
      <c r="N2366" s="14"/>
      <c r="O2366" s="14"/>
      <c r="P2366" s="14"/>
      <c r="Q2366" s="14"/>
      <c r="R2366" s="14"/>
      <c r="S2366" s="14">
        <v>0</v>
      </c>
    </row>
    <row r="2367" spans="1:19" x14ac:dyDescent="0.3">
      <c r="A2367" t="s">
        <v>7114</v>
      </c>
      <c r="B2367" t="s">
        <v>81</v>
      </c>
      <c r="C2367" s="14">
        <v>2003</v>
      </c>
      <c r="D2367" t="s">
        <v>302</v>
      </c>
      <c r="E2367" t="s">
        <v>2187</v>
      </c>
      <c r="F2367" t="s">
        <v>299</v>
      </c>
      <c r="G2367" t="s">
        <v>299</v>
      </c>
      <c r="H2367" t="s">
        <v>4353</v>
      </c>
      <c r="I2367" s="14">
        <v>33745</v>
      </c>
      <c r="J2367" t="s">
        <v>170</v>
      </c>
      <c r="K2367" s="14">
        <v>4460.82177734375</v>
      </c>
      <c r="L2367" t="s">
        <v>197</v>
      </c>
      <c r="M2367" t="s">
        <v>202</v>
      </c>
      <c r="N2367" s="14"/>
      <c r="O2367" s="14"/>
      <c r="P2367" s="14"/>
      <c r="Q2367" s="14"/>
      <c r="R2367" s="14"/>
      <c r="S2367" s="14">
        <v>0</v>
      </c>
    </row>
    <row r="2368" spans="1:19" x14ac:dyDescent="0.3">
      <c r="A2368" t="s">
        <v>7115</v>
      </c>
      <c r="B2368" t="s">
        <v>81</v>
      </c>
      <c r="C2368" s="14">
        <v>2005</v>
      </c>
      <c r="D2368" t="s">
        <v>302</v>
      </c>
      <c r="E2368" t="s">
        <v>2191</v>
      </c>
      <c r="F2368" t="s">
        <v>299</v>
      </c>
      <c r="G2368" t="s">
        <v>299</v>
      </c>
      <c r="H2368" t="s">
        <v>4353</v>
      </c>
      <c r="I2368" s="14"/>
      <c r="J2368" t="s">
        <v>4353</v>
      </c>
      <c r="K2368" s="14"/>
      <c r="L2368" t="s">
        <v>197</v>
      </c>
      <c r="M2368" t="s">
        <v>202</v>
      </c>
      <c r="N2368" s="14"/>
      <c r="O2368" s="14"/>
      <c r="P2368" s="14"/>
      <c r="Q2368" s="14"/>
      <c r="R2368" s="14"/>
      <c r="S2368" s="14">
        <v>0</v>
      </c>
    </row>
    <row r="2369" spans="1:19" x14ac:dyDescent="0.3">
      <c r="A2369" t="s">
        <v>7116</v>
      </c>
      <c r="B2369" t="s">
        <v>81</v>
      </c>
      <c r="C2369" s="14">
        <v>2005</v>
      </c>
      <c r="D2369" t="s">
        <v>302</v>
      </c>
      <c r="E2369" t="s">
        <v>2193</v>
      </c>
      <c r="F2369" t="s">
        <v>299</v>
      </c>
      <c r="G2369" t="s">
        <v>299</v>
      </c>
      <c r="H2369" t="s">
        <v>4353</v>
      </c>
      <c r="I2369" s="14">
        <v>1000000</v>
      </c>
      <c r="J2369" t="s">
        <v>147</v>
      </c>
      <c r="K2369" s="14">
        <v>122035.796875</v>
      </c>
      <c r="L2369" t="s">
        <v>197</v>
      </c>
      <c r="M2369" t="s">
        <v>202</v>
      </c>
      <c r="N2369" s="14"/>
      <c r="O2369" s="14"/>
      <c r="P2369" s="14"/>
      <c r="Q2369" s="14"/>
      <c r="R2369" s="14"/>
      <c r="S2369" s="14">
        <v>0</v>
      </c>
    </row>
    <row r="2370" spans="1:19" x14ac:dyDescent="0.3">
      <c r="A2370" t="s">
        <v>7117</v>
      </c>
      <c r="B2370" t="s">
        <v>81</v>
      </c>
      <c r="C2370" s="14">
        <v>2005</v>
      </c>
      <c r="D2370" t="s">
        <v>302</v>
      </c>
      <c r="E2370" t="s">
        <v>2192</v>
      </c>
      <c r="F2370" t="s">
        <v>299</v>
      </c>
      <c r="G2370" t="s">
        <v>299</v>
      </c>
      <c r="H2370" t="s">
        <v>4353</v>
      </c>
      <c r="I2370" s="14">
        <v>74700000</v>
      </c>
      <c r="J2370" t="s">
        <v>147</v>
      </c>
      <c r="K2370" s="14">
        <v>9116074</v>
      </c>
      <c r="L2370" t="s">
        <v>197</v>
      </c>
      <c r="M2370" t="s">
        <v>202</v>
      </c>
      <c r="N2370" s="14"/>
      <c r="O2370" s="14"/>
      <c r="P2370" s="14"/>
      <c r="Q2370" s="14"/>
      <c r="R2370" s="14"/>
      <c r="S2370" s="14">
        <v>0</v>
      </c>
    </row>
    <row r="2371" spans="1:19" x14ac:dyDescent="0.3">
      <c r="A2371" t="s">
        <v>7118</v>
      </c>
      <c r="B2371" t="s">
        <v>81</v>
      </c>
      <c r="C2371" s="14">
        <v>2005</v>
      </c>
      <c r="D2371" t="s">
        <v>302</v>
      </c>
      <c r="E2371" t="s">
        <v>2189</v>
      </c>
      <c r="F2371" t="s">
        <v>299</v>
      </c>
      <c r="G2371" t="s">
        <v>299</v>
      </c>
      <c r="H2371" t="s">
        <v>4353</v>
      </c>
      <c r="I2371" s="14">
        <v>4500000</v>
      </c>
      <c r="J2371" t="s">
        <v>146</v>
      </c>
      <c r="K2371" s="14">
        <v>4500000</v>
      </c>
      <c r="L2371" t="s">
        <v>197</v>
      </c>
      <c r="M2371" t="s">
        <v>202</v>
      </c>
      <c r="N2371" s="14"/>
      <c r="O2371" s="14"/>
      <c r="P2371" s="14"/>
      <c r="Q2371" s="14"/>
      <c r="R2371" s="14"/>
      <c r="S2371" s="14">
        <v>0</v>
      </c>
    </row>
    <row r="2372" spans="1:19" x14ac:dyDescent="0.3">
      <c r="A2372" t="s">
        <v>7119</v>
      </c>
      <c r="B2372" t="s">
        <v>81</v>
      </c>
      <c r="C2372" s="14">
        <v>2005</v>
      </c>
      <c r="D2372" t="s">
        <v>302</v>
      </c>
      <c r="E2372" t="s">
        <v>2190</v>
      </c>
      <c r="F2372" t="s">
        <v>299</v>
      </c>
      <c r="G2372" t="s">
        <v>299</v>
      </c>
      <c r="H2372" t="s">
        <v>4353</v>
      </c>
      <c r="I2372" s="14">
        <v>9000000</v>
      </c>
      <c r="J2372" t="s">
        <v>170</v>
      </c>
      <c r="K2372" s="14">
        <v>1415243.875</v>
      </c>
      <c r="L2372" t="s">
        <v>197</v>
      </c>
      <c r="M2372" t="s">
        <v>202</v>
      </c>
      <c r="N2372" s="14"/>
      <c r="O2372" s="14"/>
      <c r="P2372" s="14"/>
      <c r="Q2372" s="14"/>
      <c r="R2372" s="14"/>
      <c r="S2372" s="14">
        <v>0</v>
      </c>
    </row>
    <row r="2373" spans="1:19" x14ac:dyDescent="0.3">
      <c r="A2373" t="s">
        <v>7120</v>
      </c>
      <c r="B2373" t="s">
        <v>81</v>
      </c>
      <c r="C2373" s="14">
        <v>2006</v>
      </c>
      <c r="D2373" t="s">
        <v>302</v>
      </c>
      <c r="E2373" t="s">
        <v>2194</v>
      </c>
      <c r="F2373" t="s">
        <v>299</v>
      </c>
      <c r="G2373" t="s">
        <v>299</v>
      </c>
      <c r="H2373" t="s">
        <v>4353</v>
      </c>
      <c r="I2373" s="14">
        <v>20000000</v>
      </c>
      <c r="J2373" t="s">
        <v>170</v>
      </c>
      <c r="K2373" s="14">
        <v>2953533.75</v>
      </c>
      <c r="L2373" t="s">
        <v>197</v>
      </c>
      <c r="M2373" t="s">
        <v>202</v>
      </c>
      <c r="N2373" s="14"/>
      <c r="O2373" s="14"/>
      <c r="P2373" s="14"/>
      <c r="Q2373" s="14"/>
      <c r="R2373" s="14"/>
      <c r="S2373" s="14">
        <v>0</v>
      </c>
    </row>
    <row r="2374" spans="1:19" x14ac:dyDescent="0.3">
      <c r="A2374" t="s">
        <v>7121</v>
      </c>
      <c r="B2374" t="s">
        <v>81</v>
      </c>
      <c r="C2374" s="14">
        <v>2006</v>
      </c>
      <c r="D2374" t="s">
        <v>4542</v>
      </c>
      <c r="E2374" t="s">
        <v>2195</v>
      </c>
      <c r="F2374" t="s">
        <v>336</v>
      </c>
      <c r="G2374" t="s">
        <v>337</v>
      </c>
      <c r="H2374" t="s">
        <v>456</v>
      </c>
      <c r="I2374" s="14">
        <v>30000000</v>
      </c>
      <c r="J2374" t="s">
        <v>146</v>
      </c>
      <c r="K2374" s="14">
        <v>30000000</v>
      </c>
      <c r="L2374" t="s">
        <v>198</v>
      </c>
      <c r="M2374" t="s">
        <v>202</v>
      </c>
      <c r="N2374" s="14"/>
      <c r="O2374" s="14">
        <v>5</v>
      </c>
      <c r="P2374" s="14">
        <v>20</v>
      </c>
      <c r="Q2374" s="14">
        <v>0</v>
      </c>
      <c r="R2374" s="14">
        <v>1</v>
      </c>
      <c r="S2374" s="14">
        <v>1</v>
      </c>
    </row>
    <row r="2375" spans="1:19" x14ac:dyDescent="0.3">
      <c r="A2375" t="s">
        <v>7122</v>
      </c>
      <c r="B2375" t="s">
        <v>81</v>
      </c>
      <c r="C2375" s="14">
        <v>2007</v>
      </c>
      <c r="D2375" t="s">
        <v>302</v>
      </c>
      <c r="E2375" t="s">
        <v>2196</v>
      </c>
      <c r="F2375" t="s">
        <v>299</v>
      </c>
      <c r="G2375" t="s">
        <v>299</v>
      </c>
      <c r="H2375" t="s">
        <v>4353</v>
      </c>
      <c r="I2375" s="14">
        <v>59000000</v>
      </c>
      <c r="J2375" t="s">
        <v>147</v>
      </c>
      <c r="K2375" s="14">
        <v>7755471.5</v>
      </c>
      <c r="L2375" t="s">
        <v>197</v>
      </c>
      <c r="M2375" t="s">
        <v>202</v>
      </c>
      <c r="N2375" s="14"/>
      <c r="O2375" s="14"/>
      <c r="P2375" s="14"/>
      <c r="Q2375" s="14"/>
      <c r="R2375" s="14"/>
      <c r="S2375" s="14">
        <v>0</v>
      </c>
    </row>
    <row r="2376" spans="1:19" x14ac:dyDescent="0.3">
      <c r="A2376" t="s">
        <v>7123</v>
      </c>
      <c r="B2376" t="s">
        <v>81</v>
      </c>
      <c r="C2376" s="14">
        <v>2008</v>
      </c>
      <c r="D2376" t="s">
        <v>302</v>
      </c>
      <c r="E2376" t="s">
        <v>2197</v>
      </c>
      <c r="F2376" t="s">
        <v>299</v>
      </c>
      <c r="G2376" t="s">
        <v>299</v>
      </c>
      <c r="H2376" t="s">
        <v>4353</v>
      </c>
      <c r="I2376" s="14">
        <v>1000000</v>
      </c>
      <c r="J2376" t="s">
        <v>146</v>
      </c>
      <c r="K2376" s="14">
        <v>1000000</v>
      </c>
      <c r="L2376" t="s">
        <v>197</v>
      </c>
      <c r="M2376" t="s">
        <v>202</v>
      </c>
      <c r="N2376" s="14"/>
      <c r="O2376" s="14"/>
      <c r="P2376" s="14"/>
      <c r="Q2376" s="14"/>
      <c r="R2376" s="14"/>
      <c r="S2376" s="14">
        <v>0</v>
      </c>
    </row>
    <row r="2377" spans="1:19" x14ac:dyDescent="0.3">
      <c r="A2377" t="s">
        <v>7124</v>
      </c>
      <c r="B2377" t="s">
        <v>81</v>
      </c>
      <c r="C2377" s="14">
        <v>2009</v>
      </c>
      <c r="D2377" t="s">
        <v>302</v>
      </c>
      <c r="E2377" t="s">
        <v>2198</v>
      </c>
      <c r="F2377" t="s">
        <v>299</v>
      </c>
      <c r="G2377" t="s">
        <v>299</v>
      </c>
      <c r="H2377" t="s">
        <v>4353</v>
      </c>
      <c r="I2377" s="14">
        <v>50000</v>
      </c>
      <c r="J2377" t="s">
        <v>170</v>
      </c>
      <c r="K2377" s="14">
        <v>5900.62841796875</v>
      </c>
      <c r="L2377" t="s">
        <v>197</v>
      </c>
      <c r="M2377" t="s">
        <v>202</v>
      </c>
      <c r="N2377" s="14"/>
      <c r="O2377" s="14"/>
      <c r="P2377" s="14"/>
      <c r="Q2377" s="14"/>
      <c r="R2377" s="14"/>
      <c r="S2377" s="14">
        <v>0</v>
      </c>
    </row>
    <row r="2378" spans="1:19" x14ac:dyDescent="0.3">
      <c r="A2378" t="s">
        <v>7125</v>
      </c>
      <c r="B2378" t="s">
        <v>81</v>
      </c>
      <c r="C2378" s="14">
        <v>2010</v>
      </c>
      <c r="D2378" t="s">
        <v>302</v>
      </c>
      <c r="E2378" t="s">
        <v>2199</v>
      </c>
      <c r="F2378" t="s">
        <v>299</v>
      </c>
      <c r="G2378" t="s">
        <v>299</v>
      </c>
      <c r="H2378" t="s">
        <v>4353</v>
      </c>
      <c r="I2378" s="14"/>
      <c r="J2378" t="s">
        <v>4353</v>
      </c>
      <c r="K2378" s="14"/>
      <c r="L2378" t="s">
        <v>197</v>
      </c>
      <c r="M2378" t="s">
        <v>202</v>
      </c>
      <c r="N2378" s="14"/>
      <c r="O2378" s="14"/>
      <c r="P2378" s="14"/>
      <c r="Q2378" s="14"/>
      <c r="R2378" s="14"/>
      <c r="S2378" s="14">
        <v>0</v>
      </c>
    </row>
    <row r="2379" spans="1:19" x14ac:dyDescent="0.3">
      <c r="A2379" t="s">
        <v>7126</v>
      </c>
      <c r="B2379" t="s">
        <v>81</v>
      </c>
      <c r="C2379" s="14">
        <v>2010</v>
      </c>
      <c r="D2379" t="s">
        <v>302</v>
      </c>
      <c r="E2379" t="s">
        <v>2200</v>
      </c>
      <c r="F2379" t="s">
        <v>299</v>
      </c>
      <c r="G2379" t="s">
        <v>299</v>
      </c>
      <c r="H2379" t="s">
        <v>4353</v>
      </c>
      <c r="I2379" s="14">
        <v>500000</v>
      </c>
      <c r="J2379" t="s">
        <v>146</v>
      </c>
      <c r="K2379" s="14">
        <v>500000</v>
      </c>
      <c r="L2379" t="s">
        <v>197</v>
      </c>
      <c r="M2379" t="s">
        <v>202</v>
      </c>
      <c r="N2379" s="14"/>
      <c r="O2379" s="14"/>
      <c r="P2379" s="14"/>
      <c r="Q2379" s="14"/>
      <c r="R2379" s="14"/>
      <c r="S2379" s="14">
        <v>0</v>
      </c>
    </row>
    <row r="2380" spans="1:19" x14ac:dyDescent="0.3">
      <c r="A2380" t="s">
        <v>7127</v>
      </c>
      <c r="B2380" t="s">
        <v>81</v>
      </c>
      <c r="C2380" s="14">
        <v>2011</v>
      </c>
      <c r="D2380" t="s">
        <v>4542</v>
      </c>
      <c r="E2380" t="s">
        <v>2202</v>
      </c>
      <c r="F2380" t="s">
        <v>336</v>
      </c>
      <c r="G2380" t="s">
        <v>337</v>
      </c>
      <c r="H2380" t="s">
        <v>456</v>
      </c>
      <c r="I2380" s="14">
        <v>213000000</v>
      </c>
      <c r="J2380" t="s">
        <v>170</v>
      </c>
      <c r="K2380" s="14">
        <v>29334268</v>
      </c>
      <c r="L2380" t="s">
        <v>198</v>
      </c>
      <c r="M2380" t="s">
        <v>202</v>
      </c>
      <c r="N2380" s="14"/>
      <c r="O2380" s="14"/>
      <c r="P2380" s="14"/>
      <c r="Q2380" s="14">
        <v>0</v>
      </c>
      <c r="R2380" s="14">
        <v>1</v>
      </c>
      <c r="S2380" s="14">
        <v>1</v>
      </c>
    </row>
    <row r="2381" spans="1:19" x14ac:dyDescent="0.3">
      <c r="A2381" t="s">
        <v>7128</v>
      </c>
      <c r="B2381" t="s">
        <v>81</v>
      </c>
      <c r="C2381" s="14">
        <v>2011</v>
      </c>
      <c r="D2381" t="s">
        <v>302</v>
      </c>
      <c r="E2381" t="s">
        <v>2201</v>
      </c>
      <c r="F2381" t="s">
        <v>299</v>
      </c>
      <c r="G2381" t="s">
        <v>299</v>
      </c>
      <c r="H2381" t="s">
        <v>4353</v>
      </c>
      <c r="I2381" s="14"/>
      <c r="J2381" t="s">
        <v>4353</v>
      </c>
      <c r="K2381" s="14"/>
      <c r="L2381" t="s">
        <v>197</v>
      </c>
      <c r="M2381" t="s">
        <v>202</v>
      </c>
      <c r="N2381" s="14"/>
      <c r="O2381" s="14"/>
      <c r="P2381" s="14"/>
      <c r="Q2381" s="14"/>
      <c r="R2381" s="14"/>
      <c r="S2381" s="14">
        <v>0</v>
      </c>
    </row>
    <row r="2382" spans="1:19" x14ac:dyDescent="0.3">
      <c r="A2382" t="s">
        <v>7129</v>
      </c>
      <c r="B2382" t="s">
        <v>81</v>
      </c>
      <c r="C2382" s="14">
        <v>2012</v>
      </c>
      <c r="D2382" t="s">
        <v>302</v>
      </c>
      <c r="E2382" t="s">
        <v>2205</v>
      </c>
      <c r="F2382" t="s">
        <v>299</v>
      </c>
      <c r="G2382" t="s">
        <v>299</v>
      </c>
      <c r="H2382" t="s">
        <v>4353</v>
      </c>
      <c r="I2382" s="14"/>
      <c r="J2382" t="s">
        <v>4353</v>
      </c>
      <c r="K2382" s="14"/>
      <c r="L2382" t="s">
        <v>197</v>
      </c>
      <c r="M2382" t="s">
        <v>202</v>
      </c>
      <c r="N2382" s="14"/>
      <c r="O2382" s="14"/>
      <c r="P2382" s="14"/>
      <c r="Q2382" s="14"/>
      <c r="R2382" s="14"/>
      <c r="S2382" s="14">
        <v>0</v>
      </c>
    </row>
    <row r="2383" spans="1:19" x14ac:dyDescent="0.3">
      <c r="A2383" t="s">
        <v>7130</v>
      </c>
      <c r="B2383" t="s">
        <v>81</v>
      </c>
      <c r="C2383" s="14">
        <v>2012</v>
      </c>
      <c r="D2383" t="s">
        <v>302</v>
      </c>
      <c r="E2383" t="s">
        <v>2206</v>
      </c>
      <c r="F2383" t="s">
        <v>299</v>
      </c>
      <c r="G2383" t="s">
        <v>299</v>
      </c>
      <c r="H2383" t="s">
        <v>4353</v>
      </c>
      <c r="I2383" s="14">
        <v>5000000</v>
      </c>
      <c r="J2383" t="s">
        <v>170</v>
      </c>
      <c r="K2383" s="14">
        <v>609015.75</v>
      </c>
      <c r="L2383" t="s">
        <v>197</v>
      </c>
      <c r="M2383" t="s">
        <v>202</v>
      </c>
      <c r="N2383" s="14"/>
      <c r="O2383" s="14"/>
      <c r="P2383" s="14"/>
      <c r="Q2383" s="14"/>
      <c r="R2383" s="14"/>
      <c r="S2383" s="14">
        <v>0</v>
      </c>
    </row>
    <row r="2384" spans="1:19" x14ac:dyDescent="0.3">
      <c r="A2384" t="s">
        <v>7131</v>
      </c>
      <c r="B2384" t="s">
        <v>81</v>
      </c>
      <c r="C2384" s="14">
        <v>2012</v>
      </c>
      <c r="D2384" t="s">
        <v>302</v>
      </c>
      <c r="E2384" t="s">
        <v>2204</v>
      </c>
      <c r="F2384" t="s">
        <v>299</v>
      </c>
      <c r="G2384" t="s">
        <v>299</v>
      </c>
      <c r="H2384" t="s">
        <v>4353</v>
      </c>
      <c r="I2384" s="14">
        <v>9000000</v>
      </c>
      <c r="J2384" t="s">
        <v>146</v>
      </c>
      <c r="K2384" s="14">
        <v>9000000</v>
      </c>
      <c r="L2384" t="s">
        <v>197</v>
      </c>
      <c r="M2384" t="s">
        <v>202</v>
      </c>
      <c r="N2384" s="14"/>
      <c r="O2384" s="14"/>
      <c r="P2384" s="14"/>
      <c r="Q2384" s="14"/>
      <c r="R2384" s="14"/>
      <c r="S2384" s="14">
        <v>0</v>
      </c>
    </row>
    <row r="2385" spans="1:19" x14ac:dyDescent="0.3">
      <c r="A2385" t="s">
        <v>7132</v>
      </c>
      <c r="B2385" t="s">
        <v>81</v>
      </c>
      <c r="C2385" s="14">
        <v>2012</v>
      </c>
      <c r="D2385" t="s">
        <v>4542</v>
      </c>
      <c r="E2385" t="s">
        <v>2203</v>
      </c>
      <c r="F2385" t="s">
        <v>364</v>
      </c>
      <c r="G2385" t="s">
        <v>365</v>
      </c>
      <c r="H2385" t="s">
        <v>207</v>
      </c>
      <c r="I2385" s="14">
        <v>8000000</v>
      </c>
      <c r="J2385" t="s">
        <v>146</v>
      </c>
      <c r="K2385" s="14">
        <v>8000000</v>
      </c>
      <c r="L2385" t="s">
        <v>198</v>
      </c>
      <c r="M2385" t="s">
        <v>366</v>
      </c>
      <c r="N2385" s="14">
        <v>0</v>
      </c>
      <c r="O2385" s="14"/>
      <c r="P2385" s="14"/>
      <c r="Q2385" s="14">
        <v>0</v>
      </c>
      <c r="R2385" s="14">
        <v>1</v>
      </c>
      <c r="S2385" s="14">
        <v>0</v>
      </c>
    </row>
    <row r="2386" spans="1:19" x14ac:dyDescent="0.3">
      <c r="A2386" t="s">
        <v>7133</v>
      </c>
      <c r="B2386" t="s">
        <v>63</v>
      </c>
      <c r="C2386" s="14">
        <v>1977</v>
      </c>
      <c r="D2386" t="s">
        <v>252</v>
      </c>
      <c r="E2386" t="s">
        <v>2209</v>
      </c>
      <c r="F2386" t="s">
        <v>299</v>
      </c>
      <c r="G2386" t="s">
        <v>299</v>
      </c>
      <c r="H2386" t="s">
        <v>4353</v>
      </c>
      <c r="I2386" s="14"/>
      <c r="J2386" t="s">
        <v>4353</v>
      </c>
      <c r="K2386" s="14">
        <v>15000000</v>
      </c>
      <c r="L2386" t="s">
        <v>198</v>
      </c>
      <c r="M2386" t="s">
        <v>4353</v>
      </c>
      <c r="N2386" s="14"/>
      <c r="O2386" s="14"/>
      <c r="P2386" s="14"/>
      <c r="Q2386" s="14"/>
      <c r="R2386" s="14"/>
      <c r="S2386" s="14">
        <v>0</v>
      </c>
    </row>
    <row r="2387" spans="1:19" x14ac:dyDescent="0.3">
      <c r="A2387" t="s">
        <v>7134</v>
      </c>
      <c r="B2387" t="s">
        <v>63</v>
      </c>
      <c r="C2387" s="14">
        <v>1977</v>
      </c>
      <c r="D2387" t="s">
        <v>252</v>
      </c>
      <c r="E2387" t="s">
        <v>2208</v>
      </c>
      <c r="F2387" t="s">
        <v>299</v>
      </c>
      <c r="G2387" t="s">
        <v>299</v>
      </c>
      <c r="H2387" t="s">
        <v>4353</v>
      </c>
      <c r="I2387" s="14"/>
      <c r="J2387" t="s">
        <v>4353</v>
      </c>
      <c r="K2387" s="14">
        <v>3000000</v>
      </c>
      <c r="L2387" t="s">
        <v>198</v>
      </c>
      <c r="M2387" t="s">
        <v>4353</v>
      </c>
      <c r="N2387" s="14"/>
      <c r="O2387" s="14"/>
      <c r="P2387" s="14"/>
      <c r="Q2387" s="14"/>
      <c r="R2387" s="14"/>
      <c r="S2387" s="14">
        <v>0</v>
      </c>
    </row>
    <row r="2388" spans="1:19" x14ac:dyDescent="0.3">
      <c r="A2388" t="s">
        <v>7135</v>
      </c>
      <c r="B2388" t="s">
        <v>63</v>
      </c>
      <c r="C2388" s="14">
        <v>1977</v>
      </c>
      <c r="D2388" t="s">
        <v>252</v>
      </c>
      <c r="E2388" t="s">
        <v>2207</v>
      </c>
      <c r="F2388" t="s">
        <v>299</v>
      </c>
      <c r="G2388" t="s">
        <v>299</v>
      </c>
      <c r="H2388" t="s">
        <v>4353</v>
      </c>
      <c r="I2388" s="14"/>
      <c r="J2388" t="s">
        <v>4353</v>
      </c>
      <c r="K2388" s="14">
        <v>5000000</v>
      </c>
      <c r="L2388" t="s">
        <v>198</v>
      </c>
      <c r="M2388" t="s">
        <v>4353</v>
      </c>
      <c r="N2388" s="14"/>
      <c r="O2388" s="14"/>
      <c r="P2388" s="14"/>
      <c r="Q2388" s="14"/>
      <c r="R2388" s="14"/>
      <c r="S2388" s="14">
        <v>0</v>
      </c>
    </row>
    <row r="2389" spans="1:19" x14ac:dyDescent="0.3">
      <c r="A2389" t="s">
        <v>7136</v>
      </c>
      <c r="B2389" t="s">
        <v>63</v>
      </c>
      <c r="C2389" s="14">
        <v>1984</v>
      </c>
      <c r="D2389" t="s">
        <v>252</v>
      </c>
      <c r="E2389" t="s">
        <v>2211</v>
      </c>
      <c r="F2389" t="s">
        <v>299</v>
      </c>
      <c r="G2389" t="s">
        <v>299</v>
      </c>
      <c r="H2389" t="s">
        <v>4353</v>
      </c>
      <c r="I2389" s="14"/>
      <c r="J2389" t="s">
        <v>4353</v>
      </c>
      <c r="K2389" s="14">
        <v>28000000</v>
      </c>
      <c r="L2389" t="s">
        <v>198</v>
      </c>
      <c r="M2389" t="s">
        <v>4353</v>
      </c>
      <c r="N2389" s="14"/>
      <c r="O2389" s="14"/>
      <c r="P2389" s="14"/>
      <c r="Q2389" s="14"/>
      <c r="R2389" s="14"/>
      <c r="S2389" s="14">
        <v>0</v>
      </c>
    </row>
    <row r="2390" spans="1:19" x14ac:dyDescent="0.3">
      <c r="A2390" t="s">
        <v>7137</v>
      </c>
      <c r="B2390" t="s">
        <v>63</v>
      </c>
      <c r="C2390" s="14">
        <v>1984</v>
      </c>
      <c r="D2390" t="s">
        <v>252</v>
      </c>
      <c r="E2390" t="s">
        <v>2210</v>
      </c>
      <c r="F2390" t="s">
        <v>299</v>
      </c>
      <c r="G2390" t="s">
        <v>299</v>
      </c>
      <c r="H2390" t="s">
        <v>4353</v>
      </c>
      <c r="I2390" s="14"/>
      <c r="J2390" t="s">
        <v>4353</v>
      </c>
      <c r="K2390" s="14">
        <v>22000000</v>
      </c>
      <c r="L2390" t="s">
        <v>198</v>
      </c>
      <c r="M2390" t="s">
        <v>4353</v>
      </c>
      <c r="N2390" s="14"/>
      <c r="O2390" s="14"/>
      <c r="P2390" s="14"/>
      <c r="Q2390" s="14"/>
      <c r="R2390" s="14"/>
      <c r="S2390" s="14">
        <v>0</v>
      </c>
    </row>
    <row r="2391" spans="1:19" x14ac:dyDescent="0.3">
      <c r="A2391" t="s">
        <v>7138</v>
      </c>
      <c r="B2391" t="s">
        <v>63</v>
      </c>
      <c r="C2391" s="14">
        <v>1985</v>
      </c>
      <c r="D2391" t="s">
        <v>255</v>
      </c>
      <c r="E2391" t="s">
        <v>7139</v>
      </c>
      <c r="F2391" t="s">
        <v>299</v>
      </c>
      <c r="G2391" t="s">
        <v>299</v>
      </c>
      <c r="H2391" t="s">
        <v>4353</v>
      </c>
      <c r="I2391" s="14"/>
      <c r="J2391" t="s">
        <v>4353</v>
      </c>
      <c r="K2391" s="14">
        <v>60000</v>
      </c>
      <c r="L2391" t="s">
        <v>197</v>
      </c>
      <c r="M2391" t="s">
        <v>4353</v>
      </c>
      <c r="N2391" s="14"/>
      <c r="O2391" s="14"/>
      <c r="P2391" s="14"/>
      <c r="Q2391" s="14"/>
      <c r="R2391" s="14"/>
      <c r="S2391" s="14">
        <v>0</v>
      </c>
    </row>
    <row r="2392" spans="1:19" x14ac:dyDescent="0.3">
      <c r="A2392" t="s">
        <v>7140</v>
      </c>
      <c r="B2392" t="s">
        <v>63</v>
      </c>
      <c r="C2392" s="14">
        <v>2004</v>
      </c>
      <c r="D2392" t="s">
        <v>302</v>
      </c>
      <c r="E2392" t="s">
        <v>2212</v>
      </c>
      <c r="F2392" t="s">
        <v>299</v>
      </c>
      <c r="G2392" t="s">
        <v>299</v>
      </c>
      <c r="H2392" t="s">
        <v>4353</v>
      </c>
      <c r="I2392" s="14">
        <v>1000000</v>
      </c>
      <c r="J2392" t="s">
        <v>146</v>
      </c>
      <c r="K2392" s="14">
        <v>1000000</v>
      </c>
      <c r="L2392" t="s">
        <v>197</v>
      </c>
      <c r="M2392" t="s">
        <v>202</v>
      </c>
      <c r="N2392" s="14"/>
      <c r="O2392" s="14"/>
      <c r="P2392" s="14"/>
      <c r="Q2392" s="14"/>
      <c r="R2392" s="14"/>
      <c r="S2392" s="14">
        <v>0</v>
      </c>
    </row>
    <row r="2393" spans="1:19" x14ac:dyDescent="0.3">
      <c r="A2393" t="s">
        <v>7142</v>
      </c>
      <c r="B2393" t="s">
        <v>63</v>
      </c>
      <c r="C2393" s="14">
        <v>2004</v>
      </c>
      <c r="D2393" t="s">
        <v>302</v>
      </c>
      <c r="E2393" t="s">
        <v>7141</v>
      </c>
      <c r="F2393" t="s">
        <v>299</v>
      </c>
      <c r="G2393" t="s">
        <v>299</v>
      </c>
      <c r="H2393" t="s">
        <v>4353</v>
      </c>
      <c r="I2393" s="14">
        <v>1200000</v>
      </c>
      <c r="J2393" t="s">
        <v>146</v>
      </c>
      <c r="K2393" s="14">
        <v>1200000</v>
      </c>
      <c r="L2393" t="s">
        <v>197</v>
      </c>
      <c r="M2393" t="s">
        <v>202</v>
      </c>
      <c r="N2393" s="14"/>
      <c r="O2393" s="14"/>
      <c r="P2393" s="14"/>
      <c r="Q2393" s="14"/>
      <c r="R2393" s="14"/>
      <c r="S2393" s="14">
        <v>0</v>
      </c>
    </row>
    <row r="2394" spans="1:19" x14ac:dyDescent="0.3">
      <c r="A2394" t="s">
        <v>7143</v>
      </c>
      <c r="B2394" t="s">
        <v>63</v>
      </c>
      <c r="C2394" s="14">
        <v>2005</v>
      </c>
      <c r="D2394" t="s">
        <v>302</v>
      </c>
      <c r="E2394" t="s">
        <v>2213</v>
      </c>
      <c r="F2394" t="s">
        <v>299</v>
      </c>
      <c r="G2394" t="s">
        <v>299</v>
      </c>
      <c r="H2394" t="s">
        <v>4353</v>
      </c>
      <c r="I2394" s="14"/>
      <c r="J2394" t="s">
        <v>4353</v>
      </c>
      <c r="K2394" s="14"/>
      <c r="L2394" t="s">
        <v>197</v>
      </c>
      <c r="M2394" t="s">
        <v>202</v>
      </c>
      <c r="N2394" s="14"/>
      <c r="O2394" s="14"/>
      <c r="P2394" s="14"/>
      <c r="Q2394" s="14"/>
      <c r="R2394" s="14"/>
      <c r="S2394" s="14">
        <v>0</v>
      </c>
    </row>
    <row r="2395" spans="1:19" x14ac:dyDescent="0.3">
      <c r="A2395" t="s">
        <v>7145</v>
      </c>
      <c r="B2395" t="s">
        <v>63</v>
      </c>
      <c r="C2395" s="14">
        <v>2005</v>
      </c>
      <c r="D2395" t="s">
        <v>302</v>
      </c>
      <c r="E2395" t="s">
        <v>7149</v>
      </c>
      <c r="F2395" t="s">
        <v>299</v>
      </c>
      <c r="G2395" t="s">
        <v>299</v>
      </c>
      <c r="H2395" t="s">
        <v>4353</v>
      </c>
      <c r="I2395" s="14"/>
      <c r="J2395" t="s">
        <v>4353</v>
      </c>
      <c r="K2395" s="14"/>
      <c r="L2395" t="s">
        <v>197</v>
      </c>
      <c r="M2395" t="s">
        <v>202</v>
      </c>
      <c r="N2395" s="14"/>
      <c r="O2395" s="14"/>
      <c r="P2395" s="14"/>
      <c r="Q2395" s="14"/>
      <c r="R2395" s="14"/>
      <c r="S2395" s="14">
        <v>0</v>
      </c>
    </row>
    <row r="2396" spans="1:19" x14ac:dyDescent="0.3">
      <c r="A2396" t="s">
        <v>7147</v>
      </c>
      <c r="B2396" t="s">
        <v>63</v>
      </c>
      <c r="C2396" s="14">
        <v>2005</v>
      </c>
      <c r="D2396" t="s">
        <v>302</v>
      </c>
      <c r="E2396" t="s">
        <v>7144</v>
      </c>
      <c r="F2396" t="s">
        <v>299</v>
      </c>
      <c r="G2396" t="s">
        <v>299</v>
      </c>
      <c r="H2396" t="s">
        <v>4353</v>
      </c>
      <c r="I2396" s="14">
        <v>6000000</v>
      </c>
      <c r="J2396" t="s">
        <v>146</v>
      </c>
      <c r="K2396" s="14">
        <v>6000000</v>
      </c>
      <c r="L2396" t="s">
        <v>197</v>
      </c>
      <c r="M2396" t="s">
        <v>202</v>
      </c>
      <c r="N2396" s="14"/>
      <c r="O2396" s="14"/>
      <c r="P2396" s="14"/>
      <c r="Q2396" s="14"/>
      <c r="R2396" s="14"/>
      <c r="S2396" s="14">
        <v>0</v>
      </c>
    </row>
    <row r="2397" spans="1:19" x14ac:dyDescent="0.3">
      <c r="A2397" t="s">
        <v>7148</v>
      </c>
      <c r="B2397" t="s">
        <v>63</v>
      </c>
      <c r="C2397" s="14">
        <v>2005</v>
      </c>
      <c r="D2397" t="s">
        <v>302</v>
      </c>
      <c r="E2397" t="s">
        <v>7146</v>
      </c>
      <c r="F2397" t="s">
        <v>299</v>
      </c>
      <c r="G2397" t="s">
        <v>299</v>
      </c>
      <c r="H2397" t="s">
        <v>4353</v>
      </c>
      <c r="I2397" s="14">
        <v>40000000</v>
      </c>
      <c r="J2397" t="s">
        <v>147</v>
      </c>
      <c r="K2397" s="14">
        <v>4881432</v>
      </c>
      <c r="L2397" t="s">
        <v>197</v>
      </c>
      <c r="M2397" t="s">
        <v>202</v>
      </c>
      <c r="N2397" s="14"/>
      <c r="O2397" s="14"/>
      <c r="P2397" s="14"/>
      <c r="Q2397" s="14"/>
      <c r="R2397" s="14"/>
      <c r="S2397" s="14">
        <v>0</v>
      </c>
    </row>
    <row r="2398" spans="1:19" x14ac:dyDescent="0.3">
      <c r="A2398" t="s">
        <v>7150</v>
      </c>
      <c r="B2398" t="s">
        <v>63</v>
      </c>
      <c r="C2398" s="14">
        <v>2005</v>
      </c>
      <c r="D2398" t="s">
        <v>302</v>
      </c>
      <c r="E2398" t="s">
        <v>2214</v>
      </c>
      <c r="F2398" t="s">
        <v>299</v>
      </c>
      <c r="G2398" t="s">
        <v>299</v>
      </c>
      <c r="H2398" t="s">
        <v>4353</v>
      </c>
      <c r="I2398" s="14"/>
      <c r="J2398" t="s">
        <v>4353</v>
      </c>
      <c r="K2398" s="14"/>
      <c r="L2398" t="s">
        <v>197</v>
      </c>
      <c r="M2398" t="s">
        <v>202</v>
      </c>
      <c r="N2398" s="14"/>
      <c r="O2398" s="14"/>
      <c r="P2398" s="14"/>
      <c r="Q2398" s="14"/>
      <c r="R2398" s="14"/>
      <c r="S2398" s="14">
        <v>0</v>
      </c>
    </row>
    <row r="2399" spans="1:19" x14ac:dyDescent="0.3">
      <c r="A2399" t="s">
        <v>7152</v>
      </c>
      <c r="B2399" t="s">
        <v>63</v>
      </c>
      <c r="C2399" s="14">
        <v>2005</v>
      </c>
      <c r="D2399" t="s">
        <v>302</v>
      </c>
      <c r="E2399" t="s">
        <v>7151</v>
      </c>
      <c r="F2399" t="s">
        <v>299</v>
      </c>
      <c r="G2399" t="s">
        <v>299</v>
      </c>
      <c r="H2399" t="s">
        <v>4353</v>
      </c>
      <c r="I2399" s="14">
        <v>247000</v>
      </c>
      <c r="J2399" t="s">
        <v>146</v>
      </c>
      <c r="K2399" s="14">
        <v>247000</v>
      </c>
      <c r="L2399" t="s">
        <v>197</v>
      </c>
      <c r="M2399" t="s">
        <v>202</v>
      </c>
      <c r="N2399" s="14"/>
      <c r="O2399" s="14"/>
      <c r="P2399" s="14"/>
      <c r="Q2399" s="14"/>
      <c r="R2399" s="14"/>
      <c r="S2399" s="14">
        <v>0</v>
      </c>
    </row>
    <row r="2400" spans="1:19" x14ac:dyDescent="0.3">
      <c r="A2400" t="s">
        <v>7153</v>
      </c>
      <c r="B2400" t="s">
        <v>63</v>
      </c>
      <c r="C2400" s="14">
        <v>2006</v>
      </c>
      <c r="D2400" t="s">
        <v>302</v>
      </c>
      <c r="E2400" t="s">
        <v>2222</v>
      </c>
      <c r="F2400" t="s">
        <v>299</v>
      </c>
      <c r="G2400" t="s">
        <v>299</v>
      </c>
      <c r="H2400" t="s">
        <v>4353</v>
      </c>
      <c r="I2400" s="14">
        <v>25000000</v>
      </c>
      <c r="J2400" t="s">
        <v>146</v>
      </c>
      <c r="K2400" s="14">
        <v>25000000</v>
      </c>
      <c r="L2400" t="s">
        <v>197</v>
      </c>
      <c r="M2400" t="s">
        <v>202</v>
      </c>
      <c r="N2400" s="14"/>
      <c r="O2400" s="14"/>
      <c r="P2400" s="14"/>
      <c r="Q2400" s="14"/>
      <c r="R2400" s="14"/>
      <c r="S2400" s="14">
        <v>0</v>
      </c>
    </row>
    <row r="2401" spans="1:19" x14ac:dyDescent="0.3">
      <c r="A2401" t="s">
        <v>7154</v>
      </c>
      <c r="B2401" t="s">
        <v>63</v>
      </c>
      <c r="C2401" s="14">
        <v>2006</v>
      </c>
      <c r="D2401" t="s">
        <v>302</v>
      </c>
      <c r="E2401" t="s">
        <v>2219</v>
      </c>
      <c r="F2401" t="s">
        <v>299</v>
      </c>
      <c r="G2401" t="s">
        <v>299</v>
      </c>
      <c r="H2401" t="s">
        <v>4353</v>
      </c>
      <c r="I2401" s="14">
        <v>1000000</v>
      </c>
      <c r="J2401" t="s">
        <v>146</v>
      </c>
      <c r="K2401" s="14">
        <v>1000000</v>
      </c>
      <c r="L2401" t="s">
        <v>197</v>
      </c>
      <c r="M2401" t="s">
        <v>202</v>
      </c>
      <c r="N2401" s="14"/>
      <c r="O2401" s="14"/>
      <c r="P2401" s="14"/>
      <c r="Q2401" s="14"/>
      <c r="R2401" s="14"/>
      <c r="S2401" s="14">
        <v>0</v>
      </c>
    </row>
    <row r="2402" spans="1:19" x14ac:dyDescent="0.3">
      <c r="A2402" t="s">
        <v>7155</v>
      </c>
      <c r="B2402" t="s">
        <v>63</v>
      </c>
      <c r="C2402" s="14">
        <v>2006</v>
      </c>
      <c r="D2402" t="s">
        <v>302</v>
      </c>
      <c r="E2402" t="s">
        <v>2215</v>
      </c>
      <c r="F2402" t="s">
        <v>299</v>
      </c>
      <c r="G2402" t="s">
        <v>299</v>
      </c>
      <c r="H2402" t="s">
        <v>4353</v>
      </c>
      <c r="I2402" s="14">
        <v>250000</v>
      </c>
      <c r="J2402" t="s">
        <v>146</v>
      </c>
      <c r="K2402" s="14">
        <v>250000</v>
      </c>
      <c r="L2402" t="s">
        <v>197</v>
      </c>
      <c r="M2402" t="s">
        <v>202</v>
      </c>
      <c r="N2402" s="14"/>
      <c r="O2402" s="14"/>
      <c r="P2402" s="14"/>
      <c r="Q2402" s="14"/>
      <c r="R2402" s="14"/>
      <c r="S2402" s="14">
        <v>0</v>
      </c>
    </row>
    <row r="2403" spans="1:19" x14ac:dyDescent="0.3">
      <c r="A2403" t="s">
        <v>7157</v>
      </c>
      <c r="B2403" t="s">
        <v>63</v>
      </c>
      <c r="C2403" s="14">
        <v>2006</v>
      </c>
      <c r="D2403" t="s">
        <v>302</v>
      </c>
      <c r="E2403" t="s">
        <v>2216</v>
      </c>
      <c r="F2403" t="s">
        <v>299</v>
      </c>
      <c r="G2403" t="s">
        <v>299</v>
      </c>
      <c r="H2403" t="s">
        <v>4353</v>
      </c>
      <c r="I2403" s="14">
        <v>1000000</v>
      </c>
      <c r="J2403" t="s">
        <v>146</v>
      </c>
      <c r="K2403" s="14">
        <v>1000000</v>
      </c>
      <c r="L2403" t="s">
        <v>197</v>
      </c>
      <c r="M2403" t="s">
        <v>202</v>
      </c>
      <c r="N2403" s="14"/>
      <c r="O2403" s="14"/>
      <c r="P2403" s="14"/>
      <c r="Q2403" s="14"/>
      <c r="R2403" s="14"/>
      <c r="S2403" s="14">
        <v>0</v>
      </c>
    </row>
    <row r="2404" spans="1:19" x14ac:dyDescent="0.3">
      <c r="A2404" t="s">
        <v>7158</v>
      </c>
      <c r="B2404" t="s">
        <v>63</v>
      </c>
      <c r="C2404" s="14">
        <v>2006</v>
      </c>
      <c r="D2404" t="s">
        <v>302</v>
      </c>
      <c r="E2404" t="s">
        <v>2217</v>
      </c>
      <c r="F2404" t="s">
        <v>299</v>
      </c>
      <c r="G2404" t="s">
        <v>299</v>
      </c>
      <c r="H2404" t="s">
        <v>4353</v>
      </c>
      <c r="I2404" s="14">
        <v>1000000</v>
      </c>
      <c r="J2404" t="s">
        <v>146</v>
      </c>
      <c r="K2404" s="14">
        <v>1000000</v>
      </c>
      <c r="L2404" t="s">
        <v>197</v>
      </c>
      <c r="M2404" t="s">
        <v>202</v>
      </c>
      <c r="N2404" s="14"/>
      <c r="O2404" s="14"/>
      <c r="P2404" s="14"/>
      <c r="Q2404" s="14"/>
      <c r="R2404" s="14"/>
      <c r="S2404" s="14">
        <v>0</v>
      </c>
    </row>
    <row r="2405" spans="1:19" x14ac:dyDescent="0.3">
      <c r="A2405" t="s">
        <v>7159</v>
      </c>
      <c r="B2405" t="s">
        <v>63</v>
      </c>
      <c r="C2405" s="14">
        <v>2006</v>
      </c>
      <c r="D2405" t="s">
        <v>302</v>
      </c>
      <c r="E2405" t="s">
        <v>2220</v>
      </c>
      <c r="F2405" t="s">
        <v>299</v>
      </c>
      <c r="G2405" t="s">
        <v>299</v>
      </c>
      <c r="H2405" t="s">
        <v>4353</v>
      </c>
      <c r="I2405" s="14">
        <v>30000</v>
      </c>
      <c r="J2405" t="s">
        <v>146</v>
      </c>
      <c r="K2405" s="14">
        <v>30000</v>
      </c>
      <c r="L2405" t="s">
        <v>197</v>
      </c>
      <c r="M2405" t="s">
        <v>202</v>
      </c>
      <c r="N2405" s="14"/>
      <c r="O2405" s="14"/>
      <c r="P2405" s="14"/>
      <c r="Q2405" s="14"/>
      <c r="R2405" s="14"/>
      <c r="S2405" s="14">
        <v>0</v>
      </c>
    </row>
    <row r="2406" spans="1:19" x14ac:dyDescent="0.3">
      <c r="A2406" t="s">
        <v>7160</v>
      </c>
      <c r="B2406" t="s">
        <v>63</v>
      </c>
      <c r="C2406" s="14">
        <v>2006</v>
      </c>
      <c r="D2406" t="s">
        <v>302</v>
      </c>
      <c r="E2406" t="s">
        <v>7156</v>
      </c>
      <c r="F2406" t="s">
        <v>299</v>
      </c>
      <c r="G2406" t="s">
        <v>299</v>
      </c>
      <c r="H2406" t="s">
        <v>4353</v>
      </c>
      <c r="I2406" s="14">
        <v>21800000</v>
      </c>
      <c r="J2406" t="s">
        <v>146</v>
      </c>
      <c r="K2406" s="14">
        <v>21800000</v>
      </c>
      <c r="L2406" t="s">
        <v>197</v>
      </c>
      <c r="M2406" t="s">
        <v>202</v>
      </c>
      <c r="N2406" s="14"/>
      <c r="O2406" s="14"/>
      <c r="P2406" s="14"/>
      <c r="Q2406" s="14"/>
      <c r="R2406" s="14"/>
      <c r="S2406" s="14">
        <v>0</v>
      </c>
    </row>
    <row r="2407" spans="1:19" x14ac:dyDescent="0.3">
      <c r="A2407" t="s">
        <v>7161</v>
      </c>
      <c r="B2407" t="s">
        <v>63</v>
      </c>
      <c r="C2407" s="14">
        <v>2006</v>
      </c>
      <c r="D2407" t="s">
        <v>302</v>
      </c>
      <c r="E2407" t="s">
        <v>2221</v>
      </c>
      <c r="F2407" t="s">
        <v>299</v>
      </c>
      <c r="G2407" t="s">
        <v>299</v>
      </c>
      <c r="H2407" t="s">
        <v>4353</v>
      </c>
      <c r="I2407" s="14">
        <v>4000000</v>
      </c>
      <c r="J2407" t="s">
        <v>146</v>
      </c>
      <c r="K2407" s="14">
        <v>4000000</v>
      </c>
      <c r="L2407" t="s">
        <v>197</v>
      </c>
      <c r="M2407" t="s">
        <v>202</v>
      </c>
      <c r="N2407" s="14"/>
      <c r="O2407" s="14"/>
      <c r="P2407" s="14"/>
      <c r="Q2407" s="14"/>
      <c r="R2407" s="14"/>
      <c r="S2407" s="14">
        <v>0</v>
      </c>
    </row>
    <row r="2408" spans="1:19" x14ac:dyDescent="0.3">
      <c r="A2408" t="s">
        <v>7162</v>
      </c>
      <c r="B2408" t="s">
        <v>63</v>
      </c>
      <c r="C2408" s="14">
        <v>2006</v>
      </c>
      <c r="D2408" t="s">
        <v>4542</v>
      </c>
      <c r="E2408" t="s">
        <v>2218</v>
      </c>
      <c r="F2408" t="s">
        <v>364</v>
      </c>
      <c r="G2408" t="s">
        <v>365</v>
      </c>
      <c r="H2408" t="s">
        <v>207</v>
      </c>
      <c r="I2408" s="14"/>
      <c r="J2408" t="s">
        <v>4353</v>
      </c>
      <c r="K2408" s="14">
        <v>5000000</v>
      </c>
      <c r="L2408" t="s">
        <v>198</v>
      </c>
      <c r="M2408" t="s">
        <v>366</v>
      </c>
      <c r="N2408" s="14">
        <v>0</v>
      </c>
      <c r="O2408" s="14"/>
      <c r="P2408" s="14">
        <v>10</v>
      </c>
      <c r="Q2408" s="14">
        <v>0</v>
      </c>
      <c r="R2408" s="14">
        <v>1</v>
      </c>
      <c r="S2408" s="14">
        <v>1</v>
      </c>
    </row>
    <row r="2409" spans="1:19" x14ac:dyDescent="0.3">
      <c r="A2409" t="s">
        <v>7163</v>
      </c>
      <c r="B2409" t="s">
        <v>63</v>
      </c>
      <c r="C2409" s="14">
        <v>2007</v>
      </c>
      <c r="D2409" t="s">
        <v>302</v>
      </c>
      <c r="E2409" t="s">
        <v>2223</v>
      </c>
      <c r="F2409" t="s">
        <v>299</v>
      </c>
      <c r="G2409" t="s">
        <v>299</v>
      </c>
      <c r="H2409" t="s">
        <v>4353</v>
      </c>
      <c r="I2409" s="14">
        <v>1000000</v>
      </c>
      <c r="J2409" t="s">
        <v>147</v>
      </c>
      <c r="K2409" s="14">
        <v>131448.671875</v>
      </c>
      <c r="L2409" t="s">
        <v>197</v>
      </c>
      <c r="M2409" t="s">
        <v>202</v>
      </c>
      <c r="N2409" s="14"/>
      <c r="O2409" s="14"/>
      <c r="P2409" s="14"/>
      <c r="Q2409" s="14"/>
      <c r="R2409" s="14"/>
      <c r="S2409" s="14">
        <v>0</v>
      </c>
    </row>
    <row r="2410" spans="1:19" x14ac:dyDescent="0.3">
      <c r="A2410" t="s">
        <v>7164</v>
      </c>
      <c r="B2410" t="s">
        <v>63</v>
      </c>
      <c r="C2410" s="14">
        <v>2008</v>
      </c>
      <c r="D2410" t="s">
        <v>302</v>
      </c>
      <c r="E2410" t="s">
        <v>2224</v>
      </c>
      <c r="F2410" t="s">
        <v>299</v>
      </c>
      <c r="G2410" t="s">
        <v>299</v>
      </c>
      <c r="H2410" t="s">
        <v>4353</v>
      </c>
      <c r="I2410" s="14"/>
      <c r="J2410" t="s">
        <v>4353</v>
      </c>
      <c r="K2410" s="14"/>
      <c r="L2410" t="s">
        <v>197</v>
      </c>
      <c r="M2410" t="s">
        <v>202</v>
      </c>
      <c r="N2410" s="14"/>
      <c r="O2410" s="14"/>
      <c r="P2410" s="14"/>
      <c r="Q2410" s="14"/>
      <c r="R2410" s="14"/>
      <c r="S2410" s="14">
        <v>0</v>
      </c>
    </row>
    <row r="2411" spans="1:19" x14ac:dyDescent="0.3">
      <c r="A2411" t="s">
        <v>7165</v>
      </c>
      <c r="B2411" t="s">
        <v>63</v>
      </c>
      <c r="C2411" s="14">
        <v>2008</v>
      </c>
      <c r="D2411" t="s">
        <v>302</v>
      </c>
      <c r="E2411" t="s">
        <v>2226</v>
      </c>
      <c r="F2411" t="s">
        <v>299</v>
      </c>
      <c r="G2411" t="s">
        <v>299</v>
      </c>
      <c r="H2411" t="s">
        <v>4353</v>
      </c>
      <c r="I2411" s="14"/>
      <c r="J2411" t="s">
        <v>4353</v>
      </c>
      <c r="K2411" s="14"/>
      <c r="L2411" t="s">
        <v>197</v>
      </c>
      <c r="M2411" t="s">
        <v>202</v>
      </c>
      <c r="N2411" s="14"/>
      <c r="O2411" s="14"/>
      <c r="P2411" s="14"/>
      <c r="Q2411" s="14"/>
      <c r="R2411" s="14"/>
      <c r="S2411" s="14">
        <v>0</v>
      </c>
    </row>
    <row r="2412" spans="1:19" x14ac:dyDescent="0.3">
      <c r="A2412" t="s">
        <v>7166</v>
      </c>
      <c r="B2412" t="s">
        <v>63</v>
      </c>
      <c r="C2412" s="14">
        <v>2008</v>
      </c>
      <c r="D2412" t="s">
        <v>302</v>
      </c>
      <c r="E2412" t="s">
        <v>2227</v>
      </c>
      <c r="F2412" t="s">
        <v>299</v>
      </c>
      <c r="G2412" t="s">
        <v>299</v>
      </c>
      <c r="H2412" t="s">
        <v>4353</v>
      </c>
      <c r="I2412" s="14"/>
      <c r="J2412" t="s">
        <v>4353</v>
      </c>
      <c r="K2412" s="14"/>
      <c r="L2412" t="s">
        <v>197</v>
      </c>
      <c r="M2412" t="s">
        <v>202</v>
      </c>
      <c r="N2412" s="14"/>
      <c r="O2412" s="14"/>
      <c r="P2412" s="14"/>
      <c r="Q2412" s="14"/>
      <c r="R2412" s="14"/>
      <c r="S2412" s="14">
        <v>0</v>
      </c>
    </row>
    <row r="2413" spans="1:19" x14ac:dyDescent="0.3">
      <c r="A2413" t="s">
        <v>7167</v>
      </c>
      <c r="B2413" t="s">
        <v>63</v>
      </c>
      <c r="C2413" s="14">
        <v>2008</v>
      </c>
      <c r="D2413" t="s">
        <v>302</v>
      </c>
      <c r="E2413" t="s">
        <v>2225</v>
      </c>
      <c r="F2413" t="s">
        <v>299</v>
      </c>
      <c r="G2413" t="s">
        <v>299</v>
      </c>
      <c r="H2413" t="s">
        <v>4353</v>
      </c>
      <c r="I2413" s="14"/>
      <c r="J2413" t="s">
        <v>4353</v>
      </c>
      <c r="K2413" s="14"/>
      <c r="L2413" t="s">
        <v>197</v>
      </c>
      <c r="M2413" t="s">
        <v>202</v>
      </c>
      <c r="N2413" s="14"/>
      <c r="O2413" s="14"/>
      <c r="P2413" s="14"/>
      <c r="Q2413" s="14"/>
      <c r="R2413" s="14"/>
      <c r="S2413" s="14">
        <v>0</v>
      </c>
    </row>
    <row r="2414" spans="1:19" x14ac:dyDescent="0.3">
      <c r="A2414" t="s">
        <v>7168</v>
      </c>
      <c r="B2414" t="s">
        <v>63</v>
      </c>
      <c r="C2414" s="14">
        <v>2008</v>
      </c>
      <c r="D2414" t="s">
        <v>302</v>
      </c>
      <c r="E2414" t="s">
        <v>2228</v>
      </c>
      <c r="F2414" t="s">
        <v>299</v>
      </c>
      <c r="G2414" t="s">
        <v>299</v>
      </c>
      <c r="H2414" t="s">
        <v>4353</v>
      </c>
      <c r="I2414" s="14">
        <v>2200000</v>
      </c>
      <c r="J2414" t="s">
        <v>146</v>
      </c>
      <c r="K2414" s="14">
        <v>2200000</v>
      </c>
      <c r="L2414" t="s">
        <v>197</v>
      </c>
      <c r="M2414" t="s">
        <v>202</v>
      </c>
      <c r="N2414" s="14"/>
      <c r="O2414" s="14"/>
      <c r="P2414" s="14"/>
      <c r="Q2414" s="14"/>
      <c r="R2414" s="14"/>
      <c r="S2414" s="14">
        <v>0</v>
      </c>
    </row>
    <row r="2415" spans="1:19" x14ac:dyDescent="0.3">
      <c r="A2415" t="s">
        <v>7169</v>
      </c>
      <c r="B2415" t="s">
        <v>63</v>
      </c>
      <c r="C2415" s="14">
        <v>2008</v>
      </c>
      <c r="D2415" t="s">
        <v>302</v>
      </c>
      <c r="E2415" t="s">
        <v>2229</v>
      </c>
      <c r="F2415" t="s">
        <v>299</v>
      </c>
      <c r="G2415" t="s">
        <v>299</v>
      </c>
      <c r="H2415" t="s">
        <v>4353</v>
      </c>
      <c r="I2415" s="14"/>
      <c r="J2415" t="s">
        <v>4353</v>
      </c>
      <c r="K2415" s="14"/>
      <c r="L2415" t="s">
        <v>197</v>
      </c>
      <c r="M2415" t="s">
        <v>202</v>
      </c>
      <c r="N2415" s="14"/>
      <c r="O2415" s="14"/>
      <c r="P2415" s="14"/>
      <c r="Q2415" s="14"/>
      <c r="R2415" s="14"/>
      <c r="S2415" s="14">
        <v>0</v>
      </c>
    </row>
    <row r="2416" spans="1:19" x14ac:dyDescent="0.3">
      <c r="A2416" t="s">
        <v>7170</v>
      </c>
      <c r="B2416" t="s">
        <v>63</v>
      </c>
      <c r="C2416" s="14">
        <v>2009</v>
      </c>
      <c r="D2416" t="s">
        <v>302</v>
      </c>
      <c r="E2416" t="s">
        <v>2230</v>
      </c>
      <c r="F2416" t="s">
        <v>299</v>
      </c>
      <c r="G2416" t="s">
        <v>299</v>
      </c>
      <c r="H2416" t="s">
        <v>4353</v>
      </c>
      <c r="I2416" s="14">
        <v>2000000</v>
      </c>
      <c r="J2416" t="s">
        <v>147</v>
      </c>
      <c r="K2416" s="14">
        <v>292765.0625</v>
      </c>
      <c r="L2416" t="s">
        <v>197</v>
      </c>
      <c r="M2416" t="s">
        <v>202</v>
      </c>
      <c r="N2416" s="14"/>
      <c r="O2416" s="14"/>
      <c r="P2416" s="14"/>
      <c r="Q2416" s="14"/>
      <c r="R2416" s="14"/>
      <c r="S2416" s="14">
        <v>0</v>
      </c>
    </row>
    <row r="2417" spans="1:19" x14ac:dyDescent="0.3">
      <c r="A2417" t="s">
        <v>7171</v>
      </c>
      <c r="B2417" t="s">
        <v>63</v>
      </c>
      <c r="C2417" s="14">
        <v>2009</v>
      </c>
      <c r="D2417" t="s">
        <v>302</v>
      </c>
      <c r="E2417" t="s">
        <v>2231</v>
      </c>
      <c r="F2417" t="s">
        <v>299</v>
      </c>
      <c r="G2417" t="s">
        <v>299</v>
      </c>
      <c r="H2417" t="s">
        <v>4353</v>
      </c>
      <c r="I2417" s="14">
        <v>10000</v>
      </c>
      <c r="J2417" t="s">
        <v>146</v>
      </c>
      <c r="K2417" s="14">
        <v>10000</v>
      </c>
      <c r="L2417" t="s">
        <v>197</v>
      </c>
      <c r="M2417" t="s">
        <v>202</v>
      </c>
      <c r="N2417" s="14"/>
      <c r="O2417" s="14"/>
      <c r="P2417" s="14"/>
      <c r="Q2417" s="14"/>
      <c r="R2417" s="14"/>
      <c r="S2417" s="14">
        <v>0</v>
      </c>
    </row>
    <row r="2418" spans="1:19" x14ac:dyDescent="0.3">
      <c r="A2418" t="s">
        <v>7172</v>
      </c>
      <c r="B2418" t="s">
        <v>63</v>
      </c>
      <c r="C2418" s="14">
        <v>2010</v>
      </c>
      <c r="D2418" t="s">
        <v>302</v>
      </c>
      <c r="E2418" t="s">
        <v>2234</v>
      </c>
      <c r="F2418" t="s">
        <v>299</v>
      </c>
      <c r="G2418" t="s">
        <v>299</v>
      </c>
      <c r="H2418" t="s">
        <v>4353</v>
      </c>
      <c r="I2418" s="14">
        <v>10000</v>
      </c>
      <c r="J2418" t="s">
        <v>162</v>
      </c>
      <c r="K2418" s="14">
        <v>140.04948425292969</v>
      </c>
      <c r="L2418" t="s">
        <v>197</v>
      </c>
      <c r="M2418" t="s">
        <v>202</v>
      </c>
      <c r="N2418" s="14"/>
      <c r="O2418" s="14"/>
      <c r="P2418" s="14"/>
      <c r="Q2418" s="14"/>
      <c r="R2418" s="14"/>
      <c r="S2418" s="14">
        <v>0</v>
      </c>
    </row>
    <row r="2419" spans="1:19" x14ac:dyDescent="0.3">
      <c r="A2419" t="s">
        <v>7173</v>
      </c>
      <c r="B2419" t="s">
        <v>63</v>
      </c>
      <c r="C2419" s="14">
        <v>2010</v>
      </c>
      <c r="D2419" t="s">
        <v>302</v>
      </c>
      <c r="E2419" t="s">
        <v>2237</v>
      </c>
      <c r="F2419" t="s">
        <v>299</v>
      </c>
      <c r="G2419" t="s">
        <v>299</v>
      </c>
      <c r="H2419" t="s">
        <v>4353</v>
      </c>
      <c r="I2419" s="14">
        <v>10000000</v>
      </c>
      <c r="J2419" t="s">
        <v>147</v>
      </c>
      <c r="K2419" s="14">
        <v>1477046.25</v>
      </c>
      <c r="L2419" t="s">
        <v>197</v>
      </c>
      <c r="M2419" t="s">
        <v>202</v>
      </c>
      <c r="N2419" s="14"/>
      <c r="O2419" s="14"/>
      <c r="P2419" s="14"/>
      <c r="Q2419" s="14"/>
      <c r="R2419" s="14"/>
      <c r="S2419" s="14">
        <v>0</v>
      </c>
    </row>
    <row r="2420" spans="1:19" x14ac:dyDescent="0.3">
      <c r="A2420" t="s">
        <v>7174</v>
      </c>
      <c r="B2420" t="s">
        <v>63</v>
      </c>
      <c r="C2420" s="14">
        <v>2010</v>
      </c>
      <c r="D2420" t="s">
        <v>302</v>
      </c>
      <c r="E2420" t="s">
        <v>7177</v>
      </c>
      <c r="F2420" t="s">
        <v>299</v>
      </c>
      <c r="G2420" t="s">
        <v>299</v>
      </c>
      <c r="H2420" t="s">
        <v>4353</v>
      </c>
      <c r="I2420" s="14">
        <v>50000000</v>
      </c>
      <c r="J2420" t="s">
        <v>146</v>
      </c>
      <c r="K2420" s="14">
        <v>50000000</v>
      </c>
      <c r="L2420" t="s">
        <v>197</v>
      </c>
      <c r="M2420" t="s">
        <v>202</v>
      </c>
      <c r="N2420" s="14"/>
      <c r="O2420" s="14"/>
      <c r="P2420" s="14"/>
      <c r="Q2420" s="14"/>
      <c r="R2420" s="14"/>
      <c r="S2420" s="14">
        <v>0</v>
      </c>
    </row>
    <row r="2421" spans="1:19" x14ac:dyDescent="0.3">
      <c r="A2421" t="s">
        <v>7175</v>
      </c>
      <c r="B2421" t="s">
        <v>63</v>
      </c>
      <c r="C2421" s="14">
        <v>2010</v>
      </c>
      <c r="D2421" t="s">
        <v>302</v>
      </c>
      <c r="E2421" t="s">
        <v>1645</v>
      </c>
      <c r="F2421" t="s">
        <v>299</v>
      </c>
      <c r="G2421" t="s">
        <v>299</v>
      </c>
      <c r="H2421" t="s">
        <v>4353</v>
      </c>
      <c r="I2421" s="14"/>
      <c r="J2421" t="s">
        <v>4353</v>
      </c>
      <c r="K2421" s="14"/>
      <c r="L2421" t="s">
        <v>197</v>
      </c>
      <c r="M2421" t="s">
        <v>202</v>
      </c>
      <c r="N2421" s="14"/>
      <c r="O2421" s="14"/>
      <c r="P2421" s="14"/>
      <c r="Q2421" s="14"/>
      <c r="R2421" s="14"/>
      <c r="S2421" s="14">
        <v>0</v>
      </c>
    </row>
    <row r="2422" spans="1:19" x14ac:dyDescent="0.3">
      <c r="A2422" t="s">
        <v>7176</v>
      </c>
      <c r="B2422" t="s">
        <v>63</v>
      </c>
      <c r="C2422" s="14">
        <v>2010</v>
      </c>
      <c r="D2422" t="s">
        <v>302</v>
      </c>
      <c r="E2422" t="s">
        <v>2236</v>
      </c>
      <c r="F2422" t="s">
        <v>299</v>
      </c>
      <c r="G2422" t="s">
        <v>299</v>
      </c>
      <c r="H2422" t="s">
        <v>4353</v>
      </c>
      <c r="I2422" s="14">
        <v>1500000</v>
      </c>
      <c r="J2422" t="s">
        <v>147</v>
      </c>
      <c r="K2422" s="14">
        <v>221556.9375</v>
      </c>
      <c r="L2422" t="s">
        <v>197</v>
      </c>
      <c r="M2422" t="s">
        <v>202</v>
      </c>
      <c r="N2422" s="14"/>
      <c r="O2422" s="14"/>
      <c r="P2422" s="14"/>
      <c r="Q2422" s="14"/>
      <c r="R2422" s="14"/>
      <c r="S2422" s="14">
        <v>0</v>
      </c>
    </row>
    <row r="2423" spans="1:19" x14ac:dyDescent="0.3">
      <c r="A2423" t="s">
        <v>7178</v>
      </c>
      <c r="B2423" t="s">
        <v>63</v>
      </c>
      <c r="C2423" s="14">
        <v>2010</v>
      </c>
      <c r="D2423" t="s">
        <v>302</v>
      </c>
      <c r="E2423" t="s">
        <v>2238</v>
      </c>
      <c r="F2423" t="s">
        <v>299</v>
      </c>
      <c r="G2423" t="s">
        <v>299</v>
      </c>
      <c r="H2423" t="s">
        <v>4353</v>
      </c>
      <c r="I2423" s="14"/>
      <c r="J2423" t="s">
        <v>4353</v>
      </c>
      <c r="K2423" s="14"/>
      <c r="L2423" t="s">
        <v>197</v>
      </c>
      <c r="M2423" t="s">
        <v>202</v>
      </c>
      <c r="N2423" s="14"/>
      <c r="O2423" s="14"/>
      <c r="P2423" s="14"/>
      <c r="Q2423" s="14"/>
      <c r="R2423" s="14"/>
      <c r="S2423" s="14">
        <v>0</v>
      </c>
    </row>
    <row r="2424" spans="1:19" x14ac:dyDescent="0.3">
      <c r="A2424" t="s">
        <v>7179</v>
      </c>
      <c r="B2424" t="s">
        <v>63</v>
      </c>
      <c r="C2424" s="14">
        <v>2010</v>
      </c>
      <c r="D2424" t="s">
        <v>302</v>
      </c>
      <c r="E2424" t="s">
        <v>2233</v>
      </c>
      <c r="F2424" t="s">
        <v>299</v>
      </c>
      <c r="G2424" t="s">
        <v>299</v>
      </c>
      <c r="H2424" t="s">
        <v>4353</v>
      </c>
      <c r="I2424" s="14">
        <v>3000000</v>
      </c>
      <c r="J2424" t="s">
        <v>147</v>
      </c>
      <c r="K2424" s="14">
        <v>443113.875</v>
      </c>
      <c r="L2424" t="s">
        <v>197</v>
      </c>
      <c r="M2424" t="s">
        <v>202</v>
      </c>
      <c r="N2424" s="14"/>
      <c r="O2424" s="14"/>
      <c r="P2424" s="14"/>
      <c r="Q2424" s="14"/>
      <c r="R2424" s="14"/>
      <c r="S2424" s="14">
        <v>0</v>
      </c>
    </row>
    <row r="2425" spans="1:19" x14ac:dyDescent="0.3">
      <c r="A2425" t="s">
        <v>7180</v>
      </c>
      <c r="B2425" t="s">
        <v>63</v>
      </c>
      <c r="C2425" s="14">
        <v>2010</v>
      </c>
      <c r="D2425" t="s">
        <v>302</v>
      </c>
      <c r="E2425" t="s">
        <v>2232</v>
      </c>
      <c r="F2425" t="s">
        <v>299</v>
      </c>
      <c r="G2425" t="s">
        <v>299</v>
      </c>
      <c r="H2425" t="s">
        <v>4353</v>
      </c>
      <c r="I2425" s="14"/>
      <c r="J2425" t="s">
        <v>4353</v>
      </c>
      <c r="K2425" s="14"/>
      <c r="L2425" t="s">
        <v>197</v>
      </c>
      <c r="M2425" t="s">
        <v>202</v>
      </c>
      <c r="N2425" s="14"/>
      <c r="O2425" s="14"/>
      <c r="P2425" s="14"/>
      <c r="Q2425" s="14"/>
      <c r="R2425" s="14"/>
      <c r="S2425" s="14">
        <v>0</v>
      </c>
    </row>
    <row r="2426" spans="1:19" x14ac:dyDescent="0.3">
      <c r="A2426" t="s">
        <v>7181</v>
      </c>
      <c r="B2426" t="s">
        <v>63</v>
      </c>
      <c r="C2426" s="14">
        <v>2010</v>
      </c>
      <c r="D2426" t="s">
        <v>302</v>
      </c>
      <c r="E2426" t="s">
        <v>2235</v>
      </c>
      <c r="F2426" t="s">
        <v>299</v>
      </c>
      <c r="G2426" t="s">
        <v>299</v>
      </c>
      <c r="H2426" t="s">
        <v>4353</v>
      </c>
      <c r="I2426" s="14">
        <v>4200000</v>
      </c>
      <c r="J2426" t="s">
        <v>146</v>
      </c>
      <c r="K2426" s="14">
        <v>4200000</v>
      </c>
      <c r="L2426" t="s">
        <v>197</v>
      </c>
      <c r="M2426" t="s">
        <v>202</v>
      </c>
      <c r="N2426" s="14"/>
      <c r="O2426" s="14"/>
      <c r="P2426" s="14"/>
      <c r="Q2426" s="14"/>
      <c r="R2426" s="14"/>
      <c r="S2426" s="14">
        <v>0</v>
      </c>
    </row>
    <row r="2427" spans="1:19" x14ac:dyDescent="0.3">
      <c r="A2427" t="s">
        <v>7182</v>
      </c>
      <c r="B2427" t="s">
        <v>63</v>
      </c>
      <c r="C2427" s="14">
        <v>2011</v>
      </c>
      <c r="D2427" t="s">
        <v>302</v>
      </c>
      <c r="E2427" t="s">
        <v>7185</v>
      </c>
      <c r="F2427" t="s">
        <v>299</v>
      </c>
      <c r="G2427" t="s">
        <v>299</v>
      </c>
      <c r="H2427" t="s">
        <v>4353</v>
      </c>
      <c r="I2427" s="14"/>
      <c r="J2427" t="s">
        <v>4353</v>
      </c>
      <c r="K2427" s="14"/>
      <c r="L2427" t="s">
        <v>197</v>
      </c>
      <c r="M2427" t="s">
        <v>202</v>
      </c>
      <c r="N2427" s="14"/>
      <c r="O2427" s="14"/>
      <c r="P2427" s="14"/>
      <c r="Q2427" s="14"/>
      <c r="R2427" s="14"/>
      <c r="S2427" s="14">
        <v>0</v>
      </c>
    </row>
    <row r="2428" spans="1:19" x14ac:dyDescent="0.3">
      <c r="A2428" t="s">
        <v>7184</v>
      </c>
      <c r="B2428" t="s">
        <v>63</v>
      </c>
      <c r="C2428" s="14">
        <v>2011</v>
      </c>
      <c r="D2428" t="s">
        <v>302</v>
      </c>
      <c r="E2428" t="s">
        <v>2239</v>
      </c>
      <c r="F2428" t="s">
        <v>299</v>
      </c>
      <c r="G2428" t="s">
        <v>299</v>
      </c>
      <c r="H2428" t="s">
        <v>4353</v>
      </c>
      <c r="I2428" s="14">
        <v>10000000</v>
      </c>
      <c r="J2428" t="s">
        <v>146</v>
      </c>
      <c r="K2428" s="14">
        <v>10000000</v>
      </c>
      <c r="L2428" t="s">
        <v>197</v>
      </c>
      <c r="M2428" t="s">
        <v>202</v>
      </c>
      <c r="N2428" s="14"/>
      <c r="O2428" s="14"/>
      <c r="P2428" s="14"/>
      <c r="Q2428" s="14"/>
      <c r="R2428" s="14"/>
      <c r="S2428" s="14">
        <v>0</v>
      </c>
    </row>
    <row r="2429" spans="1:19" x14ac:dyDescent="0.3">
      <c r="A2429" t="s">
        <v>7186</v>
      </c>
      <c r="B2429" t="s">
        <v>63</v>
      </c>
      <c r="C2429" s="14">
        <v>2011</v>
      </c>
      <c r="D2429" t="s">
        <v>302</v>
      </c>
      <c r="E2429" t="s">
        <v>2240</v>
      </c>
      <c r="F2429" t="s">
        <v>299</v>
      </c>
      <c r="G2429" t="s">
        <v>299</v>
      </c>
      <c r="H2429" t="s">
        <v>4353</v>
      </c>
      <c r="I2429" s="14"/>
      <c r="J2429" t="s">
        <v>4353</v>
      </c>
      <c r="K2429" s="14"/>
      <c r="L2429" t="s">
        <v>197</v>
      </c>
      <c r="M2429" t="s">
        <v>202</v>
      </c>
      <c r="N2429" s="14"/>
      <c r="O2429" s="14"/>
      <c r="P2429" s="14"/>
      <c r="Q2429" s="14"/>
      <c r="R2429" s="14"/>
      <c r="S2429" s="14">
        <v>0</v>
      </c>
    </row>
    <row r="2430" spans="1:19" x14ac:dyDescent="0.3">
      <c r="A2430" t="s">
        <v>7187</v>
      </c>
      <c r="B2430" t="s">
        <v>63</v>
      </c>
      <c r="C2430" s="14">
        <v>2011</v>
      </c>
      <c r="D2430" t="s">
        <v>302</v>
      </c>
      <c r="E2430" t="s">
        <v>2217</v>
      </c>
      <c r="F2430" t="s">
        <v>299</v>
      </c>
      <c r="G2430" t="s">
        <v>299</v>
      </c>
      <c r="H2430" t="s">
        <v>4353</v>
      </c>
      <c r="I2430" s="14">
        <v>3000000</v>
      </c>
      <c r="J2430" t="s">
        <v>147</v>
      </c>
      <c r="K2430" s="14">
        <v>464291.25</v>
      </c>
      <c r="L2430" t="s">
        <v>197</v>
      </c>
      <c r="M2430" t="s">
        <v>202</v>
      </c>
      <c r="N2430" s="14"/>
      <c r="O2430" s="14"/>
      <c r="P2430" s="14"/>
      <c r="Q2430" s="14"/>
      <c r="R2430" s="14"/>
      <c r="S2430" s="14">
        <v>0</v>
      </c>
    </row>
    <row r="2431" spans="1:19" x14ac:dyDescent="0.3">
      <c r="A2431" t="s">
        <v>7188</v>
      </c>
      <c r="B2431" t="s">
        <v>63</v>
      </c>
      <c r="C2431" s="14">
        <v>2011</v>
      </c>
      <c r="D2431" t="s">
        <v>302</v>
      </c>
      <c r="E2431" t="s">
        <v>7189</v>
      </c>
      <c r="F2431" t="s">
        <v>299</v>
      </c>
      <c r="G2431" t="s">
        <v>299</v>
      </c>
      <c r="H2431" t="s">
        <v>4353</v>
      </c>
      <c r="I2431" s="14">
        <v>6000000</v>
      </c>
      <c r="J2431" t="s">
        <v>146</v>
      </c>
      <c r="K2431" s="14">
        <v>6000000</v>
      </c>
      <c r="L2431" t="s">
        <v>197</v>
      </c>
      <c r="M2431" t="s">
        <v>202</v>
      </c>
      <c r="N2431" s="14"/>
      <c r="O2431" s="14"/>
      <c r="P2431" s="14"/>
      <c r="Q2431" s="14"/>
      <c r="R2431" s="14"/>
      <c r="S2431" s="14">
        <v>0</v>
      </c>
    </row>
    <row r="2432" spans="1:19" x14ac:dyDescent="0.3">
      <c r="A2432" t="s">
        <v>7190</v>
      </c>
      <c r="B2432" t="s">
        <v>63</v>
      </c>
      <c r="C2432" s="14">
        <v>2011</v>
      </c>
      <c r="D2432" t="s">
        <v>302</v>
      </c>
      <c r="E2432" t="s">
        <v>7183</v>
      </c>
      <c r="F2432" t="s">
        <v>299</v>
      </c>
      <c r="G2432" t="s">
        <v>299</v>
      </c>
      <c r="H2432" t="s">
        <v>4353</v>
      </c>
      <c r="I2432" s="14"/>
      <c r="J2432" t="s">
        <v>4353</v>
      </c>
      <c r="K2432" s="14"/>
      <c r="L2432" t="s">
        <v>197</v>
      </c>
      <c r="M2432" t="s">
        <v>202</v>
      </c>
      <c r="N2432" s="14"/>
      <c r="O2432" s="14"/>
      <c r="P2432" s="14"/>
      <c r="Q2432" s="14"/>
      <c r="R2432" s="14"/>
      <c r="S2432" s="14">
        <v>0</v>
      </c>
    </row>
    <row r="2433" spans="1:19" x14ac:dyDescent="0.3">
      <c r="A2433" t="s">
        <v>7191</v>
      </c>
      <c r="B2433" t="s">
        <v>63</v>
      </c>
      <c r="C2433" s="14">
        <v>2012</v>
      </c>
      <c r="D2433" t="s">
        <v>302</v>
      </c>
      <c r="E2433" t="s">
        <v>2244</v>
      </c>
      <c r="F2433" t="s">
        <v>299</v>
      </c>
      <c r="G2433" t="s">
        <v>299</v>
      </c>
      <c r="H2433" t="s">
        <v>4353</v>
      </c>
      <c r="I2433" s="14">
        <v>60000000</v>
      </c>
      <c r="J2433" t="s">
        <v>146</v>
      </c>
      <c r="K2433" s="14">
        <v>60000000</v>
      </c>
      <c r="L2433" t="s">
        <v>197</v>
      </c>
      <c r="M2433" t="s">
        <v>202</v>
      </c>
      <c r="N2433" s="14"/>
      <c r="O2433" s="14"/>
      <c r="P2433" s="14"/>
      <c r="Q2433" s="14"/>
      <c r="R2433" s="14"/>
      <c r="S2433" s="14">
        <v>0</v>
      </c>
    </row>
    <row r="2434" spans="1:19" x14ac:dyDescent="0.3">
      <c r="A2434" t="s">
        <v>7192</v>
      </c>
      <c r="B2434" t="s">
        <v>63</v>
      </c>
      <c r="C2434" s="14">
        <v>2012</v>
      </c>
      <c r="D2434" t="s">
        <v>302</v>
      </c>
      <c r="E2434" t="s">
        <v>2245</v>
      </c>
      <c r="F2434" t="s">
        <v>299</v>
      </c>
      <c r="G2434" t="s">
        <v>299</v>
      </c>
      <c r="H2434" t="s">
        <v>4353</v>
      </c>
      <c r="I2434" s="14">
        <v>1400000</v>
      </c>
      <c r="J2434" t="s">
        <v>146</v>
      </c>
      <c r="K2434" s="14">
        <v>1400000</v>
      </c>
      <c r="L2434" t="s">
        <v>197</v>
      </c>
      <c r="M2434" t="s">
        <v>202</v>
      </c>
      <c r="N2434" s="14"/>
      <c r="O2434" s="14"/>
      <c r="P2434" s="14"/>
      <c r="Q2434" s="14"/>
      <c r="R2434" s="14"/>
      <c r="S2434" s="14">
        <v>0</v>
      </c>
    </row>
    <row r="2435" spans="1:19" x14ac:dyDescent="0.3">
      <c r="A2435" t="s">
        <v>7193</v>
      </c>
      <c r="B2435" t="s">
        <v>63</v>
      </c>
      <c r="C2435" s="14">
        <v>2012</v>
      </c>
      <c r="D2435" t="s">
        <v>302</v>
      </c>
      <c r="E2435" t="s">
        <v>2241</v>
      </c>
      <c r="F2435" t="s">
        <v>299</v>
      </c>
      <c r="G2435" t="s">
        <v>299</v>
      </c>
      <c r="H2435" t="s">
        <v>4353</v>
      </c>
      <c r="I2435" s="14"/>
      <c r="J2435" t="s">
        <v>4353</v>
      </c>
      <c r="K2435" s="14"/>
      <c r="L2435" t="s">
        <v>197</v>
      </c>
      <c r="M2435" t="s">
        <v>202</v>
      </c>
      <c r="N2435" s="14"/>
      <c r="O2435" s="14"/>
      <c r="P2435" s="14"/>
      <c r="Q2435" s="14"/>
      <c r="R2435" s="14"/>
      <c r="S2435" s="14">
        <v>0</v>
      </c>
    </row>
    <row r="2436" spans="1:19" x14ac:dyDescent="0.3">
      <c r="A2436" t="s">
        <v>7194</v>
      </c>
      <c r="B2436" t="s">
        <v>63</v>
      </c>
      <c r="C2436" s="14">
        <v>2012</v>
      </c>
      <c r="D2436" t="s">
        <v>302</v>
      </c>
      <c r="E2436" t="s">
        <v>2243</v>
      </c>
      <c r="F2436" t="s">
        <v>299</v>
      </c>
      <c r="G2436" t="s">
        <v>299</v>
      </c>
      <c r="H2436" t="s">
        <v>4353</v>
      </c>
      <c r="I2436" s="14"/>
      <c r="J2436" t="s">
        <v>4353</v>
      </c>
      <c r="K2436" s="14"/>
      <c r="L2436" t="s">
        <v>197</v>
      </c>
      <c r="M2436" t="s">
        <v>202</v>
      </c>
      <c r="N2436" s="14"/>
      <c r="O2436" s="14"/>
      <c r="P2436" s="14"/>
      <c r="Q2436" s="14"/>
      <c r="R2436" s="14"/>
      <c r="S2436" s="14">
        <v>0</v>
      </c>
    </row>
    <row r="2437" spans="1:19" x14ac:dyDescent="0.3">
      <c r="A2437" t="s">
        <v>7195</v>
      </c>
      <c r="B2437" t="s">
        <v>63</v>
      </c>
      <c r="C2437" s="14">
        <v>2012</v>
      </c>
      <c r="D2437" t="s">
        <v>302</v>
      </c>
      <c r="E2437" t="s">
        <v>2246</v>
      </c>
      <c r="F2437" t="s">
        <v>299</v>
      </c>
      <c r="G2437" t="s">
        <v>299</v>
      </c>
      <c r="H2437" t="s">
        <v>4353</v>
      </c>
      <c r="I2437" s="14">
        <v>1500000</v>
      </c>
      <c r="J2437" t="s">
        <v>146</v>
      </c>
      <c r="K2437" s="14">
        <v>1500000</v>
      </c>
      <c r="L2437" t="s">
        <v>197</v>
      </c>
      <c r="M2437" t="s">
        <v>202</v>
      </c>
      <c r="N2437" s="14"/>
      <c r="O2437" s="14"/>
      <c r="P2437" s="14"/>
      <c r="Q2437" s="14"/>
      <c r="R2437" s="14"/>
      <c r="S2437" s="14">
        <v>0</v>
      </c>
    </row>
    <row r="2438" spans="1:19" x14ac:dyDescent="0.3">
      <c r="A2438" t="s">
        <v>7196</v>
      </c>
      <c r="B2438" t="s">
        <v>63</v>
      </c>
      <c r="C2438" s="14">
        <v>2012</v>
      </c>
      <c r="D2438" t="s">
        <v>302</v>
      </c>
      <c r="E2438" t="s">
        <v>2242</v>
      </c>
      <c r="F2438" t="s">
        <v>299</v>
      </c>
      <c r="G2438" t="s">
        <v>299</v>
      </c>
      <c r="H2438" t="s">
        <v>4353</v>
      </c>
      <c r="I2438" s="14">
        <v>311881</v>
      </c>
      <c r="J2438" t="s">
        <v>146</v>
      </c>
      <c r="K2438" s="14">
        <v>311881</v>
      </c>
      <c r="L2438" t="s">
        <v>197</v>
      </c>
      <c r="M2438" t="s">
        <v>202</v>
      </c>
      <c r="N2438" s="14"/>
      <c r="O2438" s="14"/>
      <c r="P2438" s="14"/>
      <c r="Q2438" s="14"/>
      <c r="R2438" s="14"/>
      <c r="S2438" s="14">
        <v>0</v>
      </c>
    </row>
    <row r="2439" spans="1:19" x14ac:dyDescent="0.3">
      <c r="A2439" t="s">
        <v>7197</v>
      </c>
      <c r="B2439" t="s">
        <v>63</v>
      </c>
      <c r="C2439" s="14">
        <v>2013</v>
      </c>
      <c r="D2439" t="s">
        <v>302</v>
      </c>
      <c r="E2439" t="s">
        <v>2247</v>
      </c>
      <c r="F2439" t="s">
        <v>299</v>
      </c>
      <c r="G2439" t="s">
        <v>299</v>
      </c>
      <c r="H2439" t="s">
        <v>4353</v>
      </c>
      <c r="I2439" s="14">
        <v>500000</v>
      </c>
      <c r="J2439" t="s">
        <v>146</v>
      </c>
      <c r="K2439" s="14">
        <v>500000</v>
      </c>
      <c r="L2439" t="s">
        <v>197</v>
      </c>
      <c r="M2439" t="s">
        <v>202</v>
      </c>
      <c r="N2439" s="14"/>
      <c r="O2439" s="14"/>
      <c r="P2439" s="14"/>
      <c r="Q2439" s="14"/>
      <c r="R2439" s="14"/>
      <c r="S2439" s="14">
        <v>0</v>
      </c>
    </row>
    <row r="2440" spans="1:19" x14ac:dyDescent="0.3">
      <c r="A2440" t="s">
        <v>7198</v>
      </c>
      <c r="B2440" t="s">
        <v>63</v>
      </c>
      <c r="C2440" s="14">
        <v>2013</v>
      </c>
      <c r="D2440" t="s">
        <v>302</v>
      </c>
      <c r="E2440" t="s">
        <v>2249</v>
      </c>
      <c r="F2440" t="s">
        <v>299</v>
      </c>
      <c r="G2440" t="s">
        <v>299</v>
      </c>
      <c r="H2440" t="s">
        <v>4353</v>
      </c>
      <c r="I2440" s="14">
        <v>50000</v>
      </c>
      <c r="J2440" t="s">
        <v>146</v>
      </c>
      <c r="K2440" s="14">
        <v>50000</v>
      </c>
      <c r="L2440" t="s">
        <v>197</v>
      </c>
      <c r="M2440" t="s">
        <v>202</v>
      </c>
      <c r="N2440" s="14"/>
      <c r="O2440" s="14"/>
      <c r="P2440" s="14"/>
      <c r="Q2440" s="14"/>
      <c r="R2440" s="14"/>
      <c r="S2440" s="14">
        <v>0</v>
      </c>
    </row>
    <row r="2441" spans="1:19" x14ac:dyDescent="0.3">
      <c r="A2441" t="s">
        <v>7199</v>
      </c>
      <c r="B2441" t="s">
        <v>63</v>
      </c>
      <c r="C2441" s="14">
        <v>2013</v>
      </c>
      <c r="D2441" t="s">
        <v>302</v>
      </c>
      <c r="E2441" t="s">
        <v>2248</v>
      </c>
      <c r="F2441" t="s">
        <v>299</v>
      </c>
      <c r="G2441" t="s">
        <v>299</v>
      </c>
      <c r="H2441" t="s">
        <v>4353</v>
      </c>
      <c r="I2441" s="14"/>
      <c r="J2441" t="s">
        <v>4353</v>
      </c>
      <c r="K2441" s="14"/>
      <c r="L2441" t="s">
        <v>197</v>
      </c>
      <c r="M2441" t="s">
        <v>202</v>
      </c>
      <c r="N2441" s="14"/>
      <c r="O2441" s="14"/>
      <c r="P2441" s="14"/>
      <c r="Q2441" s="14"/>
      <c r="R2441" s="14"/>
      <c r="S2441" s="14">
        <v>0</v>
      </c>
    </row>
    <row r="2442" spans="1:19" x14ac:dyDescent="0.3">
      <c r="A2442" t="s">
        <v>7200</v>
      </c>
      <c r="B2442" t="s">
        <v>63</v>
      </c>
      <c r="C2442" s="14">
        <v>2013</v>
      </c>
      <c r="D2442" t="s">
        <v>302</v>
      </c>
      <c r="E2442" t="s">
        <v>2250</v>
      </c>
      <c r="F2442" t="s">
        <v>299</v>
      </c>
      <c r="G2442" t="s">
        <v>299</v>
      </c>
      <c r="H2442" t="s">
        <v>4353</v>
      </c>
      <c r="I2442" s="14">
        <v>800000</v>
      </c>
      <c r="J2442" t="s">
        <v>146</v>
      </c>
      <c r="K2442" s="14">
        <v>800000</v>
      </c>
      <c r="L2442" t="s">
        <v>197</v>
      </c>
      <c r="M2442" t="s">
        <v>202</v>
      </c>
      <c r="N2442" s="14"/>
      <c r="O2442" s="14"/>
      <c r="P2442" s="14"/>
      <c r="Q2442" s="14"/>
      <c r="R2442" s="14"/>
      <c r="S2442" s="14">
        <v>0</v>
      </c>
    </row>
    <row r="2443" spans="1:19" x14ac:dyDescent="0.3">
      <c r="A2443" t="s">
        <v>7201</v>
      </c>
      <c r="B2443" t="s">
        <v>63</v>
      </c>
      <c r="C2443" s="14">
        <v>2014</v>
      </c>
      <c r="D2443" t="s">
        <v>302</v>
      </c>
      <c r="E2443" t="s">
        <v>2254</v>
      </c>
      <c r="F2443" t="s">
        <v>299</v>
      </c>
      <c r="G2443" t="s">
        <v>299</v>
      </c>
      <c r="H2443" t="s">
        <v>4353</v>
      </c>
      <c r="I2443" s="14">
        <v>150000</v>
      </c>
      <c r="J2443" t="s">
        <v>146</v>
      </c>
      <c r="K2443" s="14">
        <v>150000</v>
      </c>
      <c r="L2443" t="s">
        <v>197</v>
      </c>
      <c r="M2443" t="s">
        <v>199</v>
      </c>
      <c r="N2443" s="14"/>
      <c r="O2443" s="14"/>
      <c r="P2443" s="14"/>
      <c r="Q2443" s="14"/>
      <c r="R2443" s="14"/>
      <c r="S2443" s="14">
        <v>0</v>
      </c>
    </row>
    <row r="2444" spans="1:19" x14ac:dyDescent="0.3">
      <c r="A2444" t="s">
        <v>7202</v>
      </c>
      <c r="B2444" t="s">
        <v>63</v>
      </c>
      <c r="C2444" s="14">
        <v>2014</v>
      </c>
      <c r="D2444" t="s">
        <v>302</v>
      </c>
      <c r="E2444" t="s">
        <v>2257</v>
      </c>
      <c r="F2444" t="s">
        <v>299</v>
      </c>
      <c r="G2444" t="s">
        <v>299</v>
      </c>
      <c r="H2444" t="s">
        <v>4353</v>
      </c>
      <c r="I2444" s="14">
        <v>1000000</v>
      </c>
      <c r="J2444" t="s">
        <v>147</v>
      </c>
      <c r="K2444" s="14">
        <v>162775.40625</v>
      </c>
      <c r="L2444" t="s">
        <v>197</v>
      </c>
      <c r="M2444" t="s">
        <v>202</v>
      </c>
      <c r="N2444" s="14"/>
      <c r="O2444" s="14"/>
      <c r="P2444" s="14"/>
      <c r="Q2444" s="14"/>
      <c r="R2444" s="14"/>
      <c r="S2444" s="14">
        <v>0</v>
      </c>
    </row>
    <row r="2445" spans="1:19" x14ac:dyDescent="0.3">
      <c r="A2445" t="s">
        <v>7204</v>
      </c>
      <c r="B2445" t="s">
        <v>63</v>
      </c>
      <c r="C2445" s="14">
        <v>2014</v>
      </c>
      <c r="D2445" t="s">
        <v>302</v>
      </c>
      <c r="E2445" t="s">
        <v>2258</v>
      </c>
      <c r="F2445" t="s">
        <v>299</v>
      </c>
      <c r="G2445" t="s">
        <v>299</v>
      </c>
      <c r="H2445" t="s">
        <v>4353</v>
      </c>
      <c r="I2445" s="14">
        <v>2000000</v>
      </c>
      <c r="J2445" t="s">
        <v>146</v>
      </c>
      <c r="K2445" s="14">
        <v>2000000</v>
      </c>
      <c r="L2445" t="s">
        <v>197</v>
      </c>
      <c r="M2445" t="s">
        <v>202</v>
      </c>
      <c r="N2445" s="14"/>
      <c r="O2445" s="14"/>
      <c r="P2445" s="14"/>
      <c r="Q2445" s="14"/>
      <c r="R2445" s="14"/>
      <c r="S2445" s="14">
        <v>0</v>
      </c>
    </row>
    <row r="2446" spans="1:19" x14ac:dyDescent="0.3">
      <c r="A2446" t="s">
        <v>7205</v>
      </c>
      <c r="B2446" t="s">
        <v>63</v>
      </c>
      <c r="C2446" s="14">
        <v>2014</v>
      </c>
      <c r="D2446" t="s">
        <v>302</v>
      </c>
      <c r="E2446" t="s">
        <v>2255</v>
      </c>
      <c r="F2446" t="s">
        <v>299</v>
      </c>
      <c r="G2446" t="s">
        <v>299</v>
      </c>
      <c r="H2446" t="s">
        <v>4353</v>
      </c>
      <c r="I2446" s="14">
        <v>1000000</v>
      </c>
      <c r="J2446" t="s">
        <v>146</v>
      </c>
      <c r="K2446" s="14">
        <v>1000000</v>
      </c>
      <c r="L2446" t="s">
        <v>197</v>
      </c>
      <c r="M2446" t="s">
        <v>202</v>
      </c>
      <c r="N2446" s="14"/>
      <c r="O2446" s="14"/>
      <c r="P2446" s="14"/>
      <c r="Q2446" s="14"/>
      <c r="R2446" s="14"/>
      <c r="S2446" s="14">
        <v>0</v>
      </c>
    </row>
    <row r="2447" spans="1:19" x14ac:dyDescent="0.3">
      <c r="A2447" t="s">
        <v>7206</v>
      </c>
      <c r="B2447" t="s">
        <v>63</v>
      </c>
      <c r="C2447" s="14">
        <v>2014</v>
      </c>
      <c r="D2447" t="s">
        <v>302</v>
      </c>
      <c r="E2447" t="s">
        <v>7203</v>
      </c>
      <c r="F2447" t="s">
        <v>299</v>
      </c>
      <c r="G2447" t="s">
        <v>299</v>
      </c>
      <c r="H2447" t="s">
        <v>4353</v>
      </c>
      <c r="I2447" s="14">
        <v>4000000</v>
      </c>
      <c r="J2447" t="s">
        <v>146</v>
      </c>
      <c r="K2447" s="14">
        <v>4000000</v>
      </c>
      <c r="L2447" t="s">
        <v>197</v>
      </c>
      <c r="M2447" t="s">
        <v>202</v>
      </c>
      <c r="N2447" s="14"/>
      <c r="O2447" s="14"/>
      <c r="P2447" s="14"/>
      <c r="Q2447" s="14"/>
      <c r="R2447" s="14"/>
      <c r="S2447" s="14">
        <v>0</v>
      </c>
    </row>
    <row r="2448" spans="1:19" x14ac:dyDescent="0.3">
      <c r="A2448" t="s">
        <v>7207</v>
      </c>
      <c r="B2448" t="s">
        <v>63</v>
      </c>
      <c r="C2448" s="14">
        <v>2014</v>
      </c>
      <c r="D2448" t="s">
        <v>302</v>
      </c>
      <c r="E2448" t="s">
        <v>2251</v>
      </c>
      <c r="F2448" t="s">
        <v>299</v>
      </c>
      <c r="G2448" t="s">
        <v>299</v>
      </c>
      <c r="H2448" t="s">
        <v>4353</v>
      </c>
      <c r="I2448" s="14">
        <v>20000</v>
      </c>
      <c r="J2448" t="s">
        <v>146</v>
      </c>
      <c r="K2448" s="14">
        <v>20000</v>
      </c>
      <c r="L2448" t="s">
        <v>197</v>
      </c>
      <c r="M2448" t="s">
        <v>202</v>
      </c>
      <c r="N2448" s="14"/>
      <c r="O2448" s="14"/>
      <c r="P2448" s="14"/>
      <c r="Q2448" s="14"/>
      <c r="R2448" s="14"/>
      <c r="S2448" s="14">
        <v>0</v>
      </c>
    </row>
    <row r="2449" spans="1:19" x14ac:dyDescent="0.3">
      <c r="A2449" t="s">
        <v>7208</v>
      </c>
      <c r="B2449" t="s">
        <v>63</v>
      </c>
      <c r="C2449" s="14">
        <v>2014</v>
      </c>
      <c r="D2449" t="s">
        <v>302</v>
      </c>
      <c r="E2449" t="s">
        <v>2256</v>
      </c>
      <c r="F2449" t="s">
        <v>299</v>
      </c>
      <c r="G2449" t="s">
        <v>299</v>
      </c>
      <c r="H2449" t="s">
        <v>4353</v>
      </c>
      <c r="I2449" s="14">
        <v>211781</v>
      </c>
      <c r="J2449" t="s">
        <v>146</v>
      </c>
      <c r="K2449" s="14">
        <v>211781</v>
      </c>
      <c r="L2449" t="s">
        <v>197</v>
      </c>
      <c r="M2449" t="s">
        <v>202</v>
      </c>
      <c r="N2449" s="14"/>
      <c r="O2449" s="14"/>
      <c r="P2449" s="14"/>
      <c r="Q2449" s="14"/>
      <c r="R2449" s="14"/>
      <c r="S2449" s="14">
        <v>0</v>
      </c>
    </row>
    <row r="2450" spans="1:19" x14ac:dyDescent="0.3">
      <c r="A2450" t="s">
        <v>7210</v>
      </c>
      <c r="B2450" t="s">
        <v>63</v>
      </c>
      <c r="C2450" s="14">
        <v>2014</v>
      </c>
      <c r="D2450" t="s">
        <v>302</v>
      </c>
      <c r="E2450" t="s">
        <v>7209</v>
      </c>
      <c r="F2450" t="s">
        <v>299</v>
      </c>
      <c r="G2450" t="s">
        <v>299</v>
      </c>
      <c r="H2450" t="s">
        <v>4353</v>
      </c>
      <c r="I2450" s="14">
        <v>1000000</v>
      </c>
      <c r="J2450" t="s">
        <v>147</v>
      </c>
      <c r="K2450" s="14">
        <v>162775.40625</v>
      </c>
      <c r="L2450" t="s">
        <v>197</v>
      </c>
      <c r="M2450" t="s">
        <v>202</v>
      </c>
      <c r="N2450" s="14"/>
      <c r="O2450" s="14"/>
      <c r="P2450" s="14"/>
      <c r="Q2450" s="14"/>
      <c r="R2450" s="14"/>
      <c r="S2450" s="14">
        <v>0</v>
      </c>
    </row>
    <row r="2451" spans="1:19" x14ac:dyDescent="0.3">
      <c r="A2451" t="s">
        <v>7211</v>
      </c>
      <c r="B2451" t="s">
        <v>63</v>
      </c>
      <c r="C2451" s="14">
        <v>2014</v>
      </c>
      <c r="D2451" t="s">
        <v>302</v>
      </c>
      <c r="E2451" t="s">
        <v>2252</v>
      </c>
      <c r="F2451" t="s">
        <v>2253</v>
      </c>
      <c r="G2451" t="s">
        <v>328</v>
      </c>
      <c r="H2451" t="s">
        <v>4353</v>
      </c>
      <c r="I2451" s="14">
        <v>40000</v>
      </c>
      <c r="J2451" t="s">
        <v>146</v>
      </c>
      <c r="K2451" s="14">
        <v>40000</v>
      </c>
      <c r="L2451" t="s">
        <v>197</v>
      </c>
      <c r="M2451" t="s">
        <v>202</v>
      </c>
      <c r="N2451" s="14"/>
      <c r="O2451" s="14"/>
      <c r="P2451" s="14"/>
      <c r="Q2451" s="14"/>
      <c r="R2451" s="14"/>
      <c r="S2451" s="14">
        <v>0</v>
      </c>
    </row>
    <row r="2452" spans="1:19" x14ac:dyDescent="0.3">
      <c r="A2452" t="s">
        <v>7212</v>
      </c>
      <c r="B2452" t="s">
        <v>63</v>
      </c>
      <c r="C2452" s="14">
        <v>2017</v>
      </c>
      <c r="D2452" t="s">
        <v>372</v>
      </c>
      <c r="E2452" t="s">
        <v>2259</v>
      </c>
      <c r="F2452" t="s">
        <v>336</v>
      </c>
      <c r="G2452" t="s">
        <v>337</v>
      </c>
      <c r="H2452" t="s">
        <v>207</v>
      </c>
      <c r="I2452" s="14"/>
      <c r="J2452" t="s">
        <v>4353</v>
      </c>
      <c r="K2452" s="14">
        <v>50000000</v>
      </c>
      <c r="L2452" t="s">
        <v>198</v>
      </c>
      <c r="M2452" t="s">
        <v>202</v>
      </c>
      <c r="N2452" s="14">
        <v>2</v>
      </c>
      <c r="O2452" s="14">
        <v>7</v>
      </c>
      <c r="P2452" s="14">
        <v>20</v>
      </c>
      <c r="Q2452" s="14">
        <v>0</v>
      </c>
      <c r="R2452" s="14">
        <v>1</v>
      </c>
      <c r="S2452" s="14">
        <v>1</v>
      </c>
    </row>
    <row r="2453" spans="1:19" x14ac:dyDescent="0.3">
      <c r="A2453" t="s">
        <v>7213</v>
      </c>
      <c r="B2453" t="s">
        <v>97</v>
      </c>
      <c r="C2453" s="14">
        <v>2009</v>
      </c>
      <c r="D2453" t="s">
        <v>302</v>
      </c>
      <c r="E2453" t="s">
        <v>2260</v>
      </c>
      <c r="F2453" t="s">
        <v>454</v>
      </c>
      <c r="G2453" t="s">
        <v>455</v>
      </c>
      <c r="H2453" t="s">
        <v>644</v>
      </c>
      <c r="I2453" s="14">
        <v>300000000</v>
      </c>
      <c r="J2453" t="s">
        <v>146</v>
      </c>
      <c r="K2453" s="14">
        <v>300000000</v>
      </c>
      <c r="L2453" t="s">
        <v>198</v>
      </c>
      <c r="M2453" t="s">
        <v>199</v>
      </c>
      <c r="N2453" s="14"/>
      <c r="O2453" s="14"/>
      <c r="P2453" s="14"/>
      <c r="Q2453" s="14">
        <v>1</v>
      </c>
      <c r="R2453" s="14">
        <v>0</v>
      </c>
      <c r="S2453" s="14">
        <v>0</v>
      </c>
    </row>
    <row r="2454" spans="1:19" x14ac:dyDescent="0.3">
      <c r="A2454" t="s">
        <v>7214</v>
      </c>
      <c r="B2454" t="s">
        <v>97</v>
      </c>
      <c r="C2454" s="14">
        <v>2011</v>
      </c>
      <c r="D2454" t="s">
        <v>302</v>
      </c>
      <c r="E2454" t="s">
        <v>7215</v>
      </c>
      <c r="F2454" t="s">
        <v>299</v>
      </c>
      <c r="G2454" t="s">
        <v>299</v>
      </c>
      <c r="H2454" t="s">
        <v>4353</v>
      </c>
      <c r="I2454" s="14">
        <v>20000000</v>
      </c>
      <c r="J2454" t="s">
        <v>147</v>
      </c>
      <c r="K2454" s="14">
        <v>3095275</v>
      </c>
      <c r="L2454" t="s">
        <v>197</v>
      </c>
      <c r="M2454" t="s">
        <v>202</v>
      </c>
      <c r="N2454" s="14"/>
      <c r="O2454" s="14"/>
      <c r="P2454" s="14"/>
      <c r="Q2454" s="14"/>
      <c r="R2454" s="14"/>
      <c r="S2454" s="14">
        <v>0</v>
      </c>
    </row>
    <row r="2455" spans="1:19" x14ac:dyDescent="0.3">
      <c r="A2455" t="s">
        <v>7216</v>
      </c>
      <c r="B2455" t="s">
        <v>137</v>
      </c>
      <c r="C2455" s="14">
        <v>2001</v>
      </c>
      <c r="D2455" t="s">
        <v>302</v>
      </c>
      <c r="E2455" t="s">
        <v>2261</v>
      </c>
      <c r="F2455" t="s">
        <v>299</v>
      </c>
      <c r="G2455" t="s">
        <v>299</v>
      </c>
      <c r="H2455" t="s">
        <v>4353</v>
      </c>
      <c r="I2455" s="14">
        <v>1000000</v>
      </c>
      <c r="J2455" t="s">
        <v>146</v>
      </c>
      <c r="K2455" s="14">
        <v>1000000</v>
      </c>
      <c r="L2455" t="s">
        <v>197</v>
      </c>
      <c r="M2455" t="s">
        <v>202</v>
      </c>
      <c r="N2455" s="14"/>
      <c r="O2455" s="14"/>
      <c r="P2455" s="14"/>
      <c r="Q2455" s="14"/>
      <c r="R2455" s="14"/>
      <c r="S2455" s="14">
        <v>0</v>
      </c>
    </row>
    <row r="2456" spans="1:19" x14ac:dyDescent="0.3">
      <c r="A2456" t="s">
        <v>7217</v>
      </c>
      <c r="B2456" t="s">
        <v>137</v>
      </c>
      <c r="C2456" s="14">
        <v>2002</v>
      </c>
      <c r="D2456" t="s">
        <v>302</v>
      </c>
      <c r="E2456" t="s">
        <v>2262</v>
      </c>
      <c r="F2456" t="s">
        <v>501</v>
      </c>
      <c r="G2456" t="s">
        <v>455</v>
      </c>
      <c r="H2456" t="s">
        <v>456</v>
      </c>
      <c r="I2456" s="14">
        <v>87000000</v>
      </c>
      <c r="J2456" t="s">
        <v>146</v>
      </c>
      <c r="K2456" s="14">
        <v>87000000</v>
      </c>
      <c r="L2456" t="s">
        <v>198</v>
      </c>
      <c r="M2456" t="s">
        <v>199</v>
      </c>
      <c r="N2456" s="14"/>
      <c r="O2456" s="14">
        <v>4</v>
      </c>
      <c r="P2456" s="14">
        <v>12</v>
      </c>
      <c r="Q2456" s="14">
        <v>1</v>
      </c>
      <c r="R2456" s="14">
        <v>1</v>
      </c>
      <c r="S2456" s="14">
        <v>1</v>
      </c>
    </row>
    <row r="2457" spans="1:19" x14ac:dyDescent="0.3">
      <c r="A2457" t="s">
        <v>7218</v>
      </c>
      <c r="B2457" t="s">
        <v>137</v>
      </c>
      <c r="C2457" s="14">
        <v>2004</v>
      </c>
      <c r="D2457" t="s">
        <v>302</v>
      </c>
      <c r="E2457" t="s">
        <v>2263</v>
      </c>
      <c r="F2457" t="s">
        <v>299</v>
      </c>
      <c r="G2457" t="s">
        <v>299</v>
      </c>
      <c r="H2457" t="s">
        <v>4353</v>
      </c>
      <c r="I2457" s="14">
        <v>2500000</v>
      </c>
      <c r="J2457" t="s">
        <v>146</v>
      </c>
      <c r="K2457" s="14">
        <v>2500000</v>
      </c>
      <c r="L2457" t="s">
        <v>197</v>
      </c>
      <c r="M2457" t="s">
        <v>202</v>
      </c>
      <c r="N2457" s="14"/>
      <c r="O2457" s="14"/>
      <c r="P2457" s="14"/>
      <c r="Q2457" s="14"/>
      <c r="R2457" s="14"/>
      <c r="S2457" s="14">
        <v>0</v>
      </c>
    </row>
    <row r="2458" spans="1:19" x14ac:dyDescent="0.3">
      <c r="A2458" t="s">
        <v>7219</v>
      </c>
      <c r="B2458" t="s">
        <v>137</v>
      </c>
      <c r="C2458" s="14">
        <v>2010</v>
      </c>
      <c r="D2458" t="s">
        <v>302</v>
      </c>
      <c r="E2458" t="s">
        <v>2264</v>
      </c>
      <c r="F2458" t="s">
        <v>299</v>
      </c>
      <c r="G2458" t="s">
        <v>299</v>
      </c>
      <c r="H2458" t="s">
        <v>4353</v>
      </c>
      <c r="I2458" s="14">
        <v>30000000</v>
      </c>
      <c r="J2458" t="s">
        <v>194</v>
      </c>
      <c r="K2458" s="14">
        <v>645364</v>
      </c>
      <c r="L2458" t="s">
        <v>197</v>
      </c>
      <c r="M2458" t="s">
        <v>202</v>
      </c>
      <c r="N2458" s="14"/>
      <c r="O2458" s="14"/>
      <c r="P2458" s="14"/>
      <c r="Q2458" s="14"/>
      <c r="R2458" s="14"/>
      <c r="S2458" s="14">
        <v>0</v>
      </c>
    </row>
    <row r="2459" spans="1:19" x14ac:dyDescent="0.3">
      <c r="A2459" t="s">
        <v>7220</v>
      </c>
      <c r="B2459" t="s">
        <v>137</v>
      </c>
      <c r="C2459" s="14">
        <v>2011</v>
      </c>
      <c r="D2459" t="s">
        <v>302</v>
      </c>
      <c r="E2459" t="s">
        <v>2266</v>
      </c>
      <c r="F2459" t="s">
        <v>299</v>
      </c>
      <c r="G2459" t="s">
        <v>299</v>
      </c>
      <c r="H2459" t="s">
        <v>4353</v>
      </c>
      <c r="I2459" s="14"/>
      <c r="J2459" t="s">
        <v>4353</v>
      </c>
      <c r="K2459" s="14"/>
      <c r="L2459" t="s">
        <v>197</v>
      </c>
      <c r="M2459" t="s">
        <v>202</v>
      </c>
      <c r="N2459" s="14"/>
      <c r="O2459" s="14"/>
      <c r="P2459" s="14"/>
      <c r="Q2459" s="14"/>
      <c r="R2459" s="14"/>
      <c r="S2459" s="14">
        <v>0</v>
      </c>
    </row>
    <row r="2460" spans="1:19" x14ac:dyDescent="0.3">
      <c r="A2460" t="s">
        <v>7221</v>
      </c>
      <c r="B2460" t="s">
        <v>137</v>
      </c>
      <c r="C2460" s="14">
        <v>2011</v>
      </c>
      <c r="D2460" t="s">
        <v>302</v>
      </c>
      <c r="E2460" t="s">
        <v>2265</v>
      </c>
      <c r="F2460" t="s">
        <v>299</v>
      </c>
      <c r="G2460" t="s">
        <v>299</v>
      </c>
      <c r="H2460" t="s">
        <v>4353</v>
      </c>
      <c r="I2460" s="14">
        <v>3100000</v>
      </c>
      <c r="J2460" t="s">
        <v>146</v>
      </c>
      <c r="K2460" s="14">
        <v>3100000</v>
      </c>
      <c r="L2460" t="s">
        <v>197</v>
      </c>
      <c r="M2460" t="s">
        <v>202</v>
      </c>
      <c r="N2460" s="14"/>
      <c r="O2460" s="14"/>
      <c r="P2460" s="14"/>
      <c r="Q2460" s="14"/>
      <c r="R2460" s="14"/>
      <c r="S2460" s="14">
        <v>0</v>
      </c>
    </row>
    <row r="2461" spans="1:19" x14ac:dyDescent="0.3">
      <c r="A2461" t="s">
        <v>7222</v>
      </c>
      <c r="B2461" t="s">
        <v>137</v>
      </c>
      <c r="C2461" s="14">
        <v>2013</v>
      </c>
      <c r="D2461" t="s">
        <v>302</v>
      </c>
      <c r="E2461" t="s">
        <v>2268</v>
      </c>
      <c r="F2461" t="s">
        <v>336</v>
      </c>
      <c r="G2461" t="s">
        <v>337</v>
      </c>
      <c r="H2461" t="s">
        <v>207</v>
      </c>
      <c r="I2461" s="14">
        <v>580000000</v>
      </c>
      <c r="J2461" t="s">
        <v>146</v>
      </c>
      <c r="K2461" s="14">
        <v>580000000</v>
      </c>
      <c r="L2461" t="s">
        <v>198</v>
      </c>
      <c r="M2461" t="s">
        <v>4353</v>
      </c>
      <c r="N2461" s="14"/>
      <c r="O2461" s="14"/>
      <c r="P2461" s="14"/>
      <c r="Q2461" s="14">
        <v>0</v>
      </c>
      <c r="R2461" s="14">
        <v>1</v>
      </c>
      <c r="S2461" s="14">
        <v>1</v>
      </c>
    </row>
    <row r="2462" spans="1:19" x14ac:dyDescent="0.3">
      <c r="A2462" t="s">
        <v>7223</v>
      </c>
      <c r="B2462" t="s">
        <v>137</v>
      </c>
      <c r="C2462" s="14">
        <v>2013</v>
      </c>
      <c r="D2462" t="s">
        <v>302</v>
      </c>
      <c r="E2462" t="s">
        <v>2267</v>
      </c>
      <c r="F2462" t="s">
        <v>299</v>
      </c>
      <c r="G2462" t="s">
        <v>299</v>
      </c>
      <c r="H2462" t="s">
        <v>4353</v>
      </c>
      <c r="I2462" s="14"/>
      <c r="J2462" t="s">
        <v>4353</v>
      </c>
      <c r="K2462" s="14"/>
      <c r="L2462" t="s">
        <v>197</v>
      </c>
      <c r="M2462" t="s">
        <v>202</v>
      </c>
      <c r="N2462" s="14"/>
      <c r="O2462" s="14"/>
      <c r="P2462" s="14"/>
      <c r="Q2462" s="14"/>
      <c r="R2462" s="14"/>
      <c r="S2462" s="14">
        <v>0</v>
      </c>
    </row>
    <row r="2463" spans="1:19" x14ac:dyDescent="0.3">
      <c r="A2463" t="s">
        <v>7224</v>
      </c>
      <c r="B2463" t="s">
        <v>137</v>
      </c>
      <c r="C2463" s="14">
        <v>2014</v>
      </c>
      <c r="D2463" t="s">
        <v>302</v>
      </c>
      <c r="E2463" t="s">
        <v>7227</v>
      </c>
      <c r="F2463" t="s">
        <v>299</v>
      </c>
      <c r="G2463" t="s">
        <v>299</v>
      </c>
      <c r="H2463" t="s">
        <v>4353</v>
      </c>
      <c r="I2463" s="14">
        <v>4000000</v>
      </c>
      <c r="J2463" t="s">
        <v>156</v>
      </c>
      <c r="K2463" s="14">
        <v>5306935</v>
      </c>
      <c r="L2463" t="s">
        <v>197</v>
      </c>
      <c r="M2463" t="s">
        <v>202</v>
      </c>
      <c r="N2463" s="14"/>
      <c r="O2463" s="14"/>
      <c r="P2463" s="14"/>
      <c r="Q2463" s="14"/>
      <c r="R2463" s="14"/>
      <c r="S2463" s="14">
        <v>0</v>
      </c>
    </row>
    <row r="2464" spans="1:19" x14ac:dyDescent="0.3">
      <c r="A2464" t="s">
        <v>7226</v>
      </c>
      <c r="B2464" t="s">
        <v>137</v>
      </c>
      <c r="C2464" s="14">
        <v>2014</v>
      </c>
      <c r="D2464" t="s">
        <v>302</v>
      </c>
      <c r="E2464" t="s">
        <v>7225</v>
      </c>
      <c r="F2464" t="s">
        <v>299</v>
      </c>
      <c r="G2464" t="s">
        <v>299</v>
      </c>
      <c r="H2464" t="s">
        <v>4353</v>
      </c>
      <c r="I2464" s="14">
        <v>4000000</v>
      </c>
      <c r="J2464" t="s">
        <v>156</v>
      </c>
      <c r="K2464" s="14">
        <v>5306935</v>
      </c>
      <c r="L2464" t="s">
        <v>197</v>
      </c>
      <c r="M2464" t="s">
        <v>202</v>
      </c>
      <c r="N2464" s="14"/>
      <c r="O2464" s="14"/>
      <c r="P2464" s="14"/>
      <c r="Q2464" s="14"/>
      <c r="R2464" s="14"/>
      <c r="S2464" s="14">
        <v>0</v>
      </c>
    </row>
    <row r="2465" spans="1:19" x14ac:dyDescent="0.3">
      <c r="A2465" t="s">
        <v>7228</v>
      </c>
      <c r="B2465" t="s">
        <v>36</v>
      </c>
      <c r="C2465" s="14">
        <v>1972</v>
      </c>
      <c r="D2465" t="s">
        <v>252</v>
      </c>
      <c r="E2465" t="s">
        <v>2269</v>
      </c>
      <c r="F2465" t="s">
        <v>299</v>
      </c>
      <c r="G2465" t="s">
        <v>299</v>
      </c>
      <c r="H2465" t="s">
        <v>4353</v>
      </c>
      <c r="I2465" s="14"/>
      <c r="J2465" t="s">
        <v>4353</v>
      </c>
      <c r="K2465" s="14">
        <v>7800000</v>
      </c>
      <c r="L2465" t="s">
        <v>198</v>
      </c>
      <c r="M2465" t="s">
        <v>4353</v>
      </c>
      <c r="N2465" s="14"/>
      <c r="O2465" s="14"/>
      <c r="P2465" s="14"/>
      <c r="Q2465" s="14"/>
      <c r="R2465" s="14"/>
      <c r="S2465" s="14">
        <v>0</v>
      </c>
    </row>
    <row r="2466" spans="1:19" x14ac:dyDescent="0.3">
      <c r="A2466" t="s">
        <v>7229</v>
      </c>
      <c r="B2466" t="s">
        <v>36</v>
      </c>
      <c r="C2466" s="14">
        <v>1972</v>
      </c>
      <c r="D2466" t="s">
        <v>252</v>
      </c>
      <c r="E2466" t="s">
        <v>1921</v>
      </c>
      <c r="F2466" t="s">
        <v>299</v>
      </c>
      <c r="G2466" t="s">
        <v>299</v>
      </c>
      <c r="H2466" t="s">
        <v>4353</v>
      </c>
      <c r="I2466" s="14"/>
      <c r="J2466" t="s">
        <v>4353</v>
      </c>
      <c r="K2466" s="14">
        <v>3500000</v>
      </c>
      <c r="L2466" t="s">
        <v>197</v>
      </c>
      <c r="M2466" t="s">
        <v>4353</v>
      </c>
      <c r="N2466" s="14"/>
      <c r="O2466" s="14"/>
      <c r="P2466" s="14"/>
      <c r="Q2466" s="14"/>
      <c r="R2466" s="14"/>
      <c r="S2466" s="14">
        <v>0</v>
      </c>
    </row>
    <row r="2467" spans="1:19" x14ac:dyDescent="0.3">
      <c r="A2467" t="s">
        <v>7230</v>
      </c>
      <c r="B2467" t="s">
        <v>36</v>
      </c>
      <c r="C2467" s="14">
        <v>1975</v>
      </c>
      <c r="D2467" t="s">
        <v>252</v>
      </c>
      <c r="E2467" t="s">
        <v>2272</v>
      </c>
      <c r="F2467" t="s">
        <v>299</v>
      </c>
      <c r="G2467" t="s">
        <v>299</v>
      </c>
      <c r="H2467" t="s">
        <v>4353</v>
      </c>
      <c r="I2467" s="14"/>
      <c r="J2467" t="s">
        <v>4353</v>
      </c>
      <c r="K2467" s="14">
        <v>2500000</v>
      </c>
      <c r="L2467" t="s">
        <v>198</v>
      </c>
      <c r="M2467" t="s">
        <v>4353</v>
      </c>
      <c r="N2467" s="14"/>
      <c r="O2467" s="14"/>
      <c r="P2467" s="14"/>
      <c r="Q2467" s="14"/>
      <c r="R2467" s="14"/>
      <c r="S2467" s="14">
        <v>0</v>
      </c>
    </row>
    <row r="2468" spans="1:19" x14ac:dyDescent="0.3">
      <c r="A2468" t="s">
        <v>7231</v>
      </c>
      <c r="B2468" t="s">
        <v>36</v>
      </c>
      <c r="C2468" s="14">
        <v>1975</v>
      </c>
      <c r="D2468" t="s">
        <v>252</v>
      </c>
      <c r="E2468" t="s">
        <v>2270</v>
      </c>
      <c r="F2468" t="s">
        <v>299</v>
      </c>
      <c r="G2468" t="s">
        <v>299</v>
      </c>
      <c r="H2468" t="s">
        <v>4353</v>
      </c>
      <c r="I2468" s="14"/>
      <c r="J2468" t="s">
        <v>4353</v>
      </c>
      <c r="K2468" s="14">
        <v>22500000</v>
      </c>
      <c r="L2468" t="s">
        <v>198</v>
      </c>
      <c r="M2468" t="s">
        <v>4353</v>
      </c>
      <c r="N2468" s="14"/>
      <c r="O2468" s="14"/>
      <c r="P2468" s="14"/>
      <c r="Q2468" s="14"/>
      <c r="R2468" s="14"/>
      <c r="S2468" s="14">
        <v>0</v>
      </c>
    </row>
    <row r="2469" spans="1:19" x14ac:dyDescent="0.3">
      <c r="A2469" t="s">
        <v>7232</v>
      </c>
      <c r="B2469" t="s">
        <v>36</v>
      </c>
      <c r="C2469" s="14">
        <v>1975</v>
      </c>
      <c r="D2469" t="s">
        <v>252</v>
      </c>
      <c r="E2469" t="s">
        <v>2271</v>
      </c>
      <c r="F2469" t="s">
        <v>299</v>
      </c>
      <c r="G2469" t="s">
        <v>299</v>
      </c>
      <c r="H2469" t="s">
        <v>4353</v>
      </c>
      <c r="I2469" s="14"/>
      <c r="J2469" t="s">
        <v>4353</v>
      </c>
      <c r="K2469" s="14">
        <v>32500000</v>
      </c>
      <c r="L2469" t="s">
        <v>198</v>
      </c>
      <c r="M2469" t="s">
        <v>4353</v>
      </c>
      <c r="N2469" s="14"/>
      <c r="O2469" s="14"/>
      <c r="P2469" s="14"/>
      <c r="Q2469" s="14"/>
      <c r="R2469" s="14"/>
      <c r="S2469" s="14">
        <v>0</v>
      </c>
    </row>
    <row r="2470" spans="1:19" x14ac:dyDescent="0.3">
      <c r="A2470" t="s">
        <v>7233</v>
      </c>
      <c r="B2470" t="s">
        <v>36</v>
      </c>
      <c r="C2470" s="14">
        <v>1976</v>
      </c>
      <c r="D2470" t="s">
        <v>252</v>
      </c>
      <c r="E2470" t="s">
        <v>1921</v>
      </c>
      <c r="F2470" t="s">
        <v>299</v>
      </c>
      <c r="G2470" t="s">
        <v>299</v>
      </c>
      <c r="H2470" t="s">
        <v>4353</v>
      </c>
      <c r="I2470" s="14"/>
      <c r="J2470" t="s">
        <v>4353</v>
      </c>
      <c r="K2470" s="14">
        <v>20600000</v>
      </c>
      <c r="L2470" t="s">
        <v>198</v>
      </c>
      <c r="M2470" t="s">
        <v>4353</v>
      </c>
      <c r="N2470" s="14"/>
      <c r="O2470" s="14"/>
      <c r="P2470" s="14"/>
      <c r="Q2470" s="14"/>
      <c r="R2470" s="14"/>
      <c r="S2470" s="14">
        <v>0</v>
      </c>
    </row>
    <row r="2471" spans="1:19" x14ac:dyDescent="0.3">
      <c r="A2471" t="s">
        <v>7234</v>
      </c>
      <c r="B2471" t="s">
        <v>36</v>
      </c>
      <c r="C2471" s="14">
        <v>1985</v>
      </c>
      <c r="D2471" t="s">
        <v>255</v>
      </c>
      <c r="E2471" t="s">
        <v>7235</v>
      </c>
      <c r="F2471" t="s">
        <v>299</v>
      </c>
      <c r="G2471" t="s">
        <v>299</v>
      </c>
      <c r="H2471" t="s">
        <v>4353</v>
      </c>
      <c r="I2471" s="14"/>
      <c r="J2471" t="s">
        <v>4353</v>
      </c>
      <c r="K2471" s="14">
        <v>50000000</v>
      </c>
      <c r="L2471" t="s">
        <v>198</v>
      </c>
      <c r="M2471" t="s">
        <v>4353</v>
      </c>
      <c r="N2471" s="14">
        <v>0</v>
      </c>
      <c r="O2471" s="14">
        <v>5</v>
      </c>
      <c r="P2471" s="14">
        <v>20</v>
      </c>
      <c r="Q2471" s="14"/>
      <c r="R2471" s="14"/>
      <c r="S2471" s="14">
        <v>0</v>
      </c>
    </row>
    <row r="2472" spans="1:19" x14ac:dyDescent="0.3">
      <c r="A2472" t="s">
        <v>7236</v>
      </c>
      <c r="B2472" t="s">
        <v>36</v>
      </c>
      <c r="C2472" s="14">
        <v>1986</v>
      </c>
      <c r="D2472" t="s">
        <v>255</v>
      </c>
      <c r="E2472" t="s">
        <v>7237</v>
      </c>
      <c r="F2472" t="s">
        <v>299</v>
      </c>
      <c r="G2472" t="s">
        <v>299</v>
      </c>
      <c r="H2472" t="s">
        <v>4353</v>
      </c>
      <c r="I2472" s="14"/>
      <c r="J2472" t="s">
        <v>4353</v>
      </c>
      <c r="K2472" s="14">
        <v>500000</v>
      </c>
      <c r="L2472" t="s">
        <v>197</v>
      </c>
      <c r="M2472" t="s">
        <v>4353</v>
      </c>
      <c r="N2472" s="14"/>
      <c r="O2472" s="14"/>
      <c r="P2472" s="14"/>
      <c r="Q2472" s="14"/>
      <c r="R2472" s="14"/>
      <c r="S2472" s="14">
        <v>0</v>
      </c>
    </row>
    <row r="2473" spans="1:19" x14ac:dyDescent="0.3">
      <c r="A2473" t="s">
        <v>7238</v>
      </c>
      <c r="B2473" t="s">
        <v>36</v>
      </c>
      <c r="C2473" s="14">
        <v>1989</v>
      </c>
      <c r="D2473" t="s">
        <v>255</v>
      </c>
      <c r="E2473" t="s">
        <v>7239</v>
      </c>
      <c r="F2473" t="s">
        <v>299</v>
      </c>
      <c r="G2473" t="s">
        <v>299</v>
      </c>
      <c r="H2473" t="s">
        <v>4353</v>
      </c>
      <c r="I2473" s="14"/>
      <c r="J2473" t="s">
        <v>4353</v>
      </c>
      <c r="K2473" s="14">
        <v>50000</v>
      </c>
      <c r="L2473" t="s">
        <v>197</v>
      </c>
      <c r="M2473" t="s">
        <v>4353</v>
      </c>
      <c r="N2473" s="14"/>
      <c r="O2473" s="14"/>
      <c r="P2473" s="14"/>
      <c r="Q2473" s="14"/>
      <c r="R2473" s="14"/>
      <c r="S2473" s="14">
        <v>0</v>
      </c>
    </row>
    <row r="2474" spans="1:19" x14ac:dyDescent="0.3">
      <c r="A2474" t="s">
        <v>7240</v>
      </c>
      <c r="B2474" t="s">
        <v>36</v>
      </c>
      <c r="C2474" s="14">
        <v>1997</v>
      </c>
      <c r="D2474" t="s">
        <v>362</v>
      </c>
      <c r="E2474" t="s">
        <v>2274</v>
      </c>
      <c r="F2474" t="s">
        <v>299</v>
      </c>
      <c r="G2474" t="s">
        <v>299</v>
      </c>
      <c r="H2474" t="s">
        <v>4353</v>
      </c>
      <c r="I2474" s="14"/>
      <c r="J2474" t="s">
        <v>4353</v>
      </c>
      <c r="K2474" s="14"/>
      <c r="L2474" t="s">
        <v>197</v>
      </c>
      <c r="M2474" t="s">
        <v>4353</v>
      </c>
      <c r="N2474" s="14"/>
      <c r="O2474" s="14"/>
      <c r="P2474" s="14"/>
      <c r="Q2474" s="14"/>
      <c r="R2474" s="14"/>
      <c r="S2474" s="14">
        <v>0</v>
      </c>
    </row>
    <row r="2475" spans="1:19" x14ac:dyDescent="0.3">
      <c r="A2475" t="s">
        <v>7241</v>
      </c>
      <c r="B2475" t="s">
        <v>36</v>
      </c>
      <c r="C2475" s="14">
        <v>2002</v>
      </c>
      <c r="D2475" t="s">
        <v>302</v>
      </c>
      <c r="E2475" t="s">
        <v>2275</v>
      </c>
      <c r="F2475" t="s">
        <v>299</v>
      </c>
      <c r="G2475" t="s">
        <v>299</v>
      </c>
      <c r="H2475" t="s">
        <v>4353</v>
      </c>
      <c r="I2475" s="14">
        <v>4000000</v>
      </c>
      <c r="J2475" t="s">
        <v>146</v>
      </c>
      <c r="K2475" s="14">
        <v>4000000</v>
      </c>
      <c r="L2475" t="s">
        <v>197</v>
      </c>
      <c r="M2475" t="s">
        <v>202</v>
      </c>
      <c r="N2475" s="14"/>
      <c r="O2475" s="14"/>
      <c r="P2475" s="14"/>
      <c r="Q2475" s="14"/>
      <c r="R2475" s="14"/>
      <c r="S2475" s="14">
        <v>0</v>
      </c>
    </row>
    <row r="2476" spans="1:19" x14ac:dyDescent="0.3">
      <c r="A2476" t="s">
        <v>7242</v>
      </c>
      <c r="B2476" t="s">
        <v>36</v>
      </c>
      <c r="C2476" s="14">
        <v>2003</v>
      </c>
      <c r="D2476" t="s">
        <v>302</v>
      </c>
      <c r="E2476" t="s">
        <v>2276</v>
      </c>
      <c r="F2476" t="s">
        <v>299</v>
      </c>
      <c r="G2476" t="s">
        <v>299</v>
      </c>
      <c r="H2476" t="s">
        <v>4353</v>
      </c>
      <c r="I2476" s="14">
        <v>30000000</v>
      </c>
      <c r="J2476" t="s">
        <v>147</v>
      </c>
      <c r="K2476" s="14">
        <v>3624485.5</v>
      </c>
      <c r="L2476" t="s">
        <v>197</v>
      </c>
      <c r="M2476" t="s">
        <v>202</v>
      </c>
      <c r="N2476" s="14"/>
      <c r="O2476" s="14"/>
      <c r="P2476" s="14"/>
      <c r="Q2476" s="14"/>
      <c r="R2476" s="14"/>
      <c r="S2476" s="14">
        <v>0</v>
      </c>
    </row>
    <row r="2477" spans="1:19" x14ac:dyDescent="0.3">
      <c r="A2477" t="s">
        <v>7243</v>
      </c>
      <c r="B2477" t="s">
        <v>36</v>
      </c>
      <c r="C2477" s="14">
        <v>2004</v>
      </c>
      <c r="D2477" t="s">
        <v>302</v>
      </c>
      <c r="E2477" t="s">
        <v>2278</v>
      </c>
      <c r="F2477" t="s">
        <v>299</v>
      </c>
      <c r="G2477" t="s">
        <v>299</v>
      </c>
      <c r="H2477" t="s">
        <v>4353</v>
      </c>
      <c r="I2477" s="14">
        <v>4680000</v>
      </c>
      <c r="J2477" t="s">
        <v>146</v>
      </c>
      <c r="K2477" s="14">
        <v>4680000</v>
      </c>
      <c r="L2477" t="s">
        <v>197</v>
      </c>
      <c r="M2477" t="s">
        <v>202</v>
      </c>
      <c r="N2477" s="14"/>
      <c r="O2477" s="14"/>
      <c r="P2477" s="14"/>
      <c r="Q2477" s="14"/>
      <c r="R2477" s="14"/>
      <c r="S2477" s="14">
        <v>0</v>
      </c>
    </row>
    <row r="2478" spans="1:19" x14ac:dyDescent="0.3">
      <c r="A2478" t="s">
        <v>7244</v>
      </c>
      <c r="B2478" t="s">
        <v>36</v>
      </c>
      <c r="C2478" s="14">
        <v>2004</v>
      </c>
      <c r="D2478" t="s">
        <v>302</v>
      </c>
      <c r="E2478" t="s">
        <v>2277</v>
      </c>
      <c r="F2478" t="s">
        <v>299</v>
      </c>
      <c r="G2478" t="s">
        <v>299</v>
      </c>
      <c r="H2478" t="s">
        <v>4353</v>
      </c>
      <c r="I2478" s="14"/>
      <c r="J2478" t="s">
        <v>4353</v>
      </c>
      <c r="K2478" s="14"/>
      <c r="L2478" t="s">
        <v>197</v>
      </c>
      <c r="M2478" t="s">
        <v>202</v>
      </c>
      <c r="N2478" s="14"/>
      <c r="O2478" s="14"/>
      <c r="P2478" s="14"/>
      <c r="Q2478" s="14"/>
      <c r="R2478" s="14"/>
      <c r="S2478" s="14">
        <v>0</v>
      </c>
    </row>
    <row r="2479" spans="1:19" x14ac:dyDescent="0.3">
      <c r="A2479" t="s">
        <v>7245</v>
      </c>
      <c r="B2479" t="s">
        <v>36</v>
      </c>
      <c r="C2479" s="14">
        <v>2006</v>
      </c>
      <c r="D2479" t="s">
        <v>302</v>
      </c>
      <c r="E2479" t="s">
        <v>2279</v>
      </c>
      <c r="F2479" t="s">
        <v>299</v>
      </c>
      <c r="G2479" t="s">
        <v>299</v>
      </c>
      <c r="H2479" t="s">
        <v>4353</v>
      </c>
      <c r="I2479" s="14"/>
      <c r="J2479" t="s">
        <v>4353</v>
      </c>
      <c r="K2479" s="14"/>
      <c r="L2479" t="s">
        <v>197</v>
      </c>
      <c r="M2479" t="s">
        <v>202</v>
      </c>
      <c r="N2479" s="14"/>
      <c r="O2479" s="14"/>
      <c r="P2479" s="14"/>
      <c r="Q2479" s="14"/>
      <c r="R2479" s="14"/>
      <c r="S2479" s="14">
        <v>0</v>
      </c>
    </row>
    <row r="2480" spans="1:19" x14ac:dyDescent="0.3">
      <c r="A2480" t="s">
        <v>7246</v>
      </c>
      <c r="B2480" t="s">
        <v>36</v>
      </c>
      <c r="C2480" s="14">
        <v>2007</v>
      </c>
      <c r="D2480" t="s">
        <v>4542</v>
      </c>
      <c r="E2480" t="s">
        <v>2280</v>
      </c>
      <c r="F2480" t="s">
        <v>336</v>
      </c>
      <c r="G2480" t="s">
        <v>337</v>
      </c>
      <c r="H2480" t="s">
        <v>207</v>
      </c>
      <c r="I2480" s="14"/>
      <c r="J2480" t="s">
        <v>4353</v>
      </c>
      <c r="K2480" s="14">
        <v>50000000</v>
      </c>
      <c r="L2480" t="s">
        <v>198</v>
      </c>
      <c r="M2480" t="s">
        <v>202</v>
      </c>
      <c r="N2480" s="14"/>
      <c r="O2480" s="14">
        <v>8</v>
      </c>
      <c r="P2480" s="14">
        <v>21</v>
      </c>
      <c r="Q2480" s="14">
        <v>0</v>
      </c>
      <c r="R2480" s="14">
        <v>1</v>
      </c>
      <c r="S2480" s="14">
        <v>1</v>
      </c>
    </row>
    <row r="2481" spans="1:19" x14ac:dyDescent="0.3">
      <c r="A2481" t="s">
        <v>7247</v>
      </c>
      <c r="B2481" t="s">
        <v>36</v>
      </c>
      <c r="C2481" s="14">
        <v>2007</v>
      </c>
      <c r="D2481" t="s">
        <v>302</v>
      </c>
      <c r="E2481" t="s">
        <v>2281</v>
      </c>
      <c r="F2481" t="s">
        <v>299</v>
      </c>
      <c r="G2481" t="s">
        <v>299</v>
      </c>
      <c r="H2481" t="s">
        <v>4353</v>
      </c>
      <c r="I2481" s="14"/>
      <c r="J2481" t="s">
        <v>4353</v>
      </c>
      <c r="K2481" s="14"/>
      <c r="L2481" t="s">
        <v>197</v>
      </c>
      <c r="M2481" t="s">
        <v>202</v>
      </c>
      <c r="N2481" s="14"/>
      <c r="O2481" s="14"/>
      <c r="P2481" s="14"/>
      <c r="Q2481" s="14"/>
      <c r="R2481" s="14"/>
      <c r="S2481" s="14">
        <v>0</v>
      </c>
    </row>
    <row r="2482" spans="1:19" x14ac:dyDescent="0.3">
      <c r="A2482" t="s">
        <v>7248</v>
      </c>
      <c r="B2482" t="s">
        <v>36</v>
      </c>
      <c r="C2482" s="14">
        <v>2008</v>
      </c>
      <c r="D2482" t="s">
        <v>302</v>
      </c>
      <c r="E2482" t="s">
        <v>2009</v>
      </c>
      <c r="F2482" t="s">
        <v>299</v>
      </c>
      <c r="G2482" t="s">
        <v>299</v>
      </c>
      <c r="H2482" t="s">
        <v>4353</v>
      </c>
      <c r="I2482" s="14"/>
      <c r="J2482" t="s">
        <v>4353</v>
      </c>
      <c r="K2482" s="14"/>
      <c r="L2482" t="s">
        <v>197</v>
      </c>
      <c r="M2482" t="s">
        <v>202</v>
      </c>
      <c r="N2482" s="14"/>
      <c r="O2482" s="14"/>
      <c r="P2482" s="14"/>
      <c r="Q2482" s="14"/>
      <c r="R2482" s="14"/>
      <c r="S2482" s="14">
        <v>0</v>
      </c>
    </row>
    <row r="2483" spans="1:19" x14ac:dyDescent="0.3">
      <c r="A2483" t="s">
        <v>7250</v>
      </c>
      <c r="B2483" t="s">
        <v>36</v>
      </c>
      <c r="C2483" s="14">
        <v>2008</v>
      </c>
      <c r="D2483" t="s">
        <v>302</v>
      </c>
      <c r="E2483" t="s">
        <v>7249</v>
      </c>
      <c r="F2483" t="s">
        <v>336</v>
      </c>
      <c r="G2483" t="s">
        <v>337</v>
      </c>
      <c r="H2483" t="s">
        <v>207</v>
      </c>
      <c r="I2483" s="14">
        <v>976490000</v>
      </c>
      <c r="J2483" t="s">
        <v>147</v>
      </c>
      <c r="K2483" s="14">
        <v>140529344</v>
      </c>
      <c r="L2483" t="s">
        <v>198</v>
      </c>
      <c r="M2483" t="s">
        <v>4353</v>
      </c>
      <c r="N2483" s="14"/>
      <c r="O2483" s="14"/>
      <c r="P2483" s="14"/>
      <c r="Q2483" s="14">
        <v>0</v>
      </c>
      <c r="R2483" s="14">
        <v>1</v>
      </c>
      <c r="S2483" s="14">
        <v>0</v>
      </c>
    </row>
    <row r="2484" spans="1:19" x14ac:dyDescent="0.3">
      <c r="A2484" t="s">
        <v>7251</v>
      </c>
      <c r="B2484" t="s">
        <v>36</v>
      </c>
      <c r="C2484" s="14">
        <v>2008</v>
      </c>
      <c r="D2484" t="s">
        <v>302</v>
      </c>
      <c r="E2484" t="s">
        <v>7252</v>
      </c>
      <c r="F2484" t="s">
        <v>299</v>
      </c>
      <c r="G2484" t="s">
        <v>299</v>
      </c>
      <c r="H2484" t="s">
        <v>4353</v>
      </c>
      <c r="I2484" s="14"/>
      <c r="J2484" t="s">
        <v>4353</v>
      </c>
      <c r="K2484" s="14"/>
      <c r="L2484" t="s">
        <v>197</v>
      </c>
      <c r="M2484" t="s">
        <v>202</v>
      </c>
      <c r="N2484" s="14"/>
      <c r="O2484" s="14"/>
      <c r="P2484" s="14"/>
      <c r="Q2484" s="14"/>
      <c r="R2484" s="14"/>
      <c r="S2484" s="14">
        <v>0</v>
      </c>
    </row>
    <row r="2485" spans="1:19" x14ac:dyDescent="0.3">
      <c r="A2485" t="s">
        <v>7253</v>
      </c>
      <c r="B2485" t="s">
        <v>36</v>
      </c>
      <c r="C2485" s="14">
        <v>2008</v>
      </c>
      <c r="D2485" t="s">
        <v>4542</v>
      </c>
      <c r="E2485" t="s">
        <v>2282</v>
      </c>
      <c r="F2485" t="s">
        <v>299</v>
      </c>
      <c r="G2485" t="s">
        <v>299</v>
      </c>
      <c r="H2485" t="s">
        <v>207</v>
      </c>
      <c r="I2485" s="14"/>
      <c r="J2485" t="s">
        <v>4353</v>
      </c>
      <c r="K2485" s="14">
        <v>4000000</v>
      </c>
      <c r="L2485" t="s">
        <v>198</v>
      </c>
      <c r="M2485" t="s">
        <v>4353</v>
      </c>
      <c r="N2485" s="14"/>
      <c r="O2485" s="14"/>
      <c r="P2485" s="14"/>
      <c r="Q2485" s="14">
        <v>0</v>
      </c>
      <c r="R2485" s="14">
        <v>1</v>
      </c>
      <c r="S2485" s="14">
        <v>1</v>
      </c>
    </row>
    <row r="2486" spans="1:19" x14ac:dyDescent="0.3">
      <c r="A2486" t="s">
        <v>7254</v>
      </c>
      <c r="B2486" t="s">
        <v>36</v>
      </c>
      <c r="C2486" s="14">
        <v>2009</v>
      </c>
      <c r="D2486" t="s">
        <v>302</v>
      </c>
      <c r="E2486" t="s">
        <v>2283</v>
      </c>
      <c r="F2486" t="s">
        <v>299</v>
      </c>
      <c r="G2486" t="s">
        <v>299</v>
      </c>
      <c r="H2486" t="s">
        <v>4353</v>
      </c>
      <c r="I2486" s="14"/>
      <c r="J2486" t="s">
        <v>4353</v>
      </c>
      <c r="K2486" s="14"/>
      <c r="L2486" t="s">
        <v>197</v>
      </c>
      <c r="M2486" t="s">
        <v>202</v>
      </c>
      <c r="N2486" s="14"/>
      <c r="O2486" s="14"/>
      <c r="P2486" s="14"/>
      <c r="Q2486" s="14"/>
      <c r="R2486" s="14"/>
      <c r="S2486" s="14">
        <v>0</v>
      </c>
    </row>
    <row r="2487" spans="1:19" x14ac:dyDescent="0.3">
      <c r="A2487" t="s">
        <v>7255</v>
      </c>
      <c r="B2487" t="s">
        <v>36</v>
      </c>
      <c r="C2487" s="14">
        <v>2009</v>
      </c>
      <c r="D2487" t="s">
        <v>302</v>
      </c>
      <c r="E2487" t="s">
        <v>2284</v>
      </c>
      <c r="F2487" t="s">
        <v>299</v>
      </c>
      <c r="G2487" t="s">
        <v>299</v>
      </c>
      <c r="H2487" t="s">
        <v>4353</v>
      </c>
      <c r="I2487" s="14">
        <v>30000000</v>
      </c>
      <c r="J2487" t="s">
        <v>146</v>
      </c>
      <c r="K2487" s="14">
        <v>30000000</v>
      </c>
      <c r="L2487" t="s">
        <v>197</v>
      </c>
      <c r="M2487" t="s">
        <v>202</v>
      </c>
      <c r="N2487" s="14"/>
      <c r="O2487" s="14"/>
      <c r="P2487" s="14"/>
      <c r="Q2487" s="14"/>
      <c r="R2487" s="14"/>
      <c r="S2487" s="14">
        <v>0</v>
      </c>
    </row>
    <row r="2488" spans="1:19" x14ac:dyDescent="0.3">
      <c r="A2488" t="s">
        <v>7256</v>
      </c>
      <c r="B2488" t="s">
        <v>36</v>
      </c>
      <c r="C2488" s="14">
        <v>2010</v>
      </c>
      <c r="D2488" t="s">
        <v>302</v>
      </c>
      <c r="E2488" t="s">
        <v>7257</v>
      </c>
      <c r="F2488" t="s">
        <v>299</v>
      </c>
      <c r="G2488" t="s">
        <v>299</v>
      </c>
      <c r="H2488" t="s">
        <v>4353</v>
      </c>
      <c r="I2488" s="14"/>
      <c r="J2488" t="s">
        <v>4353</v>
      </c>
      <c r="K2488" s="14"/>
      <c r="L2488" t="s">
        <v>197</v>
      </c>
      <c r="M2488" t="s">
        <v>202</v>
      </c>
      <c r="N2488" s="14"/>
      <c r="O2488" s="14"/>
      <c r="P2488" s="14"/>
      <c r="Q2488" s="14"/>
      <c r="R2488" s="14"/>
      <c r="S2488" s="14">
        <v>0</v>
      </c>
    </row>
    <row r="2489" spans="1:19" x14ac:dyDescent="0.3">
      <c r="A2489" t="s">
        <v>7258</v>
      </c>
      <c r="B2489" t="s">
        <v>36</v>
      </c>
      <c r="C2489" s="14">
        <v>2010</v>
      </c>
      <c r="D2489" t="s">
        <v>302</v>
      </c>
      <c r="E2489" t="s">
        <v>2285</v>
      </c>
      <c r="F2489" t="s">
        <v>299</v>
      </c>
      <c r="G2489" t="s">
        <v>299</v>
      </c>
      <c r="H2489" t="s">
        <v>4353</v>
      </c>
      <c r="I2489" s="14"/>
      <c r="J2489" t="s">
        <v>4353</v>
      </c>
      <c r="K2489" s="14"/>
      <c r="L2489" t="s">
        <v>197</v>
      </c>
      <c r="M2489" t="s">
        <v>202</v>
      </c>
      <c r="N2489" s="14"/>
      <c r="O2489" s="14"/>
      <c r="P2489" s="14"/>
      <c r="Q2489" s="14"/>
      <c r="R2489" s="14"/>
      <c r="S2489" s="14">
        <v>0</v>
      </c>
    </row>
    <row r="2490" spans="1:19" x14ac:dyDescent="0.3">
      <c r="A2490" t="s">
        <v>7259</v>
      </c>
      <c r="B2490" t="s">
        <v>36</v>
      </c>
      <c r="C2490" s="14">
        <v>2011</v>
      </c>
      <c r="D2490" t="s">
        <v>302</v>
      </c>
      <c r="E2490" t="s">
        <v>2286</v>
      </c>
      <c r="F2490" t="s">
        <v>299</v>
      </c>
      <c r="G2490" t="s">
        <v>299</v>
      </c>
      <c r="H2490" t="s">
        <v>4353</v>
      </c>
      <c r="I2490" s="14"/>
      <c r="J2490" t="s">
        <v>4353</v>
      </c>
      <c r="K2490" s="14"/>
      <c r="L2490" t="s">
        <v>197</v>
      </c>
      <c r="M2490" t="s">
        <v>202</v>
      </c>
      <c r="N2490" s="14"/>
      <c r="O2490" s="14"/>
      <c r="P2490" s="14"/>
      <c r="Q2490" s="14"/>
      <c r="R2490" s="14"/>
      <c r="S2490" s="14">
        <v>0</v>
      </c>
    </row>
    <row r="2491" spans="1:19" x14ac:dyDescent="0.3">
      <c r="A2491" t="s">
        <v>7260</v>
      </c>
      <c r="B2491" t="s">
        <v>36</v>
      </c>
      <c r="C2491" s="14">
        <v>2011</v>
      </c>
      <c r="D2491" t="s">
        <v>302</v>
      </c>
      <c r="E2491" t="s">
        <v>2287</v>
      </c>
      <c r="F2491" t="s">
        <v>299</v>
      </c>
      <c r="G2491" t="s">
        <v>299</v>
      </c>
      <c r="H2491" t="s">
        <v>4353</v>
      </c>
      <c r="I2491" s="14">
        <v>1280000</v>
      </c>
      <c r="J2491" t="s">
        <v>146</v>
      </c>
      <c r="K2491" s="14">
        <v>1280000</v>
      </c>
      <c r="L2491" t="s">
        <v>197</v>
      </c>
      <c r="M2491" t="s">
        <v>202</v>
      </c>
      <c r="N2491" s="14"/>
      <c r="O2491" s="14"/>
      <c r="P2491" s="14"/>
      <c r="Q2491" s="14"/>
      <c r="R2491" s="14"/>
      <c r="S2491" s="14">
        <v>0</v>
      </c>
    </row>
    <row r="2492" spans="1:19" x14ac:dyDescent="0.3">
      <c r="A2492" t="s">
        <v>7261</v>
      </c>
      <c r="B2492" t="s">
        <v>36</v>
      </c>
      <c r="C2492" s="14">
        <v>2013</v>
      </c>
      <c r="D2492" t="s">
        <v>302</v>
      </c>
      <c r="E2492" t="s">
        <v>2288</v>
      </c>
      <c r="F2492" t="s">
        <v>299</v>
      </c>
      <c r="G2492" t="s">
        <v>299</v>
      </c>
      <c r="H2492" t="s">
        <v>4353</v>
      </c>
      <c r="I2492" s="14"/>
      <c r="J2492" t="s">
        <v>4353</v>
      </c>
      <c r="K2492" s="14"/>
      <c r="L2492" t="s">
        <v>197</v>
      </c>
      <c r="M2492" t="s">
        <v>202</v>
      </c>
      <c r="N2492" s="14"/>
      <c r="O2492" s="14"/>
      <c r="P2492" s="14"/>
      <c r="Q2492" s="14"/>
      <c r="R2492" s="14"/>
      <c r="S2492" s="14">
        <v>0</v>
      </c>
    </row>
    <row r="2493" spans="1:19" x14ac:dyDescent="0.3">
      <c r="A2493" t="s">
        <v>7262</v>
      </c>
      <c r="B2493" t="s">
        <v>36</v>
      </c>
      <c r="C2493" s="14">
        <v>2017</v>
      </c>
      <c r="D2493" t="s">
        <v>372</v>
      </c>
      <c r="E2493" t="s">
        <v>2289</v>
      </c>
      <c r="F2493" t="s">
        <v>336</v>
      </c>
      <c r="G2493" t="s">
        <v>337</v>
      </c>
      <c r="H2493" t="s">
        <v>207</v>
      </c>
      <c r="I2493" s="14"/>
      <c r="J2493" t="s">
        <v>4353</v>
      </c>
      <c r="K2493" s="14">
        <v>105000000</v>
      </c>
      <c r="L2493" t="s">
        <v>198</v>
      </c>
      <c r="M2493" t="s">
        <v>202</v>
      </c>
      <c r="N2493" s="14"/>
      <c r="O2493" s="14"/>
      <c r="P2493" s="14">
        <v>20</v>
      </c>
      <c r="Q2493" s="14">
        <v>0</v>
      </c>
      <c r="R2493" s="14">
        <v>1</v>
      </c>
      <c r="S2493" s="14">
        <v>1</v>
      </c>
    </row>
    <row r="2494" spans="1:19" x14ac:dyDescent="0.3">
      <c r="A2494" t="s">
        <v>7263</v>
      </c>
      <c r="B2494" t="s">
        <v>84</v>
      </c>
      <c r="C2494" s="14">
        <v>1983</v>
      </c>
      <c r="D2494" t="s">
        <v>255</v>
      </c>
      <c r="E2494" t="s">
        <v>2290</v>
      </c>
      <c r="F2494" t="s">
        <v>299</v>
      </c>
      <c r="G2494" t="s">
        <v>299</v>
      </c>
      <c r="H2494" t="s">
        <v>4353</v>
      </c>
      <c r="I2494" s="14"/>
      <c r="J2494" t="s">
        <v>4353</v>
      </c>
      <c r="K2494" s="14">
        <v>6100000</v>
      </c>
      <c r="L2494" t="s">
        <v>197</v>
      </c>
      <c r="M2494" t="s">
        <v>4353</v>
      </c>
      <c r="N2494" s="14"/>
      <c r="O2494" s="14"/>
      <c r="P2494" s="14"/>
      <c r="Q2494" s="14"/>
      <c r="R2494" s="14"/>
      <c r="S2494" s="14">
        <v>0</v>
      </c>
    </row>
    <row r="2495" spans="1:19" x14ac:dyDescent="0.3">
      <c r="A2495" t="s">
        <v>7264</v>
      </c>
      <c r="B2495" t="s">
        <v>84</v>
      </c>
      <c r="C2495" s="14">
        <v>2008</v>
      </c>
      <c r="D2495" t="s">
        <v>302</v>
      </c>
      <c r="E2495" t="s">
        <v>2291</v>
      </c>
      <c r="F2495" t="s">
        <v>299</v>
      </c>
      <c r="G2495" t="s">
        <v>299</v>
      </c>
      <c r="H2495" t="s">
        <v>4353</v>
      </c>
      <c r="I2495" s="14">
        <v>70000000</v>
      </c>
      <c r="J2495" t="s">
        <v>146</v>
      </c>
      <c r="K2495" s="14">
        <v>70000000</v>
      </c>
      <c r="L2495" t="s">
        <v>197</v>
      </c>
      <c r="M2495" t="s">
        <v>202</v>
      </c>
      <c r="N2495" s="14"/>
      <c r="O2495" s="14"/>
      <c r="P2495" s="14"/>
      <c r="Q2495" s="14"/>
      <c r="R2495" s="14"/>
      <c r="S2495" s="14">
        <v>0</v>
      </c>
    </row>
    <row r="2496" spans="1:19" x14ac:dyDescent="0.3">
      <c r="A2496" t="s">
        <v>7265</v>
      </c>
      <c r="B2496" t="s">
        <v>84</v>
      </c>
      <c r="C2496" s="14">
        <v>2009</v>
      </c>
      <c r="D2496" t="s">
        <v>302</v>
      </c>
      <c r="E2496" t="s">
        <v>2297</v>
      </c>
      <c r="F2496" t="s">
        <v>299</v>
      </c>
      <c r="G2496" t="s">
        <v>299</v>
      </c>
      <c r="H2496" t="s">
        <v>4353</v>
      </c>
      <c r="I2496" s="14">
        <v>10000000</v>
      </c>
      <c r="J2496" t="s">
        <v>147</v>
      </c>
      <c r="K2496" s="14">
        <v>1463825.375</v>
      </c>
      <c r="L2496" t="s">
        <v>197</v>
      </c>
      <c r="M2496" t="s">
        <v>202</v>
      </c>
      <c r="N2496" s="14"/>
      <c r="O2496" s="14"/>
      <c r="P2496" s="14"/>
      <c r="Q2496" s="14"/>
      <c r="R2496" s="14"/>
      <c r="S2496" s="14">
        <v>0</v>
      </c>
    </row>
    <row r="2497" spans="1:19" x14ac:dyDescent="0.3">
      <c r="A2497" t="s">
        <v>7266</v>
      </c>
      <c r="B2497" t="s">
        <v>84</v>
      </c>
      <c r="C2497" s="14">
        <v>2009</v>
      </c>
      <c r="D2497" t="s">
        <v>302</v>
      </c>
      <c r="E2497" t="s">
        <v>2295</v>
      </c>
      <c r="F2497" t="s">
        <v>299</v>
      </c>
      <c r="G2497" t="s">
        <v>299</v>
      </c>
      <c r="H2497" t="s">
        <v>4353</v>
      </c>
      <c r="I2497" s="14"/>
      <c r="J2497" t="s">
        <v>4353</v>
      </c>
      <c r="K2497" s="14"/>
      <c r="L2497" t="s">
        <v>197</v>
      </c>
      <c r="M2497" t="s">
        <v>202</v>
      </c>
      <c r="N2497" s="14"/>
      <c r="O2497" s="14"/>
      <c r="P2497" s="14"/>
      <c r="Q2497" s="14"/>
      <c r="R2497" s="14"/>
      <c r="S2497" s="14">
        <v>0</v>
      </c>
    </row>
    <row r="2498" spans="1:19" x14ac:dyDescent="0.3">
      <c r="A2498" t="s">
        <v>7267</v>
      </c>
      <c r="B2498" t="s">
        <v>84</v>
      </c>
      <c r="C2498" s="14">
        <v>2009</v>
      </c>
      <c r="D2498" t="s">
        <v>302</v>
      </c>
      <c r="E2498" t="s">
        <v>2294</v>
      </c>
      <c r="F2498" t="s">
        <v>299</v>
      </c>
      <c r="G2498" t="s">
        <v>299</v>
      </c>
      <c r="H2498" t="s">
        <v>4353</v>
      </c>
      <c r="I2498" s="14">
        <v>1000000</v>
      </c>
      <c r="J2498" t="s">
        <v>146</v>
      </c>
      <c r="K2498" s="14">
        <v>1000000</v>
      </c>
      <c r="L2498" t="s">
        <v>197</v>
      </c>
      <c r="M2498" t="s">
        <v>202</v>
      </c>
      <c r="N2498" s="14"/>
      <c r="O2498" s="14"/>
      <c r="P2498" s="14"/>
      <c r="Q2498" s="14"/>
      <c r="R2498" s="14"/>
      <c r="S2498" s="14">
        <v>0</v>
      </c>
    </row>
    <row r="2499" spans="1:19" x14ac:dyDescent="0.3">
      <c r="A2499" t="s">
        <v>7268</v>
      </c>
      <c r="B2499" t="s">
        <v>84</v>
      </c>
      <c r="C2499" s="14">
        <v>2009</v>
      </c>
      <c r="D2499" t="s">
        <v>302</v>
      </c>
      <c r="E2499" t="s">
        <v>2293</v>
      </c>
      <c r="F2499" t="s">
        <v>299</v>
      </c>
      <c r="G2499" t="s">
        <v>299</v>
      </c>
      <c r="H2499" t="s">
        <v>4353</v>
      </c>
      <c r="I2499" s="14"/>
      <c r="J2499" t="s">
        <v>4353</v>
      </c>
      <c r="K2499" s="14"/>
      <c r="L2499" t="s">
        <v>197</v>
      </c>
      <c r="M2499" t="s">
        <v>202</v>
      </c>
      <c r="N2499" s="14"/>
      <c r="O2499" s="14"/>
      <c r="P2499" s="14"/>
      <c r="Q2499" s="14"/>
      <c r="R2499" s="14"/>
      <c r="S2499" s="14">
        <v>0</v>
      </c>
    </row>
    <row r="2500" spans="1:19" x14ac:dyDescent="0.3">
      <c r="A2500" t="s">
        <v>7269</v>
      </c>
      <c r="B2500" t="s">
        <v>84</v>
      </c>
      <c r="C2500" s="14">
        <v>2009</v>
      </c>
      <c r="D2500" t="s">
        <v>5082</v>
      </c>
      <c r="E2500" t="s">
        <v>2299</v>
      </c>
      <c r="F2500" t="s">
        <v>336</v>
      </c>
      <c r="G2500" t="s">
        <v>337</v>
      </c>
      <c r="H2500" t="s">
        <v>207</v>
      </c>
      <c r="I2500" s="14">
        <v>630000000</v>
      </c>
      <c r="J2500" t="s">
        <v>147</v>
      </c>
      <c r="K2500" s="14">
        <v>92300000</v>
      </c>
      <c r="L2500" t="s">
        <v>198</v>
      </c>
      <c r="M2500" t="s">
        <v>202</v>
      </c>
      <c r="N2500" s="14">
        <v>2</v>
      </c>
      <c r="O2500" s="14">
        <v>5</v>
      </c>
      <c r="P2500" s="14">
        <v>20</v>
      </c>
      <c r="Q2500" s="14">
        <v>0</v>
      </c>
      <c r="R2500" s="14">
        <v>1</v>
      </c>
      <c r="S2500" s="14">
        <v>1</v>
      </c>
    </row>
    <row r="2501" spans="1:19" x14ac:dyDescent="0.3">
      <c r="A2501" t="s">
        <v>7270</v>
      </c>
      <c r="B2501" t="s">
        <v>84</v>
      </c>
      <c r="C2501" s="14">
        <v>2009</v>
      </c>
      <c r="D2501" t="s">
        <v>302</v>
      </c>
      <c r="E2501" t="s">
        <v>2292</v>
      </c>
      <c r="F2501" t="s">
        <v>299</v>
      </c>
      <c r="G2501" t="s">
        <v>299</v>
      </c>
      <c r="H2501" t="s">
        <v>4353</v>
      </c>
      <c r="I2501" s="14">
        <v>40000000</v>
      </c>
      <c r="J2501" t="s">
        <v>146</v>
      </c>
      <c r="K2501" s="14">
        <v>40000000</v>
      </c>
      <c r="L2501" t="s">
        <v>197</v>
      </c>
      <c r="M2501" t="s">
        <v>202</v>
      </c>
      <c r="N2501" s="14"/>
      <c r="O2501" s="14"/>
      <c r="P2501" s="14"/>
      <c r="Q2501" s="14"/>
      <c r="R2501" s="14"/>
      <c r="S2501" s="14">
        <v>0</v>
      </c>
    </row>
    <row r="2502" spans="1:19" x14ac:dyDescent="0.3">
      <c r="A2502" t="s">
        <v>7271</v>
      </c>
      <c r="B2502" t="s">
        <v>84</v>
      </c>
      <c r="C2502" s="14">
        <v>2009</v>
      </c>
      <c r="D2502" t="s">
        <v>4542</v>
      </c>
      <c r="E2502" t="s">
        <v>2298</v>
      </c>
      <c r="F2502" t="s">
        <v>336</v>
      </c>
      <c r="G2502" t="s">
        <v>337</v>
      </c>
      <c r="H2502" t="s">
        <v>207</v>
      </c>
      <c r="I2502" s="14">
        <v>65000000</v>
      </c>
      <c r="J2502" t="s">
        <v>146</v>
      </c>
      <c r="K2502" s="14">
        <v>65000000</v>
      </c>
      <c r="L2502" t="s">
        <v>198</v>
      </c>
      <c r="M2502" t="s">
        <v>202</v>
      </c>
      <c r="N2502" s="14">
        <v>2</v>
      </c>
      <c r="O2502" s="14">
        <v>7</v>
      </c>
      <c r="P2502" s="14">
        <v>20</v>
      </c>
      <c r="Q2502" s="14">
        <v>0</v>
      </c>
      <c r="R2502" s="14">
        <v>1</v>
      </c>
      <c r="S2502" s="14">
        <v>1</v>
      </c>
    </row>
    <row r="2503" spans="1:19" x14ac:dyDescent="0.3">
      <c r="A2503" t="s">
        <v>7272</v>
      </c>
      <c r="B2503" t="s">
        <v>84</v>
      </c>
      <c r="C2503" s="14">
        <v>2009</v>
      </c>
      <c r="D2503" t="s">
        <v>302</v>
      </c>
      <c r="E2503" t="s">
        <v>2296</v>
      </c>
      <c r="F2503" t="s">
        <v>299</v>
      </c>
      <c r="G2503" t="s">
        <v>299</v>
      </c>
      <c r="H2503" t="s">
        <v>4353</v>
      </c>
      <c r="I2503" s="14">
        <v>300000</v>
      </c>
      <c r="J2503" t="s">
        <v>146</v>
      </c>
      <c r="K2503" s="14">
        <v>300000</v>
      </c>
      <c r="L2503" t="s">
        <v>197</v>
      </c>
      <c r="M2503" t="s">
        <v>202</v>
      </c>
      <c r="N2503" s="14"/>
      <c r="O2503" s="14"/>
      <c r="P2503" s="14"/>
      <c r="Q2503" s="14"/>
      <c r="R2503" s="14"/>
      <c r="S2503" s="14">
        <v>0</v>
      </c>
    </row>
    <row r="2504" spans="1:19" x14ac:dyDescent="0.3">
      <c r="A2504" t="s">
        <v>7273</v>
      </c>
      <c r="B2504" t="s">
        <v>84</v>
      </c>
      <c r="C2504" s="14">
        <v>2010</v>
      </c>
      <c r="D2504" t="s">
        <v>302</v>
      </c>
      <c r="E2504" t="s">
        <v>2300</v>
      </c>
      <c r="F2504" t="s">
        <v>336</v>
      </c>
      <c r="G2504" t="s">
        <v>337</v>
      </c>
      <c r="H2504" t="s">
        <v>207</v>
      </c>
      <c r="I2504" s="14">
        <v>60000000</v>
      </c>
      <c r="J2504" t="s">
        <v>146</v>
      </c>
      <c r="K2504" s="14">
        <v>60000000</v>
      </c>
      <c r="L2504" t="s">
        <v>198</v>
      </c>
      <c r="M2504" t="s">
        <v>4353</v>
      </c>
      <c r="N2504" s="14"/>
      <c r="O2504" s="14"/>
      <c r="P2504" s="14"/>
      <c r="Q2504" s="14">
        <v>0</v>
      </c>
      <c r="R2504" s="14">
        <v>1</v>
      </c>
      <c r="S2504" s="14">
        <v>1</v>
      </c>
    </row>
    <row r="2505" spans="1:19" x14ac:dyDescent="0.3">
      <c r="A2505" t="s">
        <v>7274</v>
      </c>
      <c r="B2505" t="s">
        <v>84</v>
      </c>
      <c r="C2505" s="14">
        <v>2011</v>
      </c>
      <c r="D2505" t="s">
        <v>302</v>
      </c>
      <c r="E2505" t="s">
        <v>2303</v>
      </c>
      <c r="F2505" t="s">
        <v>299</v>
      </c>
      <c r="G2505" t="s">
        <v>299</v>
      </c>
      <c r="H2505" t="s">
        <v>4353</v>
      </c>
      <c r="I2505" s="14"/>
      <c r="J2505" t="s">
        <v>4353</v>
      </c>
      <c r="K2505" s="14"/>
      <c r="L2505" t="s">
        <v>197</v>
      </c>
      <c r="M2505" t="s">
        <v>202</v>
      </c>
      <c r="N2505" s="14"/>
      <c r="O2505" s="14"/>
      <c r="P2505" s="14"/>
      <c r="Q2505" s="14"/>
      <c r="R2505" s="14"/>
      <c r="S2505" s="14">
        <v>0</v>
      </c>
    </row>
    <row r="2506" spans="1:19" x14ac:dyDescent="0.3">
      <c r="A2506" t="s">
        <v>7275</v>
      </c>
      <c r="B2506" t="s">
        <v>84</v>
      </c>
      <c r="C2506" s="14">
        <v>2011</v>
      </c>
      <c r="D2506" t="s">
        <v>302</v>
      </c>
      <c r="E2506" t="s">
        <v>2305</v>
      </c>
      <c r="F2506" t="s">
        <v>299</v>
      </c>
      <c r="G2506" t="s">
        <v>299</v>
      </c>
      <c r="H2506" t="s">
        <v>4353</v>
      </c>
      <c r="I2506" s="14">
        <v>25000000</v>
      </c>
      <c r="J2506" t="s">
        <v>164</v>
      </c>
      <c r="K2506" s="14">
        <v>159728.640625</v>
      </c>
      <c r="L2506" t="s">
        <v>197</v>
      </c>
      <c r="M2506" t="s">
        <v>202</v>
      </c>
      <c r="N2506" s="14"/>
      <c r="O2506" s="14"/>
      <c r="P2506" s="14"/>
      <c r="Q2506" s="14"/>
      <c r="R2506" s="14"/>
      <c r="S2506" s="14">
        <v>0</v>
      </c>
    </row>
    <row r="2507" spans="1:19" x14ac:dyDescent="0.3">
      <c r="A2507" t="s">
        <v>7276</v>
      </c>
      <c r="B2507" t="s">
        <v>84</v>
      </c>
      <c r="C2507" s="14">
        <v>2011</v>
      </c>
      <c r="D2507" t="s">
        <v>302</v>
      </c>
      <c r="E2507" t="s">
        <v>2306</v>
      </c>
      <c r="F2507" t="s">
        <v>299</v>
      </c>
      <c r="G2507" t="s">
        <v>299</v>
      </c>
      <c r="H2507" t="s">
        <v>4353</v>
      </c>
      <c r="I2507" s="14"/>
      <c r="J2507" t="s">
        <v>4353</v>
      </c>
      <c r="K2507" s="14"/>
      <c r="L2507" t="s">
        <v>197</v>
      </c>
      <c r="M2507" t="s">
        <v>202</v>
      </c>
      <c r="N2507" s="14"/>
      <c r="O2507" s="14"/>
      <c r="P2507" s="14"/>
      <c r="Q2507" s="14"/>
      <c r="R2507" s="14"/>
      <c r="S2507" s="14">
        <v>0</v>
      </c>
    </row>
    <row r="2508" spans="1:19" x14ac:dyDescent="0.3">
      <c r="A2508" t="s">
        <v>7277</v>
      </c>
      <c r="B2508" t="s">
        <v>84</v>
      </c>
      <c r="C2508" s="14">
        <v>2011</v>
      </c>
      <c r="D2508" t="s">
        <v>302</v>
      </c>
      <c r="E2508" t="s">
        <v>2304</v>
      </c>
      <c r="F2508" t="s">
        <v>299</v>
      </c>
      <c r="G2508" t="s">
        <v>299</v>
      </c>
      <c r="H2508" t="s">
        <v>4353</v>
      </c>
      <c r="I2508" s="14">
        <v>1050098</v>
      </c>
      <c r="J2508" t="s">
        <v>146</v>
      </c>
      <c r="K2508" s="14">
        <v>1050098</v>
      </c>
      <c r="L2508" t="s">
        <v>197</v>
      </c>
      <c r="M2508" t="s">
        <v>202</v>
      </c>
      <c r="N2508" s="14"/>
      <c r="O2508" s="14"/>
      <c r="P2508" s="14"/>
      <c r="Q2508" s="14"/>
      <c r="R2508" s="14"/>
      <c r="S2508" s="14">
        <v>0</v>
      </c>
    </row>
    <row r="2509" spans="1:19" x14ac:dyDescent="0.3">
      <c r="A2509" t="s">
        <v>7278</v>
      </c>
      <c r="B2509" t="s">
        <v>84</v>
      </c>
      <c r="C2509" s="14">
        <v>2011</v>
      </c>
      <c r="D2509" t="s">
        <v>302</v>
      </c>
      <c r="E2509" t="s">
        <v>2307</v>
      </c>
      <c r="F2509" t="s">
        <v>299</v>
      </c>
      <c r="G2509" t="s">
        <v>299</v>
      </c>
      <c r="H2509" t="s">
        <v>4353</v>
      </c>
      <c r="I2509" s="14">
        <v>200000000</v>
      </c>
      <c r="J2509" t="s">
        <v>164</v>
      </c>
      <c r="K2509" s="14">
        <v>1277829.125</v>
      </c>
      <c r="L2509" t="s">
        <v>197</v>
      </c>
      <c r="M2509" t="s">
        <v>202</v>
      </c>
      <c r="N2509" s="14"/>
      <c r="O2509" s="14"/>
      <c r="P2509" s="14"/>
      <c r="Q2509" s="14"/>
      <c r="R2509" s="14"/>
      <c r="S2509" s="14">
        <v>0</v>
      </c>
    </row>
    <row r="2510" spans="1:19" x14ac:dyDescent="0.3">
      <c r="A2510" t="s">
        <v>7279</v>
      </c>
      <c r="B2510" t="s">
        <v>84</v>
      </c>
      <c r="C2510" s="14">
        <v>2011</v>
      </c>
      <c r="D2510" t="s">
        <v>4542</v>
      </c>
      <c r="E2510" t="s">
        <v>2301</v>
      </c>
      <c r="F2510" t="s">
        <v>336</v>
      </c>
      <c r="G2510" t="s">
        <v>337</v>
      </c>
      <c r="H2510" t="s">
        <v>207</v>
      </c>
      <c r="I2510" s="14">
        <v>80000000</v>
      </c>
      <c r="J2510" t="s">
        <v>146</v>
      </c>
      <c r="K2510" s="14">
        <v>80000000</v>
      </c>
      <c r="L2510" t="s">
        <v>198</v>
      </c>
      <c r="M2510" t="s">
        <v>202</v>
      </c>
      <c r="N2510" s="14"/>
      <c r="O2510" s="14">
        <v>5</v>
      </c>
      <c r="P2510" s="14">
        <v>20</v>
      </c>
      <c r="Q2510" s="14">
        <v>0</v>
      </c>
      <c r="R2510" s="14">
        <v>1</v>
      </c>
      <c r="S2510" s="14">
        <v>1</v>
      </c>
    </row>
    <row r="2511" spans="1:19" x14ac:dyDescent="0.3">
      <c r="A2511" t="s">
        <v>7280</v>
      </c>
      <c r="B2511" t="s">
        <v>84</v>
      </c>
      <c r="C2511" s="14">
        <v>2011</v>
      </c>
      <c r="D2511" t="s">
        <v>302</v>
      </c>
      <c r="E2511" t="s">
        <v>2302</v>
      </c>
      <c r="F2511" t="s">
        <v>299</v>
      </c>
      <c r="G2511" t="s">
        <v>299</v>
      </c>
      <c r="H2511" t="s">
        <v>4353</v>
      </c>
      <c r="I2511" s="14">
        <v>2000000</v>
      </c>
      <c r="J2511" t="s">
        <v>164</v>
      </c>
      <c r="K2511" s="14">
        <v>12778.291015625</v>
      </c>
      <c r="L2511" t="s">
        <v>197</v>
      </c>
      <c r="M2511" t="s">
        <v>202</v>
      </c>
      <c r="N2511" s="14"/>
      <c r="O2511" s="14"/>
      <c r="P2511" s="14"/>
      <c r="Q2511" s="14"/>
      <c r="R2511" s="14"/>
      <c r="S2511" s="14">
        <v>0</v>
      </c>
    </row>
    <row r="2512" spans="1:19" x14ac:dyDescent="0.3">
      <c r="A2512" t="s">
        <v>7281</v>
      </c>
      <c r="B2512" t="s">
        <v>84</v>
      </c>
      <c r="C2512" s="14">
        <v>2012</v>
      </c>
      <c r="D2512" t="s">
        <v>302</v>
      </c>
      <c r="E2512" t="s">
        <v>2308</v>
      </c>
      <c r="F2512" t="s">
        <v>299</v>
      </c>
      <c r="G2512" t="s">
        <v>299</v>
      </c>
      <c r="H2512" t="s">
        <v>4353</v>
      </c>
      <c r="I2512" s="14">
        <v>720000000</v>
      </c>
      <c r="J2512" t="s">
        <v>164</v>
      </c>
      <c r="K2512" s="14">
        <v>2890336.25</v>
      </c>
      <c r="L2512" t="s">
        <v>197</v>
      </c>
      <c r="M2512" t="s">
        <v>202</v>
      </c>
      <c r="N2512" s="14"/>
      <c r="O2512" s="14"/>
      <c r="P2512" s="14"/>
      <c r="Q2512" s="14"/>
      <c r="R2512" s="14"/>
      <c r="S2512" s="14">
        <v>0</v>
      </c>
    </row>
    <row r="2513" spans="1:19" x14ac:dyDescent="0.3">
      <c r="A2513" t="s">
        <v>7282</v>
      </c>
      <c r="B2513" t="s">
        <v>84</v>
      </c>
      <c r="C2513" s="14">
        <v>2012</v>
      </c>
      <c r="D2513" t="s">
        <v>302</v>
      </c>
      <c r="E2513" t="s">
        <v>2311</v>
      </c>
      <c r="F2513" t="s">
        <v>299</v>
      </c>
      <c r="G2513" t="s">
        <v>299</v>
      </c>
      <c r="H2513" t="s">
        <v>4353</v>
      </c>
      <c r="I2513" s="14"/>
      <c r="J2513" t="s">
        <v>4353</v>
      </c>
      <c r="K2513" s="14"/>
      <c r="L2513" t="s">
        <v>197</v>
      </c>
      <c r="M2513" t="s">
        <v>202</v>
      </c>
      <c r="N2513" s="14"/>
      <c r="O2513" s="14"/>
      <c r="P2513" s="14"/>
      <c r="Q2513" s="14"/>
      <c r="R2513" s="14"/>
      <c r="S2513" s="14">
        <v>0</v>
      </c>
    </row>
    <row r="2514" spans="1:19" x14ac:dyDescent="0.3">
      <c r="A2514" t="s">
        <v>7283</v>
      </c>
      <c r="B2514" t="s">
        <v>84</v>
      </c>
      <c r="C2514" s="14">
        <v>2012</v>
      </c>
      <c r="D2514" t="s">
        <v>302</v>
      </c>
      <c r="E2514" t="s">
        <v>2309</v>
      </c>
      <c r="F2514" t="s">
        <v>299</v>
      </c>
      <c r="G2514" t="s">
        <v>299</v>
      </c>
      <c r="H2514" t="s">
        <v>4353</v>
      </c>
      <c r="I2514" s="14"/>
      <c r="J2514" t="s">
        <v>4353</v>
      </c>
      <c r="K2514" s="14"/>
      <c r="L2514" t="s">
        <v>197</v>
      </c>
      <c r="M2514" t="s">
        <v>202</v>
      </c>
      <c r="N2514" s="14"/>
      <c r="O2514" s="14"/>
      <c r="P2514" s="14"/>
      <c r="Q2514" s="14"/>
      <c r="R2514" s="14"/>
      <c r="S2514" s="14">
        <v>0</v>
      </c>
    </row>
    <row r="2515" spans="1:19" x14ac:dyDescent="0.3">
      <c r="A2515" t="s">
        <v>7284</v>
      </c>
      <c r="B2515" t="s">
        <v>84</v>
      </c>
      <c r="C2515" s="14">
        <v>2012</v>
      </c>
      <c r="D2515" t="s">
        <v>302</v>
      </c>
      <c r="E2515" t="s">
        <v>2310</v>
      </c>
      <c r="F2515" t="s">
        <v>299</v>
      </c>
      <c r="G2515" t="s">
        <v>299</v>
      </c>
      <c r="H2515" t="s">
        <v>4353</v>
      </c>
      <c r="I2515" s="14">
        <v>6600000</v>
      </c>
      <c r="J2515" t="s">
        <v>164</v>
      </c>
      <c r="K2515" s="14">
        <v>26494.75</v>
      </c>
      <c r="L2515" t="s">
        <v>197</v>
      </c>
      <c r="M2515" t="s">
        <v>202</v>
      </c>
      <c r="N2515" s="14"/>
      <c r="O2515" s="14"/>
      <c r="P2515" s="14"/>
      <c r="Q2515" s="14"/>
      <c r="R2515" s="14"/>
      <c r="S2515" s="14">
        <v>0</v>
      </c>
    </row>
    <row r="2516" spans="1:19" x14ac:dyDescent="0.3">
      <c r="A2516" t="s">
        <v>7285</v>
      </c>
      <c r="B2516" t="s">
        <v>84</v>
      </c>
      <c r="C2516" s="14">
        <v>2013</v>
      </c>
      <c r="D2516" t="s">
        <v>302</v>
      </c>
      <c r="E2516" t="s">
        <v>2312</v>
      </c>
      <c r="F2516" t="s">
        <v>299</v>
      </c>
      <c r="G2516" t="s">
        <v>299</v>
      </c>
      <c r="H2516" t="s">
        <v>4353</v>
      </c>
      <c r="I2516" s="14">
        <v>6600000</v>
      </c>
      <c r="J2516" t="s">
        <v>148</v>
      </c>
      <c r="K2516" s="14">
        <v>76634.6875</v>
      </c>
      <c r="L2516" t="s">
        <v>197</v>
      </c>
      <c r="M2516" t="s">
        <v>202</v>
      </c>
      <c r="N2516" s="14"/>
      <c r="O2516" s="14"/>
      <c r="P2516" s="14"/>
      <c r="Q2516" s="14"/>
      <c r="R2516" s="14"/>
      <c r="S2516" s="14">
        <v>0</v>
      </c>
    </row>
    <row r="2517" spans="1:19" x14ac:dyDescent="0.3">
      <c r="A2517" t="s">
        <v>7286</v>
      </c>
      <c r="B2517" t="s">
        <v>84</v>
      </c>
      <c r="C2517" s="14">
        <v>2013</v>
      </c>
      <c r="D2517" t="s">
        <v>302</v>
      </c>
      <c r="E2517" t="s">
        <v>2313</v>
      </c>
      <c r="F2517" t="s">
        <v>299</v>
      </c>
      <c r="G2517" t="s">
        <v>299</v>
      </c>
      <c r="H2517" t="s">
        <v>4353</v>
      </c>
      <c r="I2517" s="14"/>
      <c r="J2517" t="s">
        <v>4353</v>
      </c>
      <c r="K2517" s="14"/>
      <c r="L2517" t="s">
        <v>197</v>
      </c>
      <c r="M2517" t="s">
        <v>202</v>
      </c>
      <c r="N2517" s="14"/>
      <c r="O2517" s="14"/>
      <c r="P2517" s="14"/>
      <c r="Q2517" s="14"/>
      <c r="R2517" s="14"/>
      <c r="S2517" s="14">
        <v>0</v>
      </c>
    </row>
    <row r="2518" spans="1:19" x14ac:dyDescent="0.3">
      <c r="A2518" t="s">
        <v>7287</v>
      </c>
      <c r="B2518" t="s">
        <v>84</v>
      </c>
      <c r="C2518" s="14">
        <v>2014</v>
      </c>
      <c r="D2518" t="s">
        <v>302</v>
      </c>
      <c r="E2518" t="s">
        <v>2315</v>
      </c>
      <c r="F2518" t="s">
        <v>299</v>
      </c>
      <c r="G2518" t="s">
        <v>299</v>
      </c>
      <c r="H2518" t="s">
        <v>4353</v>
      </c>
      <c r="I2518" s="14">
        <v>5000000000</v>
      </c>
      <c r="J2518" t="s">
        <v>164</v>
      </c>
      <c r="K2518" s="14">
        <v>11767591</v>
      </c>
      <c r="L2518" t="s">
        <v>197</v>
      </c>
      <c r="M2518" t="s">
        <v>202</v>
      </c>
      <c r="N2518" s="14"/>
      <c r="O2518" s="14"/>
      <c r="P2518" s="14"/>
      <c r="Q2518" s="14"/>
      <c r="R2518" s="14"/>
      <c r="S2518" s="14">
        <v>0</v>
      </c>
    </row>
    <row r="2519" spans="1:19" x14ac:dyDescent="0.3">
      <c r="A2519" t="s">
        <v>7289</v>
      </c>
      <c r="B2519" t="s">
        <v>84</v>
      </c>
      <c r="C2519" s="14">
        <v>2014</v>
      </c>
      <c r="D2519" t="s">
        <v>302</v>
      </c>
      <c r="E2519" t="s">
        <v>2314</v>
      </c>
      <c r="F2519" t="s">
        <v>299</v>
      </c>
      <c r="G2519" t="s">
        <v>299</v>
      </c>
      <c r="H2519" t="s">
        <v>4353</v>
      </c>
      <c r="I2519" s="14"/>
      <c r="J2519" t="s">
        <v>4353</v>
      </c>
      <c r="K2519" s="14"/>
      <c r="L2519" t="s">
        <v>197</v>
      </c>
      <c r="M2519" t="s">
        <v>202</v>
      </c>
      <c r="N2519" s="14"/>
      <c r="O2519" s="14"/>
      <c r="P2519" s="14"/>
      <c r="Q2519" s="14"/>
      <c r="R2519" s="14"/>
      <c r="S2519" s="14">
        <v>0</v>
      </c>
    </row>
    <row r="2520" spans="1:19" x14ac:dyDescent="0.3">
      <c r="A2520" t="s">
        <v>7290</v>
      </c>
      <c r="B2520" t="s">
        <v>84</v>
      </c>
      <c r="C2520" s="14">
        <v>2014</v>
      </c>
      <c r="D2520" t="s">
        <v>302</v>
      </c>
      <c r="E2520" t="s">
        <v>7288</v>
      </c>
      <c r="F2520" t="s">
        <v>299</v>
      </c>
      <c r="G2520" t="s">
        <v>299</v>
      </c>
      <c r="H2520" t="s">
        <v>4353</v>
      </c>
      <c r="I2520" s="14">
        <v>17000000</v>
      </c>
      <c r="J2520" t="s">
        <v>146</v>
      </c>
      <c r="K2520" s="14">
        <v>17000000</v>
      </c>
      <c r="L2520" t="s">
        <v>197</v>
      </c>
      <c r="M2520" t="s">
        <v>202</v>
      </c>
      <c r="N2520" s="14"/>
      <c r="O2520" s="14"/>
      <c r="P2520" s="14"/>
      <c r="Q2520" s="14"/>
      <c r="R2520" s="14"/>
      <c r="S2520" s="14">
        <v>0</v>
      </c>
    </row>
    <row r="2521" spans="1:19" x14ac:dyDescent="0.3">
      <c r="A2521" t="s">
        <v>7291</v>
      </c>
      <c r="B2521" t="s">
        <v>84</v>
      </c>
      <c r="C2521" s="14">
        <v>2016</v>
      </c>
      <c r="D2521" t="s">
        <v>372</v>
      </c>
      <c r="E2521" t="s">
        <v>2316</v>
      </c>
      <c r="F2521" t="s">
        <v>336</v>
      </c>
      <c r="G2521" t="s">
        <v>337</v>
      </c>
      <c r="H2521" t="s">
        <v>456</v>
      </c>
      <c r="I2521" s="14"/>
      <c r="J2521" t="s">
        <v>4353</v>
      </c>
      <c r="K2521" s="14">
        <v>23000000</v>
      </c>
      <c r="L2521" t="s">
        <v>198</v>
      </c>
      <c r="M2521" t="s">
        <v>202</v>
      </c>
      <c r="N2521" s="14">
        <v>2</v>
      </c>
      <c r="O2521" s="14">
        <v>5</v>
      </c>
      <c r="P2521" s="14">
        <v>15</v>
      </c>
      <c r="Q2521" s="14">
        <v>0</v>
      </c>
      <c r="R2521" s="14">
        <v>1</v>
      </c>
      <c r="S2521" s="14">
        <v>1</v>
      </c>
    </row>
    <row r="2522" spans="1:19" x14ac:dyDescent="0.3">
      <c r="A2522" t="s">
        <v>7292</v>
      </c>
      <c r="B2522" t="s">
        <v>105</v>
      </c>
      <c r="C2522" s="14">
        <v>2004</v>
      </c>
      <c r="D2522" t="s">
        <v>302</v>
      </c>
      <c r="E2522" t="s">
        <v>2317</v>
      </c>
      <c r="F2522" t="s">
        <v>787</v>
      </c>
      <c r="G2522" t="s">
        <v>365</v>
      </c>
      <c r="H2522" t="s">
        <v>4353</v>
      </c>
      <c r="I2522" s="14">
        <v>75500</v>
      </c>
      <c r="J2522" t="s">
        <v>181</v>
      </c>
      <c r="K2522" s="14">
        <v>19868.421875</v>
      </c>
      <c r="L2522" t="s">
        <v>197</v>
      </c>
      <c r="M2522" t="s">
        <v>202</v>
      </c>
      <c r="N2522" s="14"/>
      <c r="O2522" s="14"/>
      <c r="P2522" s="14"/>
      <c r="Q2522" s="14"/>
      <c r="R2522" s="14"/>
      <c r="S2522" s="14">
        <v>0</v>
      </c>
    </row>
    <row r="2523" spans="1:19" x14ac:dyDescent="0.3">
      <c r="A2523" t="s">
        <v>7293</v>
      </c>
      <c r="B2523" t="s">
        <v>105</v>
      </c>
      <c r="C2523" s="14">
        <v>2005</v>
      </c>
      <c r="D2523" t="s">
        <v>302</v>
      </c>
      <c r="E2523" t="s">
        <v>2318</v>
      </c>
      <c r="F2523" t="s">
        <v>299</v>
      </c>
      <c r="G2523" t="s">
        <v>299</v>
      </c>
      <c r="H2523" t="s">
        <v>4353</v>
      </c>
      <c r="I2523" s="14">
        <v>200000</v>
      </c>
      <c r="J2523" t="s">
        <v>146</v>
      </c>
      <c r="K2523" s="14">
        <v>200000</v>
      </c>
      <c r="L2523" t="s">
        <v>197</v>
      </c>
      <c r="M2523" t="s">
        <v>202</v>
      </c>
      <c r="N2523" s="14"/>
      <c r="O2523" s="14"/>
      <c r="P2523" s="14"/>
      <c r="Q2523" s="14"/>
      <c r="R2523" s="14"/>
      <c r="S2523" s="14">
        <v>0</v>
      </c>
    </row>
    <row r="2524" spans="1:19" x14ac:dyDescent="0.3">
      <c r="A2524" t="s">
        <v>7294</v>
      </c>
      <c r="B2524" t="s">
        <v>105</v>
      </c>
      <c r="C2524" s="14">
        <v>2007</v>
      </c>
      <c r="D2524" t="s">
        <v>302</v>
      </c>
      <c r="E2524" t="s">
        <v>2319</v>
      </c>
      <c r="F2524" t="s">
        <v>336</v>
      </c>
      <c r="G2524" t="s">
        <v>337</v>
      </c>
      <c r="H2524" t="s">
        <v>699</v>
      </c>
      <c r="I2524" s="14">
        <v>800000000</v>
      </c>
      <c r="J2524" t="s">
        <v>146</v>
      </c>
      <c r="K2524" s="14">
        <v>800000000</v>
      </c>
      <c r="L2524" t="s">
        <v>198</v>
      </c>
      <c r="M2524" t="s">
        <v>202</v>
      </c>
      <c r="N2524" s="14">
        <v>3</v>
      </c>
      <c r="O2524" s="14"/>
      <c r="P2524" s="14">
        <v>20</v>
      </c>
      <c r="Q2524" s="14">
        <v>0</v>
      </c>
      <c r="R2524" s="14">
        <v>1</v>
      </c>
      <c r="S2524" s="14">
        <v>1</v>
      </c>
    </row>
    <row r="2525" spans="1:19" x14ac:dyDescent="0.3">
      <c r="A2525" t="s">
        <v>7295</v>
      </c>
      <c r="B2525" t="s">
        <v>105</v>
      </c>
      <c r="C2525" s="14">
        <v>2014</v>
      </c>
      <c r="D2525" t="s">
        <v>302</v>
      </c>
      <c r="E2525" t="s">
        <v>2322</v>
      </c>
      <c r="F2525" t="s">
        <v>299</v>
      </c>
      <c r="G2525" t="s">
        <v>299</v>
      </c>
      <c r="H2525" t="s">
        <v>4353</v>
      </c>
      <c r="I2525" s="14"/>
      <c r="J2525" t="s">
        <v>4353</v>
      </c>
      <c r="K2525" s="14"/>
      <c r="L2525" t="s">
        <v>197</v>
      </c>
      <c r="M2525" t="s">
        <v>202</v>
      </c>
      <c r="N2525" s="14"/>
      <c r="O2525" s="14"/>
      <c r="P2525" s="14"/>
      <c r="Q2525" s="14"/>
      <c r="R2525" s="14"/>
      <c r="S2525" s="14">
        <v>0</v>
      </c>
    </row>
    <row r="2526" spans="1:19" x14ac:dyDescent="0.3">
      <c r="A2526" t="s">
        <v>7296</v>
      </c>
      <c r="B2526" t="s">
        <v>105</v>
      </c>
      <c r="C2526" s="14">
        <v>2014</v>
      </c>
      <c r="D2526" t="s">
        <v>302</v>
      </c>
      <c r="E2526" t="s">
        <v>2320</v>
      </c>
      <c r="F2526" t="s">
        <v>299</v>
      </c>
      <c r="G2526" t="s">
        <v>299</v>
      </c>
      <c r="H2526" t="s">
        <v>4353</v>
      </c>
      <c r="I2526" s="14">
        <v>34000</v>
      </c>
      <c r="J2526" t="s">
        <v>181</v>
      </c>
      <c r="K2526" s="14">
        <v>10388.4677734375</v>
      </c>
      <c r="L2526" t="s">
        <v>197</v>
      </c>
      <c r="M2526" t="s">
        <v>202</v>
      </c>
      <c r="N2526" s="14"/>
      <c r="O2526" s="14"/>
      <c r="P2526" s="14"/>
      <c r="Q2526" s="14"/>
      <c r="R2526" s="14"/>
      <c r="S2526" s="14">
        <v>0</v>
      </c>
    </row>
    <row r="2527" spans="1:19" x14ac:dyDescent="0.3">
      <c r="A2527" t="s">
        <v>7297</v>
      </c>
      <c r="B2527" t="s">
        <v>105</v>
      </c>
      <c r="C2527" s="14">
        <v>2014</v>
      </c>
      <c r="D2527" t="s">
        <v>302</v>
      </c>
      <c r="E2527" t="s">
        <v>2321</v>
      </c>
      <c r="F2527" t="s">
        <v>299</v>
      </c>
      <c r="G2527" t="s">
        <v>299</v>
      </c>
      <c r="H2527" t="s">
        <v>4353</v>
      </c>
      <c r="I2527" s="14">
        <v>50000</v>
      </c>
      <c r="J2527" t="s">
        <v>181</v>
      </c>
      <c r="K2527" s="14">
        <v>15277.1591796875</v>
      </c>
      <c r="L2527" t="s">
        <v>197</v>
      </c>
      <c r="M2527" t="s">
        <v>202</v>
      </c>
      <c r="N2527" s="14"/>
      <c r="O2527" s="14"/>
      <c r="P2527" s="14"/>
      <c r="Q2527" s="14"/>
      <c r="R2527" s="14"/>
      <c r="S2527" s="14">
        <v>0</v>
      </c>
    </row>
    <row r="2528" spans="1:19" x14ac:dyDescent="0.3">
      <c r="A2528" t="s">
        <v>7298</v>
      </c>
      <c r="B2528" t="s">
        <v>105</v>
      </c>
      <c r="C2528" s="14">
        <v>2015</v>
      </c>
      <c r="D2528" t="s">
        <v>302</v>
      </c>
      <c r="E2528" t="s">
        <v>7301</v>
      </c>
      <c r="F2528" t="s">
        <v>299</v>
      </c>
      <c r="G2528" t="s">
        <v>299</v>
      </c>
      <c r="H2528" t="s">
        <v>4353</v>
      </c>
      <c r="I2528" s="14">
        <v>50000</v>
      </c>
      <c r="J2528" t="s">
        <v>181</v>
      </c>
      <c r="K2528" s="14">
        <v>12802.45703125</v>
      </c>
      <c r="L2528" t="s">
        <v>197</v>
      </c>
      <c r="M2528" t="s">
        <v>202</v>
      </c>
      <c r="N2528" s="14"/>
      <c r="O2528" s="14"/>
      <c r="P2528" s="14"/>
      <c r="Q2528" s="14"/>
      <c r="R2528" s="14"/>
      <c r="S2528" s="14">
        <v>0</v>
      </c>
    </row>
    <row r="2529" spans="1:19" x14ac:dyDescent="0.3">
      <c r="A2529" t="s">
        <v>7300</v>
      </c>
      <c r="B2529" t="s">
        <v>105</v>
      </c>
      <c r="C2529" s="14">
        <v>2015</v>
      </c>
      <c r="D2529" t="s">
        <v>302</v>
      </c>
      <c r="E2529" t="s">
        <v>237</v>
      </c>
      <c r="F2529" t="s">
        <v>299</v>
      </c>
      <c r="G2529" t="s">
        <v>299</v>
      </c>
      <c r="H2529" t="s">
        <v>4353</v>
      </c>
      <c r="I2529" s="14">
        <v>10000000</v>
      </c>
      <c r="J2529" t="s">
        <v>147</v>
      </c>
      <c r="K2529" s="14">
        <v>1605783.75</v>
      </c>
      <c r="L2529" t="s">
        <v>197</v>
      </c>
      <c r="M2529" t="s">
        <v>202</v>
      </c>
      <c r="N2529" s="14"/>
      <c r="O2529" s="14"/>
      <c r="P2529" s="14"/>
      <c r="Q2529" s="14"/>
      <c r="R2529" s="14"/>
      <c r="S2529" s="14">
        <v>0</v>
      </c>
    </row>
    <row r="2530" spans="1:19" x14ac:dyDescent="0.3">
      <c r="A2530" t="s">
        <v>7302</v>
      </c>
      <c r="B2530" t="s">
        <v>105</v>
      </c>
      <c r="C2530" s="14">
        <v>2015</v>
      </c>
      <c r="D2530" t="s">
        <v>302</v>
      </c>
      <c r="E2530" t="s">
        <v>7299</v>
      </c>
      <c r="F2530" t="s">
        <v>787</v>
      </c>
      <c r="G2530" t="s">
        <v>365</v>
      </c>
      <c r="H2530" t="s">
        <v>4353</v>
      </c>
      <c r="I2530" s="14">
        <v>20000</v>
      </c>
      <c r="J2530" t="s">
        <v>181</v>
      </c>
      <c r="K2530" s="14">
        <v>5120.98291015625</v>
      </c>
      <c r="L2530" t="s">
        <v>197</v>
      </c>
      <c r="M2530" t="s">
        <v>202</v>
      </c>
      <c r="N2530" s="14"/>
      <c r="O2530" s="14"/>
      <c r="P2530" s="14"/>
      <c r="Q2530" s="14"/>
      <c r="R2530" s="14"/>
      <c r="S2530" s="14">
        <v>0</v>
      </c>
    </row>
    <row r="2531" spans="1:19" x14ac:dyDescent="0.3">
      <c r="A2531" t="s">
        <v>7303</v>
      </c>
      <c r="B2531" t="s">
        <v>105</v>
      </c>
      <c r="C2531" s="14">
        <v>2016</v>
      </c>
      <c r="D2531" t="s">
        <v>302</v>
      </c>
      <c r="E2531" t="s">
        <v>7304</v>
      </c>
      <c r="F2531" t="s">
        <v>336</v>
      </c>
      <c r="G2531" t="s">
        <v>337</v>
      </c>
      <c r="H2531" t="s">
        <v>207</v>
      </c>
      <c r="I2531" s="14">
        <v>46750000000</v>
      </c>
      <c r="J2531" t="s">
        <v>181</v>
      </c>
      <c r="K2531" s="14">
        <v>11269675008</v>
      </c>
      <c r="L2531" t="s">
        <v>198</v>
      </c>
      <c r="M2531" t="s">
        <v>202</v>
      </c>
      <c r="N2531" s="14">
        <v>3.32</v>
      </c>
      <c r="O2531" s="14">
        <v>6</v>
      </c>
      <c r="P2531" s="14"/>
      <c r="Q2531" s="14">
        <v>0</v>
      </c>
      <c r="R2531" s="14">
        <v>1</v>
      </c>
      <c r="S2531" s="14">
        <v>0</v>
      </c>
    </row>
    <row r="2532" spans="1:19" x14ac:dyDescent="0.3">
      <c r="A2532" t="s">
        <v>7305</v>
      </c>
      <c r="B2532" t="s">
        <v>39</v>
      </c>
      <c r="C2532" s="14">
        <v>1975</v>
      </c>
      <c r="D2532" t="s">
        <v>255</v>
      </c>
      <c r="E2532" t="s">
        <v>282</v>
      </c>
      <c r="F2532" t="s">
        <v>299</v>
      </c>
      <c r="G2532" t="s">
        <v>299</v>
      </c>
      <c r="H2532" t="s">
        <v>4353</v>
      </c>
      <c r="I2532" s="14"/>
      <c r="J2532" t="s">
        <v>4353</v>
      </c>
      <c r="K2532" s="14"/>
      <c r="L2532" t="s">
        <v>197</v>
      </c>
      <c r="M2532" t="s">
        <v>4353</v>
      </c>
      <c r="N2532" s="14"/>
      <c r="O2532" s="14"/>
      <c r="P2532" s="14"/>
      <c r="Q2532" s="14"/>
      <c r="R2532" s="14"/>
      <c r="S2532" s="14">
        <v>0</v>
      </c>
    </row>
    <row r="2533" spans="1:19" x14ac:dyDescent="0.3">
      <c r="A2533" t="s">
        <v>7306</v>
      </c>
      <c r="B2533" t="s">
        <v>39</v>
      </c>
      <c r="C2533" s="14">
        <v>1981</v>
      </c>
      <c r="D2533" t="s">
        <v>255</v>
      </c>
      <c r="E2533" t="s">
        <v>612</v>
      </c>
      <c r="F2533" t="s">
        <v>299</v>
      </c>
      <c r="G2533" t="s">
        <v>299</v>
      </c>
      <c r="H2533" t="s">
        <v>4353</v>
      </c>
      <c r="I2533" s="14"/>
      <c r="J2533" t="s">
        <v>4353</v>
      </c>
      <c r="K2533" s="14"/>
      <c r="L2533" t="s">
        <v>198</v>
      </c>
      <c r="M2533" t="s">
        <v>4353</v>
      </c>
      <c r="N2533" s="14"/>
      <c r="O2533" s="14"/>
      <c r="P2533" s="14"/>
      <c r="Q2533" s="14"/>
      <c r="R2533" s="14"/>
      <c r="S2533" s="14">
        <v>0</v>
      </c>
    </row>
    <row r="2534" spans="1:19" x14ac:dyDescent="0.3">
      <c r="A2534" t="s">
        <v>7307</v>
      </c>
      <c r="B2534" t="s">
        <v>39</v>
      </c>
      <c r="C2534" s="14">
        <v>1983</v>
      </c>
      <c r="D2534" t="s">
        <v>255</v>
      </c>
      <c r="E2534" t="s">
        <v>4388</v>
      </c>
      <c r="F2534" t="s">
        <v>299</v>
      </c>
      <c r="G2534" t="s">
        <v>299</v>
      </c>
      <c r="H2534" t="s">
        <v>4353</v>
      </c>
      <c r="I2534" s="14"/>
      <c r="J2534" t="s">
        <v>4353</v>
      </c>
      <c r="K2534" s="14">
        <v>50000</v>
      </c>
      <c r="L2534" t="s">
        <v>197</v>
      </c>
      <c r="M2534" t="s">
        <v>4353</v>
      </c>
      <c r="N2534" s="14"/>
      <c r="O2534" s="14"/>
      <c r="P2534" s="14"/>
      <c r="Q2534" s="14"/>
      <c r="R2534" s="14"/>
      <c r="S2534" s="14">
        <v>0</v>
      </c>
    </row>
    <row r="2535" spans="1:19" x14ac:dyDescent="0.3">
      <c r="A2535" t="s">
        <v>7308</v>
      </c>
      <c r="B2535" t="s">
        <v>39</v>
      </c>
      <c r="C2535" s="14">
        <v>1984</v>
      </c>
      <c r="D2535" t="s">
        <v>255</v>
      </c>
      <c r="E2535" t="s">
        <v>612</v>
      </c>
      <c r="F2535" t="s">
        <v>299</v>
      </c>
      <c r="G2535" t="s">
        <v>299</v>
      </c>
      <c r="H2535" t="s">
        <v>4353</v>
      </c>
      <c r="I2535" s="14"/>
      <c r="J2535" t="s">
        <v>4353</v>
      </c>
      <c r="K2535" s="14"/>
      <c r="L2535" t="s">
        <v>198</v>
      </c>
      <c r="M2535" t="s">
        <v>4353</v>
      </c>
      <c r="N2535" s="14"/>
      <c r="O2535" s="14"/>
      <c r="P2535" s="14"/>
      <c r="Q2535" s="14"/>
      <c r="R2535" s="14"/>
      <c r="S2535" s="14">
        <v>0</v>
      </c>
    </row>
    <row r="2536" spans="1:19" x14ac:dyDescent="0.3">
      <c r="A2536" t="s">
        <v>7309</v>
      </c>
      <c r="B2536" t="s">
        <v>39</v>
      </c>
      <c r="C2536" s="14">
        <v>1990</v>
      </c>
      <c r="D2536" t="s">
        <v>362</v>
      </c>
      <c r="E2536" t="s">
        <v>2324</v>
      </c>
      <c r="F2536" t="s">
        <v>299</v>
      </c>
      <c r="G2536" t="s">
        <v>299</v>
      </c>
      <c r="H2536" t="s">
        <v>4353</v>
      </c>
      <c r="I2536" s="14"/>
      <c r="J2536" t="s">
        <v>4353</v>
      </c>
      <c r="K2536" s="14">
        <v>1000000</v>
      </c>
      <c r="L2536" t="s">
        <v>197</v>
      </c>
      <c r="M2536" t="s">
        <v>4353</v>
      </c>
      <c r="N2536" s="14"/>
      <c r="O2536" s="14"/>
      <c r="P2536" s="14"/>
      <c r="Q2536" s="14"/>
      <c r="R2536" s="14"/>
      <c r="S2536" s="14">
        <v>0</v>
      </c>
    </row>
    <row r="2537" spans="1:19" x14ac:dyDescent="0.3">
      <c r="A2537" t="s">
        <v>7310</v>
      </c>
      <c r="B2537" t="s">
        <v>39</v>
      </c>
      <c r="C2537" s="14">
        <v>1991</v>
      </c>
      <c r="D2537" t="s">
        <v>362</v>
      </c>
      <c r="E2537" t="s">
        <v>2325</v>
      </c>
      <c r="F2537" t="s">
        <v>299</v>
      </c>
      <c r="G2537" t="s">
        <v>299</v>
      </c>
      <c r="H2537" t="s">
        <v>4353</v>
      </c>
      <c r="I2537" s="14"/>
      <c r="J2537" t="s">
        <v>4353</v>
      </c>
      <c r="K2537" s="14"/>
      <c r="L2537" t="s">
        <v>197</v>
      </c>
      <c r="M2537" t="s">
        <v>4353</v>
      </c>
      <c r="N2537" s="14"/>
      <c r="O2537" s="14"/>
      <c r="P2537" s="14"/>
      <c r="Q2537" s="14"/>
      <c r="R2537" s="14"/>
      <c r="S2537" s="14">
        <v>0</v>
      </c>
    </row>
    <row r="2538" spans="1:19" x14ac:dyDescent="0.3">
      <c r="A2538" t="s">
        <v>7311</v>
      </c>
      <c r="B2538" t="s">
        <v>39</v>
      </c>
      <c r="C2538" s="14">
        <v>1996</v>
      </c>
      <c r="D2538" t="s">
        <v>362</v>
      </c>
      <c r="E2538" t="s">
        <v>2326</v>
      </c>
      <c r="F2538" t="s">
        <v>299</v>
      </c>
      <c r="G2538" t="s">
        <v>299</v>
      </c>
      <c r="H2538" t="s">
        <v>4353</v>
      </c>
      <c r="I2538" s="14"/>
      <c r="J2538" t="s">
        <v>4353</v>
      </c>
      <c r="K2538" s="14"/>
      <c r="L2538" t="s">
        <v>197</v>
      </c>
      <c r="M2538" t="s">
        <v>4353</v>
      </c>
      <c r="N2538" s="14"/>
      <c r="O2538" s="14"/>
      <c r="P2538" s="14"/>
      <c r="Q2538" s="14"/>
      <c r="R2538" s="14"/>
      <c r="S2538" s="14">
        <v>0</v>
      </c>
    </row>
    <row r="2539" spans="1:19" x14ac:dyDescent="0.3">
      <c r="A2539" t="s">
        <v>7312</v>
      </c>
      <c r="B2539" t="s">
        <v>39</v>
      </c>
      <c r="C2539" s="14">
        <v>2005</v>
      </c>
      <c r="D2539" t="s">
        <v>302</v>
      </c>
      <c r="E2539" t="s">
        <v>2327</v>
      </c>
      <c r="F2539" t="s">
        <v>299</v>
      </c>
      <c r="G2539" t="s">
        <v>299</v>
      </c>
      <c r="H2539" t="s">
        <v>4353</v>
      </c>
      <c r="I2539" s="14">
        <v>7500000</v>
      </c>
      <c r="J2539" t="s">
        <v>147</v>
      </c>
      <c r="K2539" s="14">
        <v>915268.5</v>
      </c>
      <c r="L2539" t="s">
        <v>197</v>
      </c>
      <c r="M2539" t="s">
        <v>202</v>
      </c>
      <c r="N2539" s="14"/>
      <c r="O2539" s="14"/>
      <c r="P2539" s="14"/>
      <c r="Q2539" s="14"/>
      <c r="R2539" s="14"/>
      <c r="S2539" s="14">
        <v>0</v>
      </c>
    </row>
    <row r="2540" spans="1:19" x14ac:dyDescent="0.3">
      <c r="A2540" t="s">
        <v>7313</v>
      </c>
      <c r="B2540" t="s">
        <v>39</v>
      </c>
      <c r="C2540" s="14">
        <v>2006</v>
      </c>
      <c r="D2540" t="s">
        <v>302</v>
      </c>
      <c r="E2540" t="s">
        <v>2328</v>
      </c>
      <c r="F2540" t="s">
        <v>299</v>
      </c>
      <c r="G2540" t="s">
        <v>299</v>
      </c>
      <c r="H2540" t="s">
        <v>4353</v>
      </c>
      <c r="I2540" s="14">
        <v>2579500</v>
      </c>
      <c r="J2540" t="s">
        <v>7314</v>
      </c>
      <c r="K2540" s="14">
        <v>201523.4375</v>
      </c>
      <c r="L2540" t="s">
        <v>197</v>
      </c>
      <c r="M2540" t="s">
        <v>202</v>
      </c>
      <c r="N2540" s="14"/>
      <c r="O2540" s="14"/>
      <c r="P2540" s="14"/>
      <c r="Q2540" s="14"/>
      <c r="R2540" s="14"/>
      <c r="S2540" s="14">
        <v>0</v>
      </c>
    </row>
    <row r="2541" spans="1:19" x14ac:dyDescent="0.3">
      <c r="A2541" t="s">
        <v>7315</v>
      </c>
      <c r="B2541" t="s">
        <v>39</v>
      </c>
      <c r="C2541" s="14">
        <v>2007</v>
      </c>
      <c r="D2541" t="s">
        <v>302</v>
      </c>
      <c r="E2541" t="s">
        <v>2329</v>
      </c>
      <c r="F2541" t="s">
        <v>299</v>
      </c>
      <c r="G2541" t="s">
        <v>299</v>
      </c>
      <c r="H2541" t="s">
        <v>4353</v>
      </c>
      <c r="I2541" s="14">
        <v>8907128</v>
      </c>
      <c r="J2541" t="s">
        <v>146</v>
      </c>
      <c r="K2541" s="14">
        <v>8907128</v>
      </c>
      <c r="L2541" t="s">
        <v>197</v>
      </c>
      <c r="M2541" t="s">
        <v>202</v>
      </c>
      <c r="N2541" s="14"/>
      <c r="O2541" s="14"/>
      <c r="P2541" s="14"/>
      <c r="Q2541" s="14"/>
      <c r="R2541" s="14"/>
      <c r="S2541" s="14">
        <v>0</v>
      </c>
    </row>
    <row r="2542" spans="1:19" x14ac:dyDescent="0.3">
      <c r="A2542" t="s">
        <v>7316</v>
      </c>
      <c r="B2542" t="s">
        <v>39</v>
      </c>
      <c r="C2542" s="14">
        <v>2008</v>
      </c>
      <c r="D2542" t="s">
        <v>302</v>
      </c>
      <c r="E2542" t="s">
        <v>2331</v>
      </c>
      <c r="F2542" t="s">
        <v>299</v>
      </c>
      <c r="G2542" t="s">
        <v>299</v>
      </c>
      <c r="H2542" t="s">
        <v>4353</v>
      </c>
      <c r="I2542" s="14">
        <v>254000</v>
      </c>
      <c r="J2542" t="s">
        <v>7314</v>
      </c>
      <c r="K2542" s="14">
        <v>19843.75</v>
      </c>
      <c r="L2542" t="s">
        <v>197</v>
      </c>
      <c r="M2542" t="s">
        <v>202</v>
      </c>
      <c r="N2542" s="14"/>
      <c r="O2542" s="14"/>
      <c r="P2542" s="14"/>
      <c r="Q2542" s="14"/>
      <c r="R2542" s="14"/>
      <c r="S2542" s="14">
        <v>0</v>
      </c>
    </row>
    <row r="2543" spans="1:19" x14ac:dyDescent="0.3">
      <c r="A2543" t="s">
        <v>7317</v>
      </c>
      <c r="B2543" t="s">
        <v>39</v>
      </c>
      <c r="C2543" s="14">
        <v>2008</v>
      </c>
      <c r="D2543" t="s">
        <v>302</v>
      </c>
      <c r="E2543" t="s">
        <v>2330</v>
      </c>
      <c r="F2543" t="s">
        <v>299</v>
      </c>
      <c r="G2543" t="s">
        <v>299</v>
      </c>
      <c r="H2543" t="s">
        <v>4353</v>
      </c>
      <c r="I2543" s="14">
        <v>76035978.349999994</v>
      </c>
      <c r="J2543" t="s">
        <v>7314</v>
      </c>
      <c r="K2543" s="14">
        <v>5940310.5</v>
      </c>
      <c r="L2543" t="s">
        <v>197</v>
      </c>
      <c r="M2543" t="s">
        <v>202</v>
      </c>
      <c r="N2543" s="14"/>
      <c r="O2543" s="14"/>
      <c r="P2543" s="14"/>
      <c r="Q2543" s="14"/>
      <c r="R2543" s="14"/>
      <c r="S2543" s="14">
        <v>0</v>
      </c>
    </row>
    <row r="2544" spans="1:19" x14ac:dyDescent="0.3">
      <c r="A2544" t="s">
        <v>7318</v>
      </c>
      <c r="B2544" t="s">
        <v>39</v>
      </c>
      <c r="C2544" s="14">
        <v>2010</v>
      </c>
      <c r="D2544" t="s">
        <v>2323</v>
      </c>
      <c r="E2544" t="s">
        <v>2332</v>
      </c>
      <c r="F2544" t="s">
        <v>336</v>
      </c>
      <c r="G2544" t="s">
        <v>337</v>
      </c>
      <c r="H2544" t="s">
        <v>207</v>
      </c>
      <c r="I2544" s="14">
        <v>481000000</v>
      </c>
      <c r="J2544" t="s">
        <v>147</v>
      </c>
      <c r="K2544" s="14">
        <v>71045920</v>
      </c>
      <c r="L2544" t="s">
        <v>198</v>
      </c>
      <c r="M2544" t="s">
        <v>202</v>
      </c>
      <c r="N2544" s="14"/>
      <c r="O2544" s="14"/>
      <c r="P2544" s="14"/>
      <c r="Q2544" s="14">
        <v>0</v>
      </c>
      <c r="R2544" s="14">
        <v>1</v>
      </c>
      <c r="S2544" s="14">
        <v>1</v>
      </c>
    </row>
    <row r="2545" spans="1:19" x14ac:dyDescent="0.3">
      <c r="A2545" t="s">
        <v>7319</v>
      </c>
      <c r="B2545" t="s">
        <v>39</v>
      </c>
      <c r="C2545" s="14">
        <v>2010</v>
      </c>
      <c r="D2545" t="s">
        <v>302</v>
      </c>
      <c r="E2545" t="s">
        <v>2333</v>
      </c>
      <c r="F2545" t="s">
        <v>299</v>
      </c>
      <c r="G2545" t="s">
        <v>299</v>
      </c>
      <c r="H2545" t="s">
        <v>4353</v>
      </c>
      <c r="I2545" s="14"/>
      <c r="J2545" t="s">
        <v>4353</v>
      </c>
      <c r="K2545" s="14"/>
      <c r="L2545" t="s">
        <v>197</v>
      </c>
      <c r="M2545" t="s">
        <v>202</v>
      </c>
      <c r="N2545" s="14"/>
      <c r="O2545" s="14"/>
      <c r="P2545" s="14"/>
      <c r="Q2545" s="14"/>
      <c r="R2545" s="14"/>
      <c r="S2545" s="14">
        <v>0</v>
      </c>
    </row>
    <row r="2546" spans="1:19" x14ac:dyDescent="0.3">
      <c r="A2546" t="s">
        <v>7320</v>
      </c>
      <c r="B2546" t="s">
        <v>39</v>
      </c>
      <c r="C2546" s="14">
        <v>2011</v>
      </c>
      <c r="D2546" t="s">
        <v>302</v>
      </c>
      <c r="E2546" t="s">
        <v>2334</v>
      </c>
      <c r="F2546" t="s">
        <v>299</v>
      </c>
      <c r="G2546" t="s">
        <v>299</v>
      </c>
      <c r="H2546" t="s">
        <v>4353</v>
      </c>
      <c r="I2546" s="14"/>
      <c r="J2546" t="s">
        <v>4353</v>
      </c>
      <c r="K2546" s="14"/>
      <c r="L2546" t="s">
        <v>197</v>
      </c>
      <c r="M2546" t="s">
        <v>202</v>
      </c>
      <c r="N2546" s="14"/>
      <c r="O2546" s="14"/>
      <c r="P2546" s="14"/>
      <c r="Q2546" s="14"/>
      <c r="R2546" s="14"/>
      <c r="S2546" s="14">
        <v>0</v>
      </c>
    </row>
    <row r="2547" spans="1:19" x14ac:dyDescent="0.3">
      <c r="A2547" t="s">
        <v>7321</v>
      </c>
      <c r="B2547" t="s">
        <v>39</v>
      </c>
      <c r="C2547" s="14">
        <v>2012</v>
      </c>
      <c r="D2547" t="s">
        <v>2323</v>
      </c>
      <c r="E2547" t="s">
        <v>2335</v>
      </c>
      <c r="F2547" t="s">
        <v>336</v>
      </c>
      <c r="G2547" t="s">
        <v>337</v>
      </c>
      <c r="H2547" t="s">
        <v>207</v>
      </c>
      <c r="I2547" s="14">
        <v>982500000</v>
      </c>
      <c r="J2547" t="s">
        <v>147</v>
      </c>
      <c r="K2547" s="14">
        <v>155647696</v>
      </c>
      <c r="L2547" t="s">
        <v>198</v>
      </c>
      <c r="M2547" t="s">
        <v>4353</v>
      </c>
      <c r="N2547" s="14"/>
      <c r="O2547" s="14"/>
      <c r="P2547" s="14"/>
      <c r="Q2547" s="14">
        <v>0</v>
      </c>
      <c r="R2547" s="14">
        <v>1</v>
      </c>
      <c r="S2547" s="14">
        <v>1</v>
      </c>
    </row>
    <row r="2548" spans="1:19" x14ac:dyDescent="0.3">
      <c r="A2548" t="s">
        <v>7322</v>
      </c>
      <c r="B2548" t="s">
        <v>39</v>
      </c>
      <c r="C2548" s="14">
        <v>2013</v>
      </c>
      <c r="D2548" t="s">
        <v>302</v>
      </c>
      <c r="E2548" t="s">
        <v>7323</v>
      </c>
      <c r="F2548" t="s">
        <v>2336</v>
      </c>
      <c r="G2548" t="s">
        <v>328</v>
      </c>
      <c r="H2548" t="s">
        <v>4353</v>
      </c>
      <c r="I2548" s="14">
        <v>24000000</v>
      </c>
      <c r="J2548" t="s">
        <v>147</v>
      </c>
      <c r="K2548" s="14">
        <v>3873617.75</v>
      </c>
      <c r="L2548" t="s">
        <v>197</v>
      </c>
      <c r="M2548" t="s">
        <v>202</v>
      </c>
      <c r="N2548" s="14"/>
      <c r="O2548" s="14"/>
      <c r="P2548" s="14"/>
      <c r="Q2548" s="14"/>
      <c r="R2548" s="14"/>
      <c r="S2548" s="14">
        <v>0</v>
      </c>
    </row>
    <row r="2549" spans="1:19" x14ac:dyDescent="0.3">
      <c r="A2549" t="s">
        <v>7324</v>
      </c>
      <c r="B2549" t="s">
        <v>39</v>
      </c>
      <c r="C2549" s="14">
        <v>2014</v>
      </c>
      <c r="D2549" t="s">
        <v>302</v>
      </c>
      <c r="E2549" t="s">
        <v>7331</v>
      </c>
      <c r="F2549" t="s">
        <v>2336</v>
      </c>
      <c r="G2549" t="s">
        <v>328</v>
      </c>
      <c r="H2549" t="s">
        <v>4353</v>
      </c>
      <c r="I2549" s="14"/>
      <c r="J2549" t="s">
        <v>4353</v>
      </c>
      <c r="K2549" s="14"/>
      <c r="L2549" t="s">
        <v>197</v>
      </c>
      <c r="M2549" t="s">
        <v>202</v>
      </c>
      <c r="N2549" s="14"/>
      <c r="O2549" s="14"/>
      <c r="P2549" s="14"/>
      <c r="Q2549" s="14"/>
      <c r="R2549" s="14"/>
      <c r="S2549" s="14">
        <v>0</v>
      </c>
    </row>
    <row r="2550" spans="1:19" x14ac:dyDescent="0.3">
      <c r="A2550" t="s">
        <v>7325</v>
      </c>
      <c r="B2550" t="s">
        <v>39</v>
      </c>
      <c r="C2550" s="14">
        <v>2014</v>
      </c>
      <c r="D2550" t="s">
        <v>302</v>
      </c>
      <c r="E2550" t="s">
        <v>2340</v>
      </c>
      <c r="F2550" t="s">
        <v>299</v>
      </c>
      <c r="G2550" t="s">
        <v>299</v>
      </c>
      <c r="H2550" t="s">
        <v>4353</v>
      </c>
      <c r="I2550" s="14"/>
      <c r="J2550" t="s">
        <v>4353</v>
      </c>
      <c r="K2550" s="14"/>
      <c r="L2550" t="s">
        <v>197</v>
      </c>
      <c r="M2550" t="s">
        <v>202</v>
      </c>
      <c r="N2550" s="14"/>
      <c r="O2550" s="14"/>
      <c r="P2550" s="14"/>
      <c r="Q2550" s="14"/>
      <c r="R2550" s="14"/>
      <c r="S2550" s="14">
        <v>0</v>
      </c>
    </row>
    <row r="2551" spans="1:19" x14ac:dyDescent="0.3">
      <c r="A2551" t="s">
        <v>7326</v>
      </c>
      <c r="B2551" t="s">
        <v>39</v>
      </c>
      <c r="C2551" s="14">
        <v>2014</v>
      </c>
      <c r="D2551" t="s">
        <v>302</v>
      </c>
      <c r="E2551" t="s">
        <v>2337</v>
      </c>
      <c r="F2551" t="s">
        <v>299</v>
      </c>
      <c r="G2551" t="s">
        <v>299</v>
      </c>
      <c r="H2551" t="s">
        <v>4353</v>
      </c>
      <c r="I2551" s="14"/>
      <c r="J2551" t="s">
        <v>4353</v>
      </c>
      <c r="K2551" s="14"/>
      <c r="L2551" t="s">
        <v>197</v>
      </c>
      <c r="M2551" t="s">
        <v>202</v>
      </c>
      <c r="N2551" s="14"/>
      <c r="O2551" s="14"/>
      <c r="P2551" s="14"/>
      <c r="Q2551" s="14"/>
      <c r="R2551" s="14"/>
      <c r="S2551" s="14">
        <v>0</v>
      </c>
    </row>
    <row r="2552" spans="1:19" x14ac:dyDescent="0.3">
      <c r="A2552" t="s">
        <v>7327</v>
      </c>
      <c r="B2552" t="s">
        <v>39</v>
      </c>
      <c r="C2552" s="14">
        <v>2014</v>
      </c>
      <c r="D2552" t="s">
        <v>302</v>
      </c>
      <c r="E2552" t="s">
        <v>2338</v>
      </c>
      <c r="F2552" t="s">
        <v>299</v>
      </c>
      <c r="G2552" t="s">
        <v>299</v>
      </c>
      <c r="H2552" t="s">
        <v>4353</v>
      </c>
      <c r="I2552" s="14"/>
      <c r="J2552" t="s">
        <v>4353</v>
      </c>
      <c r="K2552" s="14"/>
      <c r="L2552" t="s">
        <v>197</v>
      </c>
      <c r="M2552" t="s">
        <v>202</v>
      </c>
      <c r="N2552" s="14"/>
      <c r="O2552" s="14"/>
      <c r="P2552" s="14"/>
      <c r="Q2552" s="14"/>
      <c r="R2552" s="14"/>
      <c r="S2552" s="14">
        <v>0</v>
      </c>
    </row>
    <row r="2553" spans="1:19" x14ac:dyDescent="0.3">
      <c r="A2553" t="s">
        <v>7328</v>
      </c>
      <c r="B2553" t="s">
        <v>39</v>
      </c>
      <c r="C2553" s="14">
        <v>2014</v>
      </c>
      <c r="D2553" t="s">
        <v>302</v>
      </c>
      <c r="E2553" t="s">
        <v>2341</v>
      </c>
      <c r="F2553" t="s">
        <v>299</v>
      </c>
      <c r="G2553" t="s">
        <v>299</v>
      </c>
      <c r="H2553" t="s">
        <v>4353</v>
      </c>
      <c r="I2553" s="14">
        <v>50000</v>
      </c>
      <c r="J2553" t="s">
        <v>7314</v>
      </c>
      <c r="K2553" s="14">
        <v>3250.89208984375</v>
      </c>
      <c r="L2553" t="s">
        <v>197</v>
      </c>
      <c r="M2553" t="s">
        <v>202</v>
      </c>
      <c r="N2553" s="14"/>
      <c r="O2553" s="14"/>
      <c r="P2553" s="14"/>
      <c r="Q2553" s="14"/>
      <c r="R2553" s="14"/>
      <c r="S2553" s="14">
        <v>0</v>
      </c>
    </row>
    <row r="2554" spans="1:19" x14ac:dyDescent="0.3">
      <c r="A2554" t="s">
        <v>7329</v>
      </c>
      <c r="B2554" t="s">
        <v>39</v>
      </c>
      <c r="C2554" s="14">
        <v>2014</v>
      </c>
      <c r="D2554" t="s">
        <v>302</v>
      </c>
      <c r="E2554" t="s">
        <v>7335</v>
      </c>
      <c r="F2554" t="s">
        <v>299</v>
      </c>
      <c r="G2554" t="s">
        <v>299</v>
      </c>
      <c r="H2554" t="s">
        <v>4353</v>
      </c>
      <c r="I2554" s="14"/>
      <c r="J2554" t="s">
        <v>4353</v>
      </c>
      <c r="K2554" s="14"/>
      <c r="L2554" t="s">
        <v>197</v>
      </c>
      <c r="M2554" t="s">
        <v>202</v>
      </c>
      <c r="N2554" s="14"/>
      <c r="O2554" s="14"/>
      <c r="P2554" s="14"/>
      <c r="Q2554" s="14"/>
      <c r="R2554" s="14"/>
      <c r="S2554" s="14">
        <v>0</v>
      </c>
    </row>
    <row r="2555" spans="1:19" x14ac:dyDescent="0.3">
      <c r="A2555" t="s">
        <v>7330</v>
      </c>
      <c r="B2555" t="s">
        <v>39</v>
      </c>
      <c r="C2555" s="14">
        <v>2014</v>
      </c>
      <c r="D2555" t="s">
        <v>302</v>
      </c>
      <c r="E2555" t="s">
        <v>7340</v>
      </c>
      <c r="F2555" t="s">
        <v>299</v>
      </c>
      <c r="G2555" t="s">
        <v>299</v>
      </c>
      <c r="H2555" t="s">
        <v>4353</v>
      </c>
      <c r="I2555" s="14">
        <v>500000</v>
      </c>
      <c r="J2555" t="s">
        <v>146</v>
      </c>
      <c r="K2555" s="14">
        <v>500000</v>
      </c>
      <c r="L2555" t="s">
        <v>197</v>
      </c>
      <c r="M2555" t="s">
        <v>202</v>
      </c>
      <c r="N2555" s="14"/>
      <c r="O2555" s="14"/>
      <c r="P2555" s="14"/>
      <c r="Q2555" s="14"/>
      <c r="R2555" s="14"/>
      <c r="S2555" s="14">
        <v>0</v>
      </c>
    </row>
    <row r="2556" spans="1:19" x14ac:dyDescent="0.3">
      <c r="A2556" t="s">
        <v>7332</v>
      </c>
      <c r="B2556" t="s">
        <v>39</v>
      </c>
      <c r="C2556" s="14">
        <v>2014</v>
      </c>
      <c r="D2556" t="s">
        <v>302</v>
      </c>
      <c r="E2556" t="s">
        <v>7333</v>
      </c>
      <c r="F2556" t="s">
        <v>299</v>
      </c>
      <c r="G2556" t="s">
        <v>299</v>
      </c>
      <c r="H2556" t="s">
        <v>4353</v>
      </c>
      <c r="I2556" s="14"/>
      <c r="J2556" t="s">
        <v>4353</v>
      </c>
      <c r="K2556" s="14"/>
      <c r="L2556" t="s">
        <v>197</v>
      </c>
      <c r="M2556" t="s">
        <v>202</v>
      </c>
      <c r="N2556" s="14"/>
      <c r="O2556" s="14"/>
      <c r="P2556" s="14"/>
      <c r="Q2556" s="14"/>
      <c r="R2556" s="14"/>
      <c r="S2556" s="14">
        <v>0</v>
      </c>
    </row>
    <row r="2557" spans="1:19" x14ac:dyDescent="0.3">
      <c r="A2557" t="s">
        <v>7334</v>
      </c>
      <c r="B2557" t="s">
        <v>39</v>
      </c>
      <c r="C2557" s="14">
        <v>2014</v>
      </c>
      <c r="D2557" t="s">
        <v>302</v>
      </c>
      <c r="E2557" t="s">
        <v>2339</v>
      </c>
      <c r="F2557" t="s">
        <v>299</v>
      </c>
      <c r="G2557" t="s">
        <v>299</v>
      </c>
      <c r="H2557" t="s">
        <v>4353</v>
      </c>
      <c r="I2557" s="14"/>
      <c r="J2557" t="s">
        <v>4353</v>
      </c>
      <c r="K2557" s="14"/>
      <c r="L2557" t="s">
        <v>197</v>
      </c>
      <c r="M2557" t="s">
        <v>202</v>
      </c>
      <c r="N2557" s="14"/>
      <c r="O2557" s="14"/>
      <c r="P2557" s="14"/>
      <c r="Q2557" s="14"/>
      <c r="R2557" s="14"/>
      <c r="S2557" s="14">
        <v>0</v>
      </c>
    </row>
    <row r="2558" spans="1:19" x14ac:dyDescent="0.3">
      <c r="A2558" t="s">
        <v>7336</v>
      </c>
      <c r="B2558" t="s">
        <v>39</v>
      </c>
      <c r="C2558" s="14">
        <v>2014</v>
      </c>
      <c r="D2558" t="s">
        <v>302</v>
      </c>
      <c r="E2558" t="s">
        <v>2344</v>
      </c>
      <c r="F2558" t="s">
        <v>299</v>
      </c>
      <c r="G2558" t="s">
        <v>299</v>
      </c>
      <c r="H2558" t="s">
        <v>4353</v>
      </c>
      <c r="I2558" s="14"/>
      <c r="J2558" t="s">
        <v>4353</v>
      </c>
      <c r="K2558" s="14"/>
      <c r="L2558" t="s">
        <v>197</v>
      </c>
      <c r="M2558" t="s">
        <v>202</v>
      </c>
      <c r="N2558" s="14"/>
      <c r="O2558" s="14"/>
      <c r="P2558" s="14"/>
      <c r="Q2558" s="14"/>
      <c r="R2558" s="14"/>
      <c r="S2558" s="14">
        <v>0</v>
      </c>
    </row>
    <row r="2559" spans="1:19" x14ac:dyDescent="0.3">
      <c r="A2559" t="s">
        <v>7337</v>
      </c>
      <c r="B2559" t="s">
        <v>39</v>
      </c>
      <c r="C2559" s="14">
        <v>2014</v>
      </c>
      <c r="D2559" t="s">
        <v>302</v>
      </c>
      <c r="E2559" t="s">
        <v>2345</v>
      </c>
      <c r="F2559" t="s">
        <v>299</v>
      </c>
      <c r="G2559" t="s">
        <v>299</v>
      </c>
      <c r="H2559" t="s">
        <v>4353</v>
      </c>
      <c r="I2559" s="14"/>
      <c r="J2559" t="s">
        <v>4353</v>
      </c>
      <c r="K2559" s="14"/>
      <c r="L2559" t="s">
        <v>197</v>
      </c>
      <c r="M2559" t="s">
        <v>202</v>
      </c>
      <c r="N2559" s="14"/>
      <c r="O2559" s="14"/>
      <c r="P2559" s="14"/>
      <c r="Q2559" s="14"/>
      <c r="R2559" s="14"/>
      <c r="S2559" s="14">
        <v>0</v>
      </c>
    </row>
    <row r="2560" spans="1:19" x14ac:dyDescent="0.3">
      <c r="A2560" t="s">
        <v>7338</v>
      </c>
      <c r="B2560" t="s">
        <v>39</v>
      </c>
      <c r="C2560" s="14">
        <v>2014</v>
      </c>
      <c r="D2560" t="s">
        <v>302</v>
      </c>
      <c r="E2560" t="s">
        <v>2342</v>
      </c>
      <c r="F2560" t="s">
        <v>299</v>
      </c>
      <c r="G2560" t="s">
        <v>299</v>
      </c>
      <c r="H2560" t="s">
        <v>4353</v>
      </c>
      <c r="I2560" s="14"/>
      <c r="J2560" t="s">
        <v>4353</v>
      </c>
      <c r="K2560" s="14"/>
      <c r="L2560" t="s">
        <v>197</v>
      </c>
      <c r="M2560" t="s">
        <v>202</v>
      </c>
      <c r="N2560" s="14"/>
      <c r="O2560" s="14"/>
      <c r="P2560" s="14"/>
      <c r="Q2560" s="14"/>
      <c r="R2560" s="14"/>
      <c r="S2560" s="14">
        <v>0</v>
      </c>
    </row>
    <row r="2561" spans="1:19" x14ac:dyDescent="0.3">
      <c r="A2561" t="s">
        <v>7339</v>
      </c>
      <c r="B2561" t="s">
        <v>39</v>
      </c>
      <c r="C2561" s="14">
        <v>2014</v>
      </c>
      <c r="D2561" t="s">
        <v>302</v>
      </c>
      <c r="E2561" t="s">
        <v>2346</v>
      </c>
      <c r="F2561" t="s">
        <v>299</v>
      </c>
      <c r="G2561" t="s">
        <v>299</v>
      </c>
      <c r="H2561" t="s">
        <v>4353</v>
      </c>
      <c r="I2561" s="14"/>
      <c r="J2561" t="s">
        <v>4353</v>
      </c>
      <c r="K2561" s="14"/>
      <c r="L2561" t="s">
        <v>197</v>
      </c>
      <c r="M2561" t="s">
        <v>202</v>
      </c>
      <c r="N2561" s="14"/>
      <c r="O2561" s="14"/>
      <c r="P2561" s="14"/>
      <c r="Q2561" s="14"/>
      <c r="R2561" s="14"/>
      <c r="S2561" s="14">
        <v>0</v>
      </c>
    </row>
    <row r="2562" spans="1:19" x14ac:dyDescent="0.3">
      <c r="A2562" t="s">
        <v>7341</v>
      </c>
      <c r="B2562" t="s">
        <v>39</v>
      </c>
      <c r="C2562" s="14">
        <v>2014</v>
      </c>
      <c r="D2562" t="s">
        <v>302</v>
      </c>
      <c r="E2562" t="s">
        <v>2343</v>
      </c>
      <c r="F2562" t="s">
        <v>299</v>
      </c>
      <c r="G2562" t="s">
        <v>299</v>
      </c>
      <c r="H2562" t="s">
        <v>4353</v>
      </c>
      <c r="I2562" s="14"/>
      <c r="J2562" t="s">
        <v>4353</v>
      </c>
      <c r="K2562" s="14"/>
      <c r="L2562" t="s">
        <v>197</v>
      </c>
      <c r="M2562" t="s">
        <v>202</v>
      </c>
      <c r="N2562" s="14"/>
      <c r="O2562" s="14"/>
      <c r="P2562" s="14"/>
      <c r="Q2562" s="14"/>
      <c r="R2562" s="14"/>
      <c r="S2562" s="14">
        <v>0</v>
      </c>
    </row>
    <row r="2563" spans="1:19" x14ac:dyDescent="0.3">
      <c r="A2563" t="s">
        <v>7342</v>
      </c>
      <c r="B2563" t="s">
        <v>39</v>
      </c>
      <c r="C2563" s="14">
        <v>2014</v>
      </c>
      <c r="D2563" t="s">
        <v>302</v>
      </c>
      <c r="E2563" t="s">
        <v>2347</v>
      </c>
      <c r="F2563" t="s">
        <v>2348</v>
      </c>
      <c r="G2563" t="s">
        <v>328</v>
      </c>
      <c r="H2563" t="s">
        <v>4353</v>
      </c>
      <c r="I2563" s="14"/>
      <c r="J2563" t="s">
        <v>4353</v>
      </c>
      <c r="K2563" s="14"/>
      <c r="L2563" t="s">
        <v>197</v>
      </c>
      <c r="M2563" t="s">
        <v>202</v>
      </c>
      <c r="N2563" s="14"/>
      <c r="O2563" s="14"/>
      <c r="P2563" s="14"/>
      <c r="Q2563" s="14"/>
      <c r="R2563" s="14"/>
      <c r="S2563" s="14">
        <v>0</v>
      </c>
    </row>
    <row r="2564" spans="1:19" x14ac:dyDescent="0.3">
      <c r="A2564" t="s">
        <v>7343</v>
      </c>
      <c r="B2564" t="s">
        <v>39</v>
      </c>
      <c r="C2564" s="14">
        <v>2015</v>
      </c>
      <c r="D2564" t="s">
        <v>2323</v>
      </c>
      <c r="E2564" t="s">
        <v>2349</v>
      </c>
      <c r="F2564" t="s">
        <v>336</v>
      </c>
      <c r="G2564" t="s">
        <v>337</v>
      </c>
      <c r="H2564" t="s">
        <v>207</v>
      </c>
      <c r="I2564" s="14">
        <v>373838496</v>
      </c>
      <c r="J2564" t="s">
        <v>146</v>
      </c>
      <c r="K2564" s="14">
        <v>373838496</v>
      </c>
      <c r="L2564" t="s">
        <v>198</v>
      </c>
      <c r="M2564" t="s">
        <v>4353</v>
      </c>
      <c r="N2564" s="14"/>
      <c r="O2564" s="14"/>
      <c r="P2564" s="14"/>
      <c r="Q2564" s="14">
        <v>0</v>
      </c>
      <c r="R2564" s="14">
        <v>1</v>
      </c>
      <c r="S2564" s="14">
        <v>1</v>
      </c>
    </row>
    <row r="2565" spans="1:19" x14ac:dyDescent="0.3">
      <c r="A2565" t="s">
        <v>7344</v>
      </c>
      <c r="B2565" t="s">
        <v>39</v>
      </c>
      <c r="C2565" s="14">
        <v>2016</v>
      </c>
      <c r="D2565" t="s">
        <v>2323</v>
      </c>
      <c r="E2565" t="s">
        <v>2352</v>
      </c>
      <c r="F2565" t="s">
        <v>463</v>
      </c>
      <c r="G2565" t="s">
        <v>337</v>
      </c>
      <c r="H2565" t="s">
        <v>456</v>
      </c>
      <c r="I2565" s="14">
        <v>159000000</v>
      </c>
      <c r="J2565" t="s">
        <v>146</v>
      </c>
      <c r="K2565" s="14">
        <v>159000000</v>
      </c>
      <c r="L2565" t="s">
        <v>198</v>
      </c>
      <c r="M2565" t="s">
        <v>199</v>
      </c>
      <c r="N2565" s="14"/>
      <c r="O2565" s="14"/>
      <c r="P2565" s="14"/>
      <c r="Q2565" s="14">
        <v>0</v>
      </c>
      <c r="R2565" s="14">
        <v>1</v>
      </c>
      <c r="S2565" s="14">
        <v>1</v>
      </c>
    </row>
    <row r="2566" spans="1:19" x14ac:dyDescent="0.3">
      <c r="A2566" t="s">
        <v>7345</v>
      </c>
      <c r="B2566" t="s">
        <v>39</v>
      </c>
      <c r="C2566" s="14">
        <v>2016</v>
      </c>
      <c r="D2566" t="s">
        <v>2323</v>
      </c>
      <c r="E2566" t="s">
        <v>2350</v>
      </c>
      <c r="F2566" t="s">
        <v>336</v>
      </c>
      <c r="G2566" t="s">
        <v>337</v>
      </c>
      <c r="H2566" t="s">
        <v>456</v>
      </c>
      <c r="I2566" s="14">
        <v>75395224</v>
      </c>
      <c r="J2566" t="s">
        <v>146</v>
      </c>
      <c r="K2566" s="14">
        <v>75395224</v>
      </c>
      <c r="L2566" t="s">
        <v>198</v>
      </c>
      <c r="M2566" t="s">
        <v>4353</v>
      </c>
      <c r="N2566" s="14"/>
      <c r="O2566" s="14"/>
      <c r="P2566" s="14"/>
      <c r="Q2566" s="14">
        <v>0</v>
      </c>
      <c r="R2566" s="14">
        <v>1</v>
      </c>
      <c r="S2566" s="14">
        <v>1</v>
      </c>
    </row>
    <row r="2567" spans="1:19" x14ac:dyDescent="0.3">
      <c r="A2567" t="s">
        <v>7346</v>
      </c>
      <c r="B2567" t="s">
        <v>39</v>
      </c>
      <c r="C2567" s="14">
        <v>2016</v>
      </c>
      <c r="D2567" t="s">
        <v>2323</v>
      </c>
      <c r="E2567" t="s">
        <v>2351</v>
      </c>
      <c r="F2567" t="s">
        <v>336</v>
      </c>
      <c r="G2567" t="s">
        <v>337</v>
      </c>
      <c r="H2567" t="s">
        <v>644</v>
      </c>
      <c r="I2567" s="14">
        <v>127500000</v>
      </c>
      <c r="J2567" t="s">
        <v>146</v>
      </c>
      <c r="K2567" s="14">
        <v>127500000</v>
      </c>
      <c r="L2567" t="s">
        <v>198</v>
      </c>
      <c r="M2567" t="s">
        <v>4353</v>
      </c>
      <c r="N2567" s="14"/>
      <c r="O2567" s="14"/>
      <c r="P2567" s="14"/>
      <c r="Q2567" s="14">
        <v>0</v>
      </c>
      <c r="R2567" s="14">
        <v>1</v>
      </c>
      <c r="S2567" s="14">
        <v>1</v>
      </c>
    </row>
    <row r="2568" spans="1:19" x14ac:dyDescent="0.3">
      <c r="A2568" t="s">
        <v>7347</v>
      </c>
      <c r="B2568" t="s">
        <v>39</v>
      </c>
      <c r="C2568" s="14">
        <v>2016</v>
      </c>
      <c r="D2568" t="s">
        <v>2323</v>
      </c>
      <c r="E2568" t="s">
        <v>2353</v>
      </c>
      <c r="F2568" t="s">
        <v>336</v>
      </c>
      <c r="G2568" t="s">
        <v>337</v>
      </c>
      <c r="H2568" t="s">
        <v>207</v>
      </c>
      <c r="I2568" s="14">
        <v>455600000</v>
      </c>
      <c r="J2568" t="s">
        <v>147</v>
      </c>
      <c r="K2568" s="14">
        <v>68568216</v>
      </c>
      <c r="L2568" t="s">
        <v>198</v>
      </c>
      <c r="M2568" t="s">
        <v>4353</v>
      </c>
      <c r="N2568" s="14"/>
      <c r="O2568" s="14"/>
      <c r="P2568" s="14"/>
      <c r="Q2568" s="14">
        <v>0</v>
      </c>
      <c r="R2568" s="14">
        <v>1</v>
      </c>
      <c r="S2568" s="14">
        <v>1</v>
      </c>
    </row>
    <row r="2569" spans="1:19" x14ac:dyDescent="0.3">
      <c r="A2569" t="s">
        <v>7348</v>
      </c>
      <c r="B2569" t="s">
        <v>39</v>
      </c>
      <c r="C2569" s="14">
        <v>2017</v>
      </c>
      <c r="D2569" t="s">
        <v>2323</v>
      </c>
      <c r="E2569" t="s">
        <v>2354</v>
      </c>
      <c r="F2569" t="s">
        <v>454</v>
      </c>
      <c r="G2569" t="s">
        <v>455</v>
      </c>
      <c r="H2569" t="s">
        <v>456</v>
      </c>
      <c r="I2569" s="14">
        <v>368900000</v>
      </c>
      <c r="J2569" t="s">
        <v>146</v>
      </c>
      <c r="K2569" s="14">
        <v>368900000</v>
      </c>
      <c r="L2569" t="s">
        <v>198</v>
      </c>
      <c r="M2569" t="s">
        <v>199</v>
      </c>
      <c r="N2569" s="14"/>
      <c r="O2569" s="14"/>
      <c r="P2569" s="14"/>
      <c r="Q2569" s="14">
        <v>1</v>
      </c>
      <c r="R2569" s="14">
        <v>1</v>
      </c>
      <c r="S2569" s="14">
        <v>1</v>
      </c>
    </row>
    <row r="2570" spans="1:19" x14ac:dyDescent="0.3">
      <c r="A2570" t="s">
        <v>7349</v>
      </c>
      <c r="B2570" t="s">
        <v>16</v>
      </c>
      <c r="C2570" s="14">
        <v>1961</v>
      </c>
      <c r="D2570" t="s">
        <v>255</v>
      </c>
      <c r="E2570" t="s">
        <v>259</v>
      </c>
      <c r="F2570" t="s">
        <v>299</v>
      </c>
      <c r="G2570" t="s">
        <v>299</v>
      </c>
      <c r="H2570" t="s">
        <v>4353</v>
      </c>
      <c r="I2570" s="14"/>
      <c r="J2570" t="s">
        <v>4353</v>
      </c>
      <c r="K2570" s="14">
        <v>200000</v>
      </c>
      <c r="L2570" t="s">
        <v>197</v>
      </c>
      <c r="M2570" t="s">
        <v>4353</v>
      </c>
      <c r="N2570" s="14"/>
      <c r="O2570" s="14"/>
      <c r="P2570" s="14"/>
      <c r="Q2570" s="14"/>
      <c r="R2570" s="14"/>
      <c r="S2570" s="14">
        <v>0</v>
      </c>
    </row>
    <row r="2571" spans="1:19" x14ac:dyDescent="0.3">
      <c r="A2571" t="s">
        <v>7350</v>
      </c>
      <c r="B2571" t="s">
        <v>16</v>
      </c>
      <c r="C2571" s="14">
        <v>1961</v>
      </c>
      <c r="D2571" t="s">
        <v>255</v>
      </c>
      <c r="E2571" t="s">
        <v>4389</v>
      </c>
      <c r="F2571" t="s">
        <v>299</v>
      </c>
      <c r="G2571" t="s">
        <v>299</v>
      </c>
      <c r="H2571" t="s">
        <v>4353</v>
      </c>
      <c r="I2571" s="14"/>
      <c r="J2571" t="s">
        <v>4353</v>
      </c>
      <c r="K2571" s="14">
        <v>19400000</v>
      </c>
      <c r="L2571" t="s">
        <v>198</v>
      </c>
      <c r="M2571" t="s">
        <v>4353</v>
      </c>
      <c r="N2571" s="14">
        <v>0</v>
      </c>
      <c r="O2571" s="14">
        <v>20</v>
      </c>
      <c r="P2571" s="14">
        <v>30</v>
      </c>
      <c r="Q2571" s="14"/>
      <c r="R2571" s="14"/>
      <c r="S2571" s="14">
        <v>0</v>
      </c>
    </row>
    <row r="2572" spans="1:19" x14ac:dyDescent="0.3">
      <c r="A2572" t="s">
        <v>7351</v>
      </c>
      <c r="B2572" t="s">
        <v>16</v>
      </c>
      <c r="C2572" s="14">
        <v>1964</v>
      </c>
      <c r="D2572" t="s">
        <v>255</v>
      </c>
      <c r="E2572" t="s">
        <v>4390</v>
      </c>
      <c r="F2572" t="s">
        <v>299</v>
      </c>
      <c r="G2572" t="s">
        <v>299</v>
      </c>
      <c r="H2572" t="s">
        <v>4353</v>
      </c>
      <c r="I2572" s="14"/>
      <c r="J2572" t="s">
        <v>4353</v>
      </c>
      <c r="K2572" s="14">
        <v>15000000</v>
      </c>
      <c r="L2572" t="s">
        <v>198</v>
      </c>
      <c r="M2572" t="s">
        <v>4353</v>
      </c>
      <c r="N2572" s="14"/>
      <c r="O2572" s="14"/>
      <c r="P2572" s="14"/>
      <c r="Q2572" s="14"/>
      <c r="R2572" s="14"/>
      <c r="S2572" s="14">
        <v>0</v>
      </c>
    </row>
    <row r="2573" spans="1:19" x14ac:dyDescent="0.3">
      <c r="A2573" t="s">
        <v>7352</v>
      </c>
      <c r="B2573" t="s">
        <v>16</v>
      </c>
      <c r="C2573" s="14">
        <v>1966</v>
      </c>
      <c r="D2573" t="s">
        <v>255</v>
      </c>
      <c r="E2573" t="s">
        <v>4391</v>
      </c>
      <c r="F2573" t="s">
        <v>299</v>
      </c>
      <c r="G2573" t="s">
        <v>299</v>
      </c>
      <c r="H2573" t="s">
        <v>4353</v>
      </c>
      <c r="I2573" s="14"/>
      <c r="J2573" t="s">
        <v>4353</v>
      </c>
      <c r="K2573" s="14">
        <v>3000000</v>
      </c>
      <c r="L2573" t="s">
        <v>198</v>
      </c>
      <c r="M2573" t="s">
        <v>4353</v>
      </c>
      <c r="N2573" s="14">
        <v>0</v>
      </c>
      <c r="O2573" s="14">
        <v>10</v>
      </c>
      <c r="P2573" s="14">
        <v>30</v>
      </c>
      <c r="Q2573" s="14"/>
      <c r="R2573" s="14"/>
      <c r="S2573" s="14">
        <v>0</v>
      </c>
    </row>
    <row r="2574" spans="1:19" x14ac:dyDescent="0.3">
      <c r="A2574" t="s">
        <v>7353</v>
      </c>
      <c r="B2574" t="s">
        <v>16</v>
      </c>
      <c r="C2574" s="14">
        <v>1967</v>
      </c>
      <c r="D2574" t="s">
        <v>255</v>
      </c>
      <c r="E2574" t="s">
        <v>885</v>
      </c>
      <c r="F2574" t="s">
        <v>299</v>
      </c>
      <c r="G2574" t="s">
        <v>299</v>
      </c>
      <c r="H2574" t="s">
        <v>4353</v>
      </c>
      <c r="I2574" s="14"/>
      <c r="J2574" t="s">
        <v>4353</v>
      </c>
      <c r="K2574" s="14">
        <v>5000000</v>
      </c>
      <c r="L2574" t="s">
        <v>198</v>
      </c>
      <c r="M2574" t="s">
        <v>4353</v>
      </c>
      <c r="N2574" s="14"/>
      <c r="O2574" s="14"/>
      <c r="P2574" s="14"/>
      <c r="Q2574" s="14"/>
      <c r="R2574" s="14"/>
      <c r="S2574" s="14">
        <v>0</v>
      </c>
    </row>
    <row r="2575" spans="1:19" x14ac:dyDescent="0.3">
      <c r="A2575" t="s">
        <v>7354</v>
      </c>
      <c r="B2575" t="s">
        <v>16</v>
      </c>
      <c r="C2575" s="14">
        <v>1970</v>
      </c>
      <c r="D2575" t="s">
        <v>255</v>
      </c>
      <c r="E2575" t="s">
        <v>812</v>
      </c>
      <c r="F2575" t="s">
        <v>299</v>
      </c>
      <c r="G2575" t="s">
        <v>299</v>
      </c>
      <c r="H2575" t="s">
        <v>4353</v>
      </c>
      <c r="I2575" s="14"/>
      <c r="J2575" t="s">
        <v>4353</v>
      </c>
      <c r="K2575" s="14">
        <v>20000000</v>
      </c>
      <c r="L2575" t="s">
        <v>198</v>
      </c>
      <c r="M2575" t="s">
        <v>4353</v>
      </c>
      <c r="N2575" s="14">
        <v>0</v>
      </c>
      <c r="O2575" s="14">
        <v>5</v>
      </c>
      <c r="P2575" s="14">
        <v>20</v>
      </c>
      <c r="Q2575" s="14"/>
      <c r="R2575" s="14"/>
      <c r="S2575" s="14">
        <v>0</v>
      </c>
    </row>
    <row r="2576" spans="1:19" x14ac:dyDescent="0.3">
      <c r="A2576" t="s">
        <v>7355</v>
      </c>
      <c r="B2576" t="s">
        <v>16</v>
      </c>
      <c r="C2576" s="14">
        <v>1973</v>
      </c>
      <c r="D2576" t="s">
        <v>255</v>
      </c>
      <c r="E2576" t="s">
        <v>812</v>
      </c>
      <c r="F2576" t="s">
        <v>299</v>
      </c>
      <c r="G2576" t="s">
        <v>299</v>
      </c>
      <c r="H2576" t="s">
        <v>4353</v>
      </c>
      <c r="I2576" s="14"/>
      <c r="J2576" t="s">
        <v>4353</v>
      </c>
      <c r="K2576" s="14">
        <v>20000000</v>
      </c>
      <c r="L2576" t="s">
        <v>198</v>
      </c>
      <c r="M2576" t="s">
        <v>4353</v>
      </c>
      <c r="N2576" s="14"/>
      <c r="O2576" s="14"/>
      <c r="P2576" s="14"/>
      <c r="Q2576" s="14"/>
      <c r="R2576" s="14"/>
      <c r="S2576" s="14">
        <v>0</v>
      </c>
    </row>
    <row r="2577" spans="1:19" x14ac:dyDescent="0.3">
      <c r="A2577" t="s">
        <v>7356</v>
      </c>
      <c r="B2577" t="s">
        <v>16</v>
      </c>
      <c r="C2577" s="14">
        <v>1983</v>
      </c>
      <c r="D2577" t="s">
        <v>255</v>
      </c>
      <c r="E2577" t="s">
        <v>4392</v>
      </c>
      <c r="F2577" t="s">
        <v>299</v>
      </c>
      <c r="G2577" t="s">
        <v>299</v>
      </c>
      <c r="H2577" t="s">
        <v>4353</v>
      </c>
      <c r="I2577" s="14"/>
      <c r="J2577" t="s">
        <v>4353</v>
      </c>
      <c r="K2577" s="14">
        <v>150000</v>
      </c>
      <c r="L2577" t="s">
        <v>197</v>
      </c>
      <c r="M2577" t="s">
        <v>4353</v>
      </c>
      <c r="N2577" s="14"/>
      <c r="O2577" s="14"/>
      <c r="P2577" s="14"/>
      <c r="Q2577" s="14"/>
      <c r="R2577" s="14"/>
      <c r="S2577" s="14">
        <v>0</v>
      </c>
    </row>
    <row r="2578" spans="1:19" x14ac:dyDescent="0.3">
      <c r="A2578" t="s">
        <v>7357</v>
      </c>
      <c r="B2578" t="s">
        <v>16</v>
      </c>
      <c r="C2578" s="14">
        <v>1984</v>
      </c>
      <c r="D2578" t="s">
        <v>255</v>
      </c>
      <c r="E2578" t="s">
        <v>4393</v>
      </c>
      <c r="F2578" t="s">
        <v>299</v>
      </c>
      <c r="G2578" t="s">
        <v>299</v>
      </c>
      <c r="H2578" t="s">
        <v>4353</v>
      </c>
      <c r="I2578" s="14"/>
      <c r="J2578" t="s">
        <v>4353</v>
      </c>
      <c r="K2578" s="14">
        <v>130000</v>
      </c>
      <c r="L2578" t="s">
        <v>197</v>
      </c>
      <c r="M2578" t="s">
        <v>4353</v>
      </c>
      <c r="N2578" s="14"/>
      <c r="O2578" s="14"/>
      <c r="P2578" s="14"/>
      <c r="Q2578" s="14"/>
      <c r="R2578" s="14"/>
      <c r="S2578" s="14">
        <v>0</v>
      </c>
    </row>
    <row r="2579" spans="1:19" x14ac:dyDescent="0.3">
      <c r="A2579" t="s">
        <v>7358</v>
      </c>
      <c r="B2579" t="s">
        <v>16</v>
      </c>
      <c r="C2579" s="14">
        <v>1984</v>
      </c>
      <c r="D2579" t="s">
        <v>255</v>
      </c>
      <c r="E2579" t="s">
        <v>4394</v>
      </c>
      <c r="F2579" t="s">
        <v>299</v>
      </c>
      <c r="G2579" t="s">
        <v>299</v>
      </c>
      <c r="H2579" t="s">
        <v>4353</v>
      </c>
      <c r="I2579" s="14"/>
      <c r="J2579" t="s">
        <v>4353</v>
      </c>
      <c r="K2579" s="14">
        <v>160000</v>
      </c>
      <c r="L2579" t="s">
        <v>197</v>
      </c>
      <c r="M2579" t="s">
        <v>4353</v>
      </c>
      <c r="N2579" s="14"/>
      <c r="O2579" s="14"/>
      <c r="P2579" s="14"/>
      <c r="Q2579" s="14"/>
      <c r="R2579" s="14"/>
      <c r="S2579" s="14">
        <v>0</v>
      </c>
    </row>
    <row r="2580" spans="1:19" x14ac:dyDescent="0.3">
      <c r="A2580" t="s">
        <v>7359</v>
      </c>
      <c r="B2580" t="s">
        <v>16</v>
      </c>
      <c r="C2580" s="14">
        <v>1985</v>
      </c>
      <c r="D2580" t="s">
        <v>255</v>
      </c>
      <c r="E2580" t="s">
        <v>4395</v>
      </c>
      <c r="F2580" t="s">
        <v>299</v>
      </c>
      <c r="G2580" t="s">
        <v>299</v>
      </c>
      <c r="H2580" t="s">
        <v>4353</v>
      </c>
      <c r="I2580" s="14"/>
      <c r="J2580" t="s">
        <v>4353</v>
      </c>
      <c r="K2580" s="14">
        <v>500000</v>
      </c>
      <c r="L2580" t="s">
        <v>197</v>
      </c>
      <c r="M2580" t="s">
        <v>4353</v>
      </c>
      <c r="N2580" s="14"/>
      <c r="O2580" s="14"/>
      <c r="P2580" s="14"/>
      <c r="Q2580" s="14"/>
      <c r="R2580" s="14"/>
      <c r="S2580" s="14">
        <v>0</v>
      </c>
    </row>
    <row r="2581" spans="1:19" x14ac:dyDescent="0.3">
      <c r="A2581" t="s">
        <v>7360</v>
      </c>
      <c r="B2581" t="s">
        <v>16</v>
      </c>
      <c r="C2581" s="14">
        <v>1985</v>
      </c>
      <c r="D2581" t="s">
        <v>255</v>
      </c>
      <c r="E2581" t="s">
        <v>1127</v>
      </c>
      <c r="F2581" t="s">
        <v>299</v>
      </c>
      <c r="G2581" t="s">
        <v>299</v>
      </c>
      <c r="H2581" t="s">
        <v>4353</v>
      </c>
      <c r="I2581" s="14"/>
      <c r="J2581" t="s">
        <v>4353</v>
      </c>
      <c r="K2581" s="14">
        <v>50000</v>
      </c>
      <c r="L2581" t="s">
        <v>197</v>
      </c>
      <c r="M2581" t="s">
        <v>4353</v>
      </c>
      <c r="N2581" s="14"/>
      <c r="O2581" s="14"/>
      <c r="P2581" s="14"/>
      <c r="Q2581" s="14"/>
      <c r="R2581" s="14"/>
      <c r="S2581" s="14">
        <v>0</v>
      </c>
    </row>
    <row r="2582" spans="1:19" x14ac:dyDescent="0.3">
      <c r="A2582" t="s">
        <v>7361</v>
      </c>
      <c r="B2582" t="s">
        <v>16</v>
      </c>
      <c r="C2582" s="14">
        <v>1985</v>
      </c>
      <c r="D2582" t="s">
        <v>255</v>
      </c>
      <c r="E2582" t="s">
        <v>2355</v>
      </c>
      <c r="F2582" t="s">
        <v>299</v>
      </c>
      <c r="G2582" t="s">
        <v>299</v>
      </c>
      <c r="H2582" t="s">
        <v>4353</v>
      </c>
      <c r="I2582" s="14"/>
      <c r="J2582" t="s">
        <v>4353</v>
      </c>
      <c r="K2582" s="14">
        <v>300000</v>
      </c>
      <c r="L2582" t="s">
        <v>197</v>
      </c>
      <c r="M2582" t="s">
        <v>4353</v>
      </c>
      <c r="N2582" s="14"/>
      <c r="O2582" s="14"/>
      <c r="P2582" s="14"/>
      <c r="Q2582" s="14"/>
      <c r="R2582" s="14"/>
      <c r="S2582" s="14">
        <v>0</v>
      </c>
    </row>
    <row r="2583" spans="1:19" x14ac:dyDescent="0.3">
      <c r="A2583" t="s">
        <v>7362</v>
      </c>
      <c r="B2583" t="s">
        <v>16</v>
      </c>
      <c r="C2583" s="14">
        <v>1985</v>
      </c>
      <c r="D2583" t="s">
        <v>255</v>
      </c>
      <c r="E2583" t="s">
        <v>284</v>
      </c>
      <c r="F2583" t="s">
        <v>299</v>
      </c>
      <c r="G2583" t="s">
        <v>299</v>
      </c>
      <c r="H2583" t="s">
        <v>4353</v>
      </c>
      <c r="I2583" s="14"/>
      <c r="J2583" t="s">
        <v>4353</v>
      </c>
      <c r="K2583" s="14">
        <v>2700000</v>
      </c>
      <c r="L2583" t="s">
        <v>198</v>
      </c>
      <c r="M2583" t="s">
        <v>4353</v>
      </c>
      <c r="N2583" s="14">
        <v>0</v>
      </c>
      <c r="O2583" s="14">
        <v>5</v>
      </c>
      <c r="P2583" s="14">
        <v>20</v>
      </c>
      <c r="Q2583" s="14"/>
      <c r="R2583" s="14"/>
      <c r="S2583" s="14">
        <v>0</v>
      </c>
    </row>
    <row r="2584" spans="1:19" x14ac:dyDescent="0.3">
      <c r="A2584" t="s">
        <v>7363</v>
      </c>
      <c r="B2584" t="s">
        <v>16</v>
      </c>
      <c r="C2584" s="14">
        <v>1985</v>
      </c>
      <c r="D2584" t="s">
        <v>255</v>
      </c>
      <c r="E2584" t="s">
        <v>283</v>
      </c>
      <c r="F2584" t="s">
        <v>299</v>
      </c>
      <c r="G2584" t="s">
        <v>299</v>
      </c>
      <c r="H2584" t="s">
        <v>4353</v>
      </c>
      <c r="I2584" s="14"/>
      <c r="J2584" t="s">
        <v>4353</v>
      </c>
      <c r="K2584" s="14">
        <v>700000</v>
      </c>
      <c r="L2584" t="s">
        <v>198</v>
      </c>
      <c r="M2584" t="s">
        <v>4353</v>
      </c>
      <c r="N2584" s="14">
        <v>0</v>
      </c>
      <c r="O2584" s="14">
        <v>5</v>
      </c>
      <c r="P2584" s="14">
        <v>20</v>
      </c>
      <c r="Q2584" s="14"/>
      <c r="R2584" s="14"/>
      <c r="S2584" s="14">
        <v>0</v>
      </c>
    </row>
    <row r="2585" spans="1:19" x14ac:dyDescent="0.3">
      <c r="A2585" t="s">
        <v>7364</v>
      </c>
      <c r="B2585" t="s">
        <v>16</v>
      </c>
      <c r="C2585" s="14">
        <v>1985</v>
      </c>
      <c r="D2585" t="s">
        <v>255</v>
      </c>
      <c r="E2585" t="s">
        <v>4397</v>
      </c>
      <c r="F2585" t="s">
        <v>299</v>
      </c>
      <c r="G2585" t="s">
        <v>299</v>
      </c>
      <c r="H2585" t="s">
        <v>4353</v>
      </c>
      <c r="I2585" s="14"/>
      <c r="J2585" t="s">
        <v>4353</v>
      </c>
      <c r="K2585" s="14">
        <v>1300000</v>
      </c>
      <c r="L2585" t="s">
        <v>198</v>
      </c>
      <c r="M2585" t="s">
        <v>4353</v>
      </c>
      <c r="N2585" s="14">
        <v>0</v>
      </c>
      <c r="O2585" s="14">
        <v>5</v>
      </c>
      <c r="P2585" s="14">
        <v>20</v>
      </c>
      <c r="Q2585" s="14"/>
      <c r="R2585" s="14"/>
      <c r="S2585" s="14">
        <v>0</v>
      </c>
    </row>
    <row r="2586" spans="1:19" x14ac:dyDescent="0.3">
      <c r="A2586" t="s">
        <v>7365</v>
      </c>
      <c r="B2586" t="s">
        <v>16</v>
      </c>
      <c r="C2586" s="14">
        <v>1985</v>
      </c>
      <c r="D2586" t="s">
        <v>255</v>
      </c>
      <c r="E2586" t="s">
        <v>4396</v>
      </c>
      <c r="F2586" t="s">
        <v>299</v>
      </c>
      <c r="G2586" t="s">
        <v>299</v>
      </c>
      <c r="H2586" t="s">
        <v>4353</v>
      </c>
      <c r="I2586" s="14"/>
      <c r="J2586" t="s">
        <v>4353</v>
      </c>
      <c r="K2586" s="14">
        <v>400000</v>
      </c>
      <c r="L2586" t="s">
        <v>198</v>
      </c>
      <c r="M2586" t="s">
        <v>4353</v>
      </c>
      <c r="N2586" s="14">
        <v>0</v>
      </c>
      <c r="O2586" s="14">
        <v>5</v>
      </c>
      <c r="P2586" s="14">
        <v>20</v>
      </c>
      <c r="Q2586" s="14"/>
      <c r="R2586" s="14"/>
      <c r="S2586" s="14">
        <v>0</v>
      </c>
    </row>
    <row r="2587" spans="1:19" x14ac:dyDescent="0.3">
      <c r="A2587" t="s">
        <v>7366</v>
      </c>
      <c r="B2587" t="s">
        <v>16</v>
      </c>
      <c r="C2587" s="14">
        <v>1986</v>
      </c>
      <c r="D2587" t="s">
        <v>255</v>
      </c>
      <c r="E2587" t="s">
        <v>4398</v>
      </c>
      <c r="F2587" t="s">
        <v>299</v>
      </c>
      <c r="G2587" t="s">
        <v>299</v>
      </c>
      <c r="H2587" t="s">
        <v>4353</v>
      </c>
      <c r="I2587" s="14"/>
      <c r="J2587" t="s">
        <v>4353</v>
      </c>
      <c r="K2587" s="14">
        <v>14500000</v>
      </c>
      <c r="L2587" t="s">
        <v>198</v>
      </c>
      <c r="M2587" t="s">
        <v>4353</v>
      </c>
      <c r="N2587" s="14">
        <v>0</v>
      </c>
      <c r="O2587" s="14"/>
      <c r="P2587" s="14"/>
      <c r="Q2587" s="14"/>
      <c r="R2587" s="14"/>
      <c r="S2587" s="14">
        <v>0</v>
      </c>
    </row>
    <row r="2588" spans="1:19" x14ac:dyDescent="0.3">
      <c r="A2588" t="s">
        <v>7367</v>
      </c>
      <c r="B2588" t="s">
        <v>16</v>
      </c>
      <c r="C2588" s="14">
        <v>1986</v>
      </c>
      <c r="D2588" t="s">
        <v>255</v>
      </c>
      <c r="E2588" t="s">
        <v>285</v>
      </c>
      <c r="F2588" t="s">
        <v>299</v>
      </c>
      <c r="G2588" t="s">
        <v>299</v>
      </c>
      <c r="H2588" t="s">
        <v>4353</v>
      </c>
      <c r="I2588" s="14"/>
      <c r="J2588" t="s">
        <v>4353</v>
      </c>
      <c r="K2588" s="14">
        <v>800000</v>
      </c>
      <c r="L2588" t="s">
        <v>198</v>
      </c>
      <c r="M2588" t="s">
        <v>4353</v>
      </c>
      <c r="N2588" s="14">
        <v>0</v>
      </c>
      <c r="O2588" s="14">
        <v>5</v>
      </c>
      <c r="P2588" s="14">
        <v>20</v>
      </c>
      <c r="Q2588" s="14"/>
      <c r="R2588" s="14"/>
      <c r="S2588" s="14">
        <v>0</v>
      </c>
    </row>
    <row r="2589" spans="1:19" x14ac:dyDescent="0.3">
      <c r="A2589" t="s">
        <v>7368</v>
      </c>
      <c r="B2589" t="s">
        <v>16</v>
      </c>
      <c r="C2589" s="14">
        <v>1987</v>
      </c>
      <c r="D2589" t="s">
        <v>255</v>
      </c>
      <c r="E2589" t="s">
        <v>929</v>
      </c>
      <c r="F2589" t="s">
        <v>299</v>
      </c>
      <c r="G2589" t="s">
        <v>299</v>
      </c>
      <c r="H2589" t="s">
        <v>4353</v>
      </c>
      <c r="I2589" s="14"/>
      <c r="J2589" t="s">
        <v>4353</v>
      </c>
      <c r="K2589" s="14">
        <v>4000000</v>
      </c>
      <c r="L2589" t="s">
        <v>197</v>
      </c>
      <c r="M2589" t="s">
        <v>4353</v>
      </c>
      <c r="N2589" s="14"/>
      <c r="O2589" s="14"/>
      <c r="P2589" s="14"/>
      <c r="Q2589" s="14"/>
      <c r="R2589" s="14"/>
      <c r="S2589" s="14">
        <v>0</v>
      </c>
    </row>
    <row r="2590" spans="1:19" x14ac:dyDescent="0.3">
      <c r="A2590" t="s">
        <v>7369</v>
      </c>
      <c r="B2590" t="s">
        <v>16</v>
      </c>
      <c r="C2590" s="14">
        <v>1987</v>
      </c>
      <c r="D2590" t="s">
        <v>255</v>
      </c>
      <c r="E2590" t="s">
        <v>4399</v>
      </c>
      <c r="F2590" t="s">
        <v>299</v>
      </c>
      <c r="G2590" t="s">
        <v>299</v>
      </c>
      <c r="H2590" t="s">
        <v>4353</v>
      </c>
      <c r="I2590" s="14"/>
      <c r="J2590" t="s">
        <v>4353</v>
      </c>
      <c r="K2590" s="14">
        <v>100000</v>
      </c>
      <c r="L2590" t="s">
        <v>197</v>
      </c>
      <c r="M2590" t="s">
        <v>4353</v>
      </c>
      <c r="N2590" s="14"/>
      <c r="O2590" s="14"/>
      <c r="P2590" s="14"/>
      <c r="Q2590" s="14"/>
      <c r="R2590" s="14"/>
      <c r="S2590" s="14">
        <v>0</v>
      </c>
    </row>
    <row r="2591" spans="1:19" x14ac:dyDescent="0.3">
      <c r="A2591" t="s">
        <v>7370</v>
      </c>
      <c r="B2591" t="s">
        <v>16</v>
      </c>
      <c r="C2591" s="14">
        <v>1989</v>
      </c>
      <c r="D2591" t="s">
        <v>255</v>
      </c>
      <c r="E2591" t="s">
        <v>4400</v>
      </c>
      <c r="F2591" t="s">
        <v>299</v>
      </c>
      <c r="G2591" t="s">
        <v>299</v>
      </c>
      <c r="H2591" t="s">
        <v>4353</v>
      </c>
      <c r="I2591" s="14"/>
      <c r="J2591" t="s">
        <v>4353</v>
      </c>
      <c r="K2591" s="14">
        <v>50000</v>
      </c>
      <c r="L2591" t="s">
        <v>197</v>
      </c>
      <c r="M2591" t="s">
        <v>4353</v>
      </c>
      <c r="N2591" s="14"/>
      <c r="O2591" s="14"/>
      <c r="P2591" s="14"/>
      <c r="Q2591" s="14"/>
      <c r="R2591" s="14"/>
      <c r="S2591" s="14">
        <v>0</v>
      </c>
    </row>
    <row r="2592" spans="1:19" x14ac:dyDescent="0.3">
      <c r="A2592" t="s">
        <v>7371</v>
      </c>
      <c r="B2592" t="s">
        <v>16</v>
      </c>
      <c r="C2592" s="14">
        <v>1989</v>
      </c>
      <c r="D2592" t="s">
        <v>255</v>
      </c>
      <c r="E2592" t="s">
        <v>4401</v>
      </c>
      <c r="F2592" t="s">
        <v>299</v>
      </c>
      <c r="G2592" t="s">
        <v>299</v>
      </c>
      <c r="H2592" t="s">
        <v>4353</v>
      </c>
      <c r="I2592" s="14"/>
      <c r="J2592" t="s">
        <v>4353</v>
      </c>
      <c r="K2592" s="14">
        <v>500000</v>
      </c>
      <c r="L2592" t="s">
        <v>198</v>
      </c>
      <c r="M2592" t="s">
        <v>4353</v>
      </c>
      <c r="N2592" s="14"/>
      <c r="O2592" s="14"/>
      <c r="P2592" s="14"/>
      <c r="Q2592" s="14"/>
      <c r="R2592" s="14"/>
      <c r="S2592" s="14">
        <v>0</v>
      </c>
    </row>
    <row r="2593" spans="1:19" x14ac:dyDescent="0.3">
      <c r="A2593" t="s">
        <v>7372</v>
      </c>
      <c r="B2593" t="s">
        <v>16</v>
      </c>
      <c r="C2593" s="14">
        <v>1995</v>
      </c>
      <c r="D2593" t="s">
        <v>362</v>
      </c>
      <c r="E2593" t="s">
        <v>2357</v>
      </c>
      <c r="F2593" t="s">
        <v>299</v>
      </c>
      <c r="G2593" t="s">
        <v>299</v>
      </c>
      <c r="H2593" t="s">
        <v>4353</v>
      </c>
      <c r="I2593" s="14"/>
      <c r="J2593" t="s">
        <v>4353</v>
      </c>
      <c r="K2593" s="14"/>
      <c r="L2593" t="s">
        <v>197</v>
      </c>
      <c r="M2593" t="s">
        <v>4353</v>
      </c>
      <c r="N2593" s="14"/>
      <c r="O2593" s="14"/>
      <c r="P2593" s="14"/>
      <c r="Q2593" s="14"/>
      <c r="R2593" s="14"/>
      <c r="S2593" s="14">
        <v>0</v>
      </c>
    </row>
    <row r="2594" spans="1:19" x14ac:dyDescent="0.3">
      <c r="A2594" t="s">
        <v>7373</v>
      </c>
      <c r="B2594" t="s">
        <v>16</v>
      </c>
      <c r="C2594" s="14">
        <v>1996</v>
      </c>
      <c r="D2594" t="s">
        <v>362</v>
      </c>
      <c r="E2594" t="s">
        <v>2358</v>
      </c>
      <c r="F2594" t="s">
        <v>299</v>
      </c>
      <c r="G2594" t="s">
        <v>299</v>
      </c>
      <c r="H2594" t="s">
        <v>4353</v>
      </c>
      <c r="I2594" s="14"/>
      <c r="J2594" t="s">
        <v>4353</v>
      </c>
      <c r="K2594" s="14"/>
      <c r="L2594" t="s">
        <v>197</v>
      </c>
      <c r="M2594" t="s">
        <v>4353</v>
      </c>
      <c r="N2594" s="14"/>
      <c r="O2594" s="14"/>
      <c r="P2594" s="14"/>
      <c r="Q2594" s="14"/>
      <c r="R2594" s="14"/>
      <c r="S2594" s="14">
        <v>0</v>
      </c>
    </row>
    <row r="2595" spans="1:19" x14ac:dyDescent="0.3">
      <c r="A2595" t="s">
        <v>7374</v>
      </c>
      <c r="B2595" t="s">
        <v>16</v>
      </c>
      <c r="C2595" s="14">
        <v>1996</v>
      </c>
      <c r="D2595" t="s">
        <v>362</v>
      </c>
      <c r="E2595" t="s">
        <v>2359</v>
      </c>
      <c r="F2595" t="s">
        <v>299</v>
      </c>
      <c r="G2595" t="s">
        <v>299</v>
      </c>
      <c r="H2595" t="s">
        <v>4353</v>
      </c>
      <c r="I2595" s="14"/>
      <c r="J2595" t="s">
        <v>4353</v>
      </c>
      <c r="K2595" s="14"/>
      <c r="L2595" t="s">
        <v>197</v>
      </c>
      <c r="M2595" t="s">
        <v>4353</v>
      </c>
      <c r="N2595" s="14"/>
      <c r="O2595" s="14"/>
      <c r="P2595" s="14"/>
      <c r="Q2595" s="14"/>
      <c r="R2595" s="14"/>
      <c r="S2595" s="14">
        <v>0</v>
      </c>
    </row>
    <row r="2596" spans="1:19" x14ac:dyDescent="0.3">
      <c r="A2596" t="s">
        <v>7375</v>
      </c>
      <c r="B2596" t="s">
        <v>16</v>
      </c>
      <c r="C2596" s="14">
        <v>1997</v>
      </c>
      <c r="D2596" t="s">
        <v>362</v>
      </c>
      <c r="E2596" t="s">
        <v>2360</v>
      </c>
      <c r="F2596" t="s">
        <v>299</v>
      </c>
      <c r="G2596" t="s">
        <v>299</v>
      </c>
      <c r="H2596" t="s">
        <v>4353</v>
      </c>
      <c r="I2596" s="14"/>
      <c r="J2596" t="s">
        <v>4353</v>
      </c>
      <c r="K2596" s="14">
        <v>3614457.75</v>
      </c>
      <c r="L2596" t="s">
        <v>197</v>
      </c>
      <c r="M2596" t="s">
        <v>4353</v>
      </c>
      <c r="N2596" s="14"/>
      <c r="O2596" s="14"/>
      <c r="P2596" s="14"/>
      <c r="Q2596" s="14"/>
      <c r="R2596" s="14"/>
      <c r="S2596" s="14">
        <v>0</v>
      </c>
    </row>
    <row r="2597" spans="1:19" x14ac:dyDescent="0.3">
      <c r="A2597" t="s">
        <v>7376</v>
      </c>
      <c r="B2597" t="s">
        <v>16</v>
      </c>
      <c r="C2597" s="14">
        <v>1999</v>
      </c>
      <c r="D2597" t="s">
        <v>362</v>
      </c>
      <c r="E2597" t="s">
        <v>2361</v>
      </c>
      <c r="F2597" t="s">
        <v>299</v>
      </c>
      <c r="G2597" t="s">
        <v>299</v>
      </c>
      <c r="H2597" t="s">
        <v>4353</v>
      </c>
      <c r="I2597" s="14"/>
      <c r="J2597" t="s">
        <v>4353</v>
      </c>
      <c r="K2597" s="14"/>
      <c r="L2597" t="s">
        <v>197</v>
      </c>
      <c r="M2597" t="s">
        <v>4353</v>
      </c>
      <c r="N2597" s="14"/>
      <c r="O2597" s="14"/>
      <c r="P2597" s="14"/>
      <c r="Q2597" s="14"/>
      <c r="R2597" s="14"/>
      <c r="S2597" s="14">
        <v>0</v>
      </c>
    </row>
    <row r="2598" spans="1:19" x14ac:dyDescent="0.3">
      <c r="A2598" t="s">
        <v>7377</v>
      </c>
      <c r="B2598" t="s">
        <v>16</v>
      </c>
      <c r="C2598" s="14">
        <v>1999</v>
      </c>
      <c r="D2598" t="s">
        <v>362</v>
      </c>
      <c r="E2598" t="s">
        <v>2362</v>
      </c>
      <c r="F2598" t="s">
        <v>299</v>
      </c>
      <c r="G2598" t="s">
        <v>299</v>
      </c>
      <c r="H2598" t="s">
        <v>4353</v>
      </c>
      <c r="I2598" s="14"/>
      <c r="J2598" t="s">
        <v>4353</v>
      </c>
      <c r="K2598" s="14"/>
      <c r="L2598" t="s">
        <v>197</v>
      </c>
      <c r="M2598" t="s">
        <v>4353</v>
      </c>
      <c r="N2598" s="14"/>
      <c r="O2598" s="14"/>
      <c r="P2598" s="14"/>
      <c r="Q2598" s="14"/>
      <c r="R2598" s="14"/>
      <c r="S2598" s="14">
        <v>0</v>
      </c>
    </row>
    <row r="2599" spans="1:19" x14ac:dyDescent="0.3">
      <c r="A2599" t="s">
        <v>7378</v>
      </c>
      <c r="B2599" t="s">
        <v>16</v>
      </c>
      <c r="C2599" s="14">
        <v>2000</v>
      </c>
      <c r="D2599" t="s">
        <v>4542</v>
      </c>
      <c r="E2599" t="s">
        <v>2363</v>
      </c>
      <c r="F2599" t="s">
        <v>336</v>
      </c>
      <c r="G2599" t="s">
        <v>337</v>
      </c>
      <c r="H2599" t="s">
        <v>207</v>
      </c>
      <c r="I2599" s="14"/>
      <c r="J2599" t="s">
        <v>4353</v>
      </c>
      <c r="K2599" s="14">
        <v>18000000</v>
      </c>
      <c r="L2599" t="s">
        <v>198</v>
      </c>
      <c r="M2599" t="s">
        <v>202</v>
      </c>
      <c r="N2599" s="14"/>
      <c r="O2599" s="14"/>
      <c r="P2599" s="14"/>
      <c r="Q2599" s="14">
        <v>0</v>
      </c>
      <c r="R2599" s="14">
        <v>1</v>
      </c>
      <c r="S2599" s="14">
        <v>0</v>
      </c>
    </row>
    <row r="2600" spans="1:19" x14ac:dyDescent="0.3">
      <c r="A2600" t="s">
        <v>7379</v>
      </c>
      <c r="B2600" t="s">
        <v>16</v>
      </c>
      <c r="C2600" s="14">
        <v>2006</v>
      </c>
      <c r="D2600" t="s">
        <v>302</v>
      </c>
      <c r="E2600" t="s">
        <v>2364</v>
      </c>
      <c r="F2600" t="s">
        <v>299</v>
      </c>
      <c r="G2600" t="s">
        <v>299</v>
      </c>
      <c r="H2600" t="s">
        <v>4353</v>
      </c>
      <c r="I2600" s="14"/>
      <c r="J2600" t="s">
        <v>4353</v>
      </c>
      <c r="K2600" s="14"/>
      <c r="L2600" t="s">
        <v>197</v>
      </c>
      <c r="M2600" t="s">
        <v>202</v>
      </c>
      <c r="N2600" s="14"/>
      <c r="O2600" s="14"/>
      <c r="P2600" s="14"/>
      <c r="Q2600" s="14"/>
      <c r="R2600" s="14"/>
      <c r="S2600" s="14">
        <v>0</v>
      </c>
    </row>
    <row r="2601" spans="1:19" x14ac:dyDescent="0.3">
      <c r="A2601" t="s">
        <v>7380</v>
      </c>
      <c r="B2601" t="s">
        <v>16</v>
      </c>
      <c r="C2601" s="14">
        <v>2007</v>
      </c>
      <c r="D2601" t="s">
        <v>302</v>
      </c>
      <c r="E2601" t="s">
        <v>2367</v>
      </c>
      <c r="F2601" t="s">
        <v>299</v>
      </c>
      <c r="G2601" t="s">
        <v>299</v>
      </c>
      <c r="H2601" t="s">
        <v>4353</v>
      </c>
      <c r="I2601" s="14">
        <v>10000000</v>
      </c>
      <c r="J2601" t="s">
        <v>147</v>
      </c>
      <c r="K2601" s="14">
        <v>1314486.625</v>
      </c>
      <c r="L2601" t="s">
        <v>197</v>
      </c>
      <c r="M2601" t="s">
        <v>202</v>
      </c>
      <c r="N2601" s="14"/>
      <c r="O2601" s="14"/>
      <c r="P2601" s="14"/>
      <c r="Q2601" s="14"/>
      <c r="R2601" s="14"/>
      <c r="S2601" s="14">
        <v>0</v>
      </c>
    </row>
    <row r="2602" spans="1:19" x14ac:dyDescent="0.3">
      <c r="A2602" t="s">
        <v>7381</v>
      </c>
      <c r="B2602" t="s">
        <v>16</v>
      </c>
      <c r="C2602" s="14">
        <v>2007</v>
      </c>
      <c r="D2602" t="s">
        <v>302</v>
      </c>
      <c r="E2602" t="s">
        <v>2369</v>
      </c>
      <c r="F2602" t="s">
        <v>299</v>
      </c>
      <c r="G2602" t="s">
        <v>299</v>
      </c>
      <c r="H2602" t="s">
        <v>4353</v>
      </c>
      <c r="I2602" s="14">
        <v>100000</v>
      </c>
      <c r="J2602" t="s">
        <v>147</v>
      </c>
      <c r="K2602" s="14">
        <v>13144.8662109375</v>
      </c>
      <c r="L2602" t="s">
        <v>197</v>
      </c>
      <c r="M2602" t="s">
        <v>202</v>
      </c>
      <c r="N2602" s="14"/>
      <c r="O2602" s="14"/>
      <c r="P2602" s="14"/>
      <c r="Q2602" s="14"/>
      <c r="R2602" s="14"/>
      <c r="S2602" s="14">
        <v>0</v>
      </c>
    </row>
    <row r="2603" spans="1:19" x14ac:dyDescent="0.3">
      <c r="A2603" t="s">
        <v>7382</v>
      </c>
      <c r="B2603" t="s">
        <v>16</v>
      </c>
      <c r="C2603" s="14">
        <v>2007</v>
      </c>
      <c r="D2603" t="s">
        <v>302</v>
      </c>
      <c r="E2603" t="s">
        <v>2366</v>
      </c>
      <c r="F2603" t="s">
        <v>299</v>
      </c>
      <c r="G2603" t="s">
        <v>299</v>
      </c>
      <c r="H2603" t="s">
        <v>4353</v>
      </c>
      <c r="I2603" s="14">
        <v>59500000</v>
      </c>
      <c r="J2603" t="s">
        <v>147</v>
      </c>
      <c r="K2603" s="14">
        <v>7821195.5</v>
      </c>
      <c r="L2603" t="s">
        <v>197</v>
      </c>
      <c r="M2603" t="s">
        <v>202</v>
      </c>
      <c r="N2603" s="14"/>
      <c r="O2603" s="14"/>
      <c r="P2603" s="14"/>
      <c r="Q2603" s="14"/>
      <c r="R2603" s="14"/>
      <c r="S2603" s="14">
        <v>0</v>
      </c>
    </row>
    <row r="2604" spans="1:19" x14ac:dyDescent="0.3">
      <c r="A2604" t="s">
        <v>7383</v>
      </c>
      <c r="B2604" t="s">
        <v>16</v>
      </c>
      <c r="C2604" s="14">
        <v>2007</v>
      </c>
      <c r="D2604" t="s">
        <v>302</v>
      </c>
      <c r="E2604" t="s">
        <v>2368</v>
      </c>
      <c r="F2604" t="s">
        <v>299</v>
      </c>
      <c r="G2604" t="s">
        <v>299</v>
      </c>
      <c r="H2604" t="s">
        <v>4353</v>
      </c>
      <c r="I2604" s="14">
        <v>30000000</v>
      </c>
      <c r="J2604" t="s">
        <v>147</v>
      </c>
      <c r="K2604" s="14">
        <v>3943460</v>
      </c>
      <c r="L2604" t="s">
        <v>197</v>
      </c>
      <c r="M2604" t="s">
        <v>202</v>
      </c>
      <c r="N2604" s="14"/>
      <c r="O2604" s="14"/>
      <c r="P2604" s="14"/>
      <c r="Q2604" s="14"/>
      <c r="R2604" s="14"/>
      <c r="S2604" s="14">
        <v>0</v>
      </c>
    </row>
    <row r="2605" spans="1:19" x14ac:dyDescent="0.3">
      <c r="A2605" t="s">
        <v>7384</v>
      </c>
      <c r="B2605" t="s">
        <v>16</v>
      </c>
      <c r="C2605" s="14">
        <v>2007</v>
      </c>
      <c r="D2605" t="s">
        <v>302</v>
      </c>
      <c r="E2605" t="s">
        <v>2365</v>
      </c>
      <c r="F2605" t="s">
        <v>364</v>
      </c>
      <c r="G2605" t="s">
        <v>365</v>
      </c>
      <c r="H2605" t="s">
        <v>4353</v>
      </c>
      <c r="I2605" s="14">
        <v>51500000</v>
      </c>
      <c r="J2605" t="s">
        <v>146</v>
      </c>
      <c r="K2605" s="14">
        <v>51500000</v>
      </c>
      <c r="L2605" t="s">
        <v>197</v>
      </c>
      <c r="M2605" t="s">
        <v>202</v>
      </c>
      <c r="N2605" s="14"/>
      <c r="O2605" s="14"/>
      <c r="P2605" s="14"/>
      <c r="Q2605" s="14"/>
      <c r="R2605" s="14"/>
      <c r="S2605" s="14">
        <v>0</v>
      </c>
    </row>
    <row r="2606" spans="1:19" x14ac:dyDescent="0.3">
      <c r="A2606" t="s">
        <v>7385</v>
      </c>
      <c r="B2606" t="s">
        <v>16</v>
      </c>
      <c r="C2606" s="14">
        <v>2008</v>
      </c>
      <c r="D2606" t="s">
        <v>302</v>
      </c>
      <c r="E2606" t="s">
        <v>2370</v>
      </c>
      <c r="F2606" t="s">
        <v>299</v>
      </c>
      <c r="G2606" t="s">
        <v>299</v>
      </c>
      <c r="H2606" t="s">
        <v>4353</v>
      </c>
      <c r="I2606" s="14">
        <v>380000</v>
      </c>
      <c r="J2606" t="s">
        <v>146</v>
      </c>
      <c r="K2606" s="14">
        <v>380000</v>
      </c>
      <c r="L2606" t="s">
        <v>197</v>
      </c>
      <c r="M2606" t="s">
        <v>202</v>
      </c>
      <c r="N2606" s="14"/>
      <c r="O2606" s="14"/>
      <c r="P2606" s="14"/>
      <c r="Q2606" s="14"/>
      <c r="R2606" s="14"/>
      <c r="S2606" s="14">
        <v>0</v>
      </c>
    </row>
    <row r="2607" spans="1:19" x14ac:dyDescent="0.3">
      <c r="A2607" t="s">
        <v>7386</v>
      </c>
      <c r="B2607" t="s">
        <v>16</v>
      </c>
      <c r="C2607" s="14">
        <v>2008</v>
      </c>
      <c r="D2607" t="s">
        <v>302</v>
      </c>
      <c r="E2607" t="s">
        <v>2372</v>
      </c>
      <c r="F2607" t="s">
        <v>299</v>
      </c>
      <c r="G2607" t="s">
        <v>299</v>
      </c>
      <c r="H2607" t="s">
        <v>4353</v>
      </c>
      <c r="I2607" s="14"/>
      <c r="J2607" t="s">
        <v>4353</v>
      </c>
      <c r="K2607" s="14"/>
      <c r="L2607" t="s">
        <v>197</v>
      </c>
      <c r="M2607" t="s">
        <v>202</v>
      </c>
      <c r="N2607" s="14"/>
      <c r="O2607" s="14"/>
      <c r="P2607" s="14"/>
      <c r="Q2607" s="14"/>
      <c r="R2607" s="14"/>
      <c r="S2607" s="14">
        <v>0</v>
      </c>
    </row>
    <row r="2608" spans="1:19" x14ac:dyDescent="0.3">
      <c r="A2608" t="s">
        <v>7387</v>
      </c>
      <c r="B2608" t="s">
        <v>16</v>
      </c>
      <c r="C2608" s="14">
        <v>2008</v>
      </c>
      <c r="D2608" t="s">
        <v>4542</v>
      </c>
      <c r="E2608" t="s">
        <v>2371</v>
      </c>
      <c r="F2608" t="s">
        <v>336</v>
      </c>
      <c r="G2608" t="s">
        <v>337</v>
      </c>
      <c r="H2608" t="s">
        <v>699</v>
      </c>
      <c r="I2608" s="14"/>
      <c r="J2608" t="s">
        <v>4353</v>
      </c>
      <c r="K2608" s="14">
        <v>29000000</v>
      </c>
      <c r="L2608" t="s">
        <v>198</v>
      </c>
      <c r="M2608" t="s">
        <v>202</v>
      </c>
      <c r="N2608" s="14"/>
      <c r="O2608" s="14"/>
      <c r="P2608" s="14"/>
      <c r="Q2608" s="14">
        <v>0</v>
      </c>
      <c r="R2608" s="14">
        <v>1</v>
      </c>
      <c r="S2608" s="14">
        <v>1</v>
      </c>
    </row>
    <row r="2609" spans="1:19" x14ac:dyDescent="0.3">
      <c r="A2609" t="s">
        <v>7388</v>
      </c>
      <c r="B2609" t="s">
        <v>16</v>
      </c>
      <c r="C2609" s="14">
        <v>2009</v>
      </c>
      <c r="D2609" t="s">
        <v>302</v>
      </c>
      <c r="E2609" t="s">
        <v>2373</v>
      </c>
      <c r="F2609" t="s">
        <v>299</v>
      </c>
      <c r="G2609" t="s">
        <v>299</v>
      </c>
      <c r="H2609" t="s">
        <v>4353</v>
      </c>
      <c r="I2609" s="14">
        <v>85000000</v>
      </c>
      <c r="J2609" t="s">
        <v>150</v>
      </c>
      <c r="K2609" s="14">
        <v>180013.703125</v>
      </c>
      <c r="L2609" t="s">
        <v>197</v>
      </c>
      <c r="M2609" t="s">
        <v>202</v>
      </c>
      <c r="N2609" s="14"/>
      <c r="O2609" s="14"/>
      <c r="P2609" s="14"/>
      <c r="Q2609" s="14"/>
      <c r="R2609" s="14"/>
      <c r="S2609" s="14">
        <v>0</v>
      </c>
    </row>
    <row r="2610" spans="1:19" x14ac:dyDescent="0.3">
      <c r="A2610" t="s">
        <v>7389</v>
      </c>
      <c r="B2610" t="s">
        <v>16</v>
      </c>
      <c r="C2610" s="14">
        <v>2009</v>
      </c>
      <c r="D2610" t="s">
        <v>302</v>
      </c>
      <c r="E2610" t="s">
        <v>2374</v>
      </c>
      <c r="F2610" t="s">
        <v>299</v>
      </c>
      <c r="G2610" t="s">
        <v>299</v>
      </c>
      <c r="H2610" t="s">
        <v>4353</v>
      </c>
      <c r="I2610" s="14">
        <v>230000000</v>
      </c>
      <c r="J2610" t="s">
        <v>150</v>
      </c>
      <c r="K2610" s="14">
        <v>487095.90625</v>
      </c>
      <c r="L2610" t="s">
        <v>197</v>
      </c>
      <c r="M2610" t="s">
        <v>202</v>
      </c>
      <c r="N2610" s="14"/>
      <c r="O2610" s="14"/>
      <c r="P2610" s="14"/>
      <c r="Q2610" s="14"/>
      <c r="R2610" s="14"/>
      <c r="S2610" s="14">
        <v>0</v>
      </c>
    </row>
    <row r="2611" spans="1:19" x14ac:dyDescent="0.3">
      <c r="A2611" t="s">
        <v>7390</v>
      </c>
      <c r="B2611" t="s">
        <v>16</v>
      </c>
      <c r="C2611" s="14">
        <v>2009</v>
      </c>
      <c r="D2611" t="s">
        <v>302</v>
      </c>
      <c r="E2611" t="s">
        <v>2375</v>
      </c>
      <c r="F2611" t="s">
        <v>299</v>
      </c>
      <c r="G2611" t="s">
        <v>299</v>
      </c>
      <c r="H2611" t="s">
        <v>4353</v>
      </c>
      <c r="I2611" s="14">
        <v>50000000</v>
      </c>
      <c r="J2611" t="s">
        <v>150</v>
      </c>
      <c r="K2611" s="14">
        <v>105890.4140625</v>
      </c>
      <c r="L2611" t="s">
        <v>197</v>
      </c>
      <c r="M2611" t="s">
        <v>202</v>
      </c>
      <c r="N2611" s="14"/>
      <c r="O2611" s="14"/>
      <c r="P2611" s="14"/>
      <c r="Q2611" s="14"/>
      <c r="R2611" s="14"/>
      <c r="S2611" s="14">
        <v>0</v>
      </c>
    </row>
    <row r="2612" spans="1:19" x14ac:dyDescent="0.3">
      <c r="A2612" t="s">
        <v>7391</v>
      </c>
      <c r="B2612" t="s">
        <v>16</v>
      </c>
      <c r="C2612" s="14">
        <v>2009</v>
      </c>
      <c r="D2612" t="s">
        <v>302</v>
      </c>
      <c r="E2612" t="s">
        <v>10022</v>
      </c>
      <c r="F2612" t="s">
        <v>299</v>
      </c>
      <c r="G2612" t="s">
        <v>299</v>
      </c>
      <c r="H2612" t="s">
        <v>4353</v>
      </c>
      <c r="I2612" s="14">
        <v>150000000</v>
      </c>
      <c r="J2612" t="s">
        <v>147</v>
      </c>
      <c r="K2612" s="14">
        <v>21957380</v>
      </c>
      <c r="L2612" t="s">
        <v>197</v>
      </c>
      <c r="M2612" t="s">
        <v>202</v>
      </c>
      <c r="N2612" s="14"/>
      <c r="O2612" s="14"/>
      <c r="P2612" s="14"/>
      <c r="Q2612" s="14"/>
      <c r="R2612" s="14"/>
      <c r="S2612" s="14">
        <v>0</v>
      </c>
    </row>
    <row r="2613" spans="1:19" x14ac:dyDescent="0.3">
      <c r="A2613" t="s">
        <v>7392</v>
      </c>
      <c r="B2613" t="s">
        <v>16</v>
      </c>
      <c r="C2613" s="14">
        <v>2010</v>
      </c>
      <c r="D2613" t="s">
        <v>302</v>
      </c>
      <c r="E2613" t="s">
        <v>2376</v>
      </c>
      <c r="F2613" t="s">
        <v>299</v>
      </c>
      <c r="G2613" t="s">
        <v>299</v>
      </c>
      <c r="H2613" t="s">
        <v>4353</v>
      </c>
      <c r="I2613" s="14"/>
      <c r="J2613" t="s">
        <v>4353</v>
      </c>
      <c r="K2613" s="14"/>
      <c r="L2613" t="s">
        <v>197</v>
      </c>
      <c r="M2613" t="s">
        <v>202</v>
      </c>
      <c r="N2613" s="14"/>
      <c r="O2613" s="14"/>
      <c r="P2613" s="14"/>
      <c r="Q2613" s="14"/>
      <c r="R2613" s="14"/>
      <c r="S2613" s="14">
        <v>0</v>
      </c>
    </row>
    <row r="2614" spans="1:19" x14ac:dyDescent="0.3">
      <c r="A2614" t="s">
        <v>7393</v>
      </c>
      <c r="B2614" t="s">
        <v>16</v>
      </c>
      <c r="C2614" s="14">
        <v>2010</v>
      </c>
      <c r="D2614" t="s">
        <v>4542</v>
      </c>
      <c r="E2614" t="s">
        <v>2377</v>
      </c>
      <c r="F2614" t="s">
        <v>336</v>
      </c>
      <c r="G2614" t="s">
        <v>337</v>
      </c>
      <c r="H2614" t="s">
        <v>207</v>
      </c>
      <c r="I2614" s="14">
        <v>75000000000</v>
      </c>
      <c r="J2614" t="s">
        <v>150</v>
      </c>
      <c r="K2614" s="14">
        <v>151430416</v>
      </c>
      <c r="L2614" t="s">
        <v>198</v>
      </c>
      <c r="M2614" t="s">
        <v>202</v>
      </c>
      <c r="N2614" s="14"/>
      <c r="O2614" s="14"/>
      <c r="P2614" s="14"/>
      <c r="Q2614" s="14">
        <v>0</v>
      </c>
      <c r="R2614" s="14">
        <v>1</v>
      </c>
      <c r="S2614" s="14">
        <v>1</v>
      </c>
    </row>
    <row r="2615" spans="1:19" x14ac:dyDescent="0.3">
      <c r="A2615" t="s">
        <v>7394</v>
      </c>
      <c r="B2615" t="s">
        <v>16</v>
      </c>
      <c r="C2615" s="14">
        <v>2011</v>
      </c>
      <c r="D2615" t="s">
        <v>302</v>
      </c>
      <c r="E2615" t="s">
        <v>2378</v>
      </c>
      <c r="F2615" t="s">
        <v>299</v>
      </c>
      <c r="G2615" t="s">
        <v>299</v>
      </c>
      <c r="H2615" t="s">
        <v>4353</v>
      </c>
      <c r="I2615" s="14">
        <v>71000000</v>
      </c>
      <c r="J2615" t="s">
        <v>150</v>
      </c>
      <c r="K2615" s="14">
        <v>150466.40625</v>
      </c>
      <c r="L2615" t="s">
        <v>197</v>
      </c>
      <c r="M2615" t="s">
        <v>202</v>
      </c>
      <c r="N2615" s="14"/>
      <c r="O2615" s="14"/>
      <c r="P2615" s="14"/>
      <c r="Q2615" s="14"/>
      <c r="R2615" s="14"/>
      <c r="S2615" s="14">
        <v>0</v>
      </c>
    </row>
    <row r="2616" spans="1:19" x14ac:dyDescent="0.3">
      <c r="A2616" t="s">
        <v>7395</v>
      </c>
      <c r="B2616" t="s">
        <v>16</v>
      </c>
      <c r="C2616" s="14">
        <v>2011</v>
      </c>
      <c r="D2616" t="s">
        <v>4542</v>
      </c>
      <c r="E2616" t="s">
        <v>2379</v>
      </c>
      <c r="F2616" t="s">
        <v>336</v>
      </c>
      <c r="G2616" t="s">
        <v>337</v>
      </c>
      <c r="H2616" t="s">
        <v>207</v>
      </c>
      <c r="I2616" s="14">
        <v>276800000</v>
      </c>
      <c r="J2616" t="s">
        <v>147</v>
      </c>
      <c r="K2616" s="14">
        <v>42838604</v>
      </c>
      <c r="L2616" t="s">
        <v>198</v>
      </c>
      <c r="M2616" t="s">
        <v>202</v>
      </c>
      <c r="N2616" s="14"/>
      <c r="O2616" s="14"/>
      <c r="P2616" s="14"/>
      <c r="Q2616" s="14">
        <v>0</v>
      </c>
      <c r="R2616" s="14">
        <v>1</v>
      </c>
      <c r="S2616" s="14">
        <v>1</v>
      </c>
    </row>
    <row r="2617" spans="1:19" x14ac:dyDescent="0.3">
      <c r="A2617" t="s">
        <v>7397</v>
      </c>
      <c r="B2617" t="s">
        <v>16</v>
      </c>
      <c r="C2617" s="14">
        <v>2011</v>
      </c>
      <c r="D2617" t="s">
        <v>302</v>
      </c>
      <c r="E2617" t="s">
        <v>2380</v>
      </c>
      <c r="F2617" t="s">
        <v>299</v>
      </c>
      <c r="G2617" t="s">
        <v>299</v>
      </c>
      <c r="H2617" t="s">
        <v>4353</v>
      </c>
      <c r="I2617" s="14">
        <v>5100000000</v>
      </c>
      <c r="J2617" t="s">
        <v>150</v>
      </c>
      <c r="K2617" s="14">
        <v>10808150</v>
      </c>
      <c r="L2617" t="s">
        <v>197</v>
      </c>
      <c r="M2617" t="s">
        <v>202</v>
      </c>
      <c r="N2617" s="14"/>
      <c r="O2617" s="14"/>
      <c r="P2617" s="14"/>
      <c r="Q2617" s="14"/>
      <c r="R2617" s="14"/>
      <c r="S2617" s="14">
        <v>0</v>
      </c>
    </row>
    <row r="2618" spans="1:19" x14ac:dyDescent="0.3">
      <c r="A2618" t="s">
        <v>7399</v>
      </c>
      <c r="B2618" t="s">
        <v>16</v>
      </c>
      <c r="C2618" s="14">
        <v>2011</v>
      </c>
      <c r="D2618" t="s">
        <v>302</v>
      </c>
      <c r="E2618" t="s">
        <v>7404</v>
      </c>
      <c r="F2618" t="s">
        <v>299</v>
      </c>
      <c r="G2618" t="s">
        <v>299</v>
      </c>
      <c r="H2618" t="s">
        <v>4353</v>
      </c>
      <c r="I2618" s="14">
        <v>7000000000</v>
      </c>
      <c r="J2618" t="s">
        <v>150</v>
      </c>
      <c r="K2618" s="14">
        <v>14834716</v>
      </c>
      <c r="L2618" t="s">
        <v>197</v>
      </c>
      <c r="M2618" t="s">
        <v>202</v>
      </c>
      <c r="N2618" s="14"/>
      <c r="O2618" s="14"/>
      <c r="P2618" s="14"/>
      <c r="Q2618" s="14"/>
      <c r="R2618" s="14"/>
      <c r="S2618" s="14">
        <v>0</v>
      </c>
    </row>
    <row r="2619" spans="1:19" x14ac:dyDescent="0.3">
      <c r="A2619" t="s">
        <v>7401</v>
      </c>
      <c r="B2619" t="s">
        <v>16</v>
      </c>
      <c r="C2619" s="14">
        <v>2011</v>
      </c>
      <c r="D2619" t="s">
        <v>302</v>
      </c>
      <c r="E2619" t="s">
        <v>7396</v>
      </c>
      <c r="F2619" t="s">
        <v>299</v>
      </c>
      <c r="G2619" t="s">
        <v>299</v>
      </c>
      <c r="H2619" t="s">
        <v>4353</v>
      </c>
      <c r="I2619" s="14"/>
      <c r="J2619" t="s">
        <v>4353</v>
      </c>
      <c r="K2619" s="14"/>
      <c r="L2619" t="s">
        <v>197</v>
      </c>
      <c r="M2619" t="s">
        <v>202</v>
      </c>
      <c r="N2619" s="14"/>
      <c r="O2619" s="14"/>
      <c r="P2619" s="14"/>
      <c r="Q2619" s="14"/>
      <c r="R2619" s="14"/>
      <c r="S2619" s="14">
        <v>0</v>
      </c>
    </row>
    <row r="2620" spans="1:19" x14ac:dyDescent="0.3">
      <c r="A2620" t="s">
        <v>7402</v>
      </c>
      <c r="B2620" t="s">
        <v>16</v>
      </c>
      <c r="C2620" s="14">
        <v>2011</v>
      </c>
      <c r="D2620" t="s">
        <v>302</v>
      </c>
      <c r="E2620" t="s">
        <v>7398</v>
      </c>
      <c r="F2620" t="s">
        <v>299</v>
      </c>
      <c r="G2620" t="s">
        <v>299</v>
      </c>
      <c r="H2620" t="s">
        <v>4353</v>
      </c>
      <c r="I2620" s="14"/>
      <c r="J2620" t="s">
        <v>4353</v>
      </c>
      <c r="K2620" s="14"/>
      <c r="L2620" t="s">
        <v>197</v>
      </c>
      <c r="M2620" t="s">
        <v>202</v>
      </c>
      <c r="N2620" s="14"/>
      <c r="O2620" s="14"/>
      <c r="P2620" s="14"/>
      <c r="Q2620" s="14"/>
      <c r="R2620" s="14"/>
      <c r="S2620" s="14">
        <v>0</v>
      </c>
    </row>
    <row r="2621" spans="1:19" x14ac:dyDescent="0.3">
      <c r="A2621" t="s">
        <v>7403</v>
      </c>
      <c r="B2621" t="s">
        <v>16</v>
      </c>
      <c r="C2621" s="14">
        <v>2011</v>
      </c>
      <c r="D2621" t="s">
        <v>302</v>
      </c>
      <c r="E2621" t="s">
        <v>7400</v>
      </c>
      <c r="F2621" t="s">
        <v>299</v>
      </c>
      <c r="G2621" t="s">
        <v>299</v>
      </c>
      <c r="H2621" t="s">
        <v>4353</v>
      </c>
      <c r="I2621" s="14"/>
      <c r="J2621" t="s">
        <v>4353</v>
      </c>
      <c r="K2621" s="14"/>
      <c r="L2621" t="s">
        <v>197</v>
      </c>
      <c r="M2621" t="s">
        <v>202</v>
      </c>
      <c r="N2621" s="14"/>
      <c r="O2621" s="14"/>
      <c r="P2621" s="14"/>
      <c r="Q2621" s="14"/>
      <c r="R2621" s="14"/>
      <c r="S2621" s="14">
        <v>0</v>
      </c>
    </row>
    <row r="2622" spans="1:19" x14ac:dyDescent="0.3">
      <c r="A2622" t="s">
        <v>7405</v>
      </c>
      <c r="B2622" t="s">
        <v>16</v>
      </c>
      <c r="C2622" s="14">
        <v>2011</v>
      </c>
      <c r="D2622" t="s">
        <v>4542</v>
      </c>
      <c r="E2622" t="s">
        <v>2381</v>
      </c>
      <c r="F2622" t="s">
        <v>364</v>
      </c>
      <c r="G2622" t="s">
        <v>365</v>
      </c>
      <c r="H2622" t="s">
        <v>207</v>
      </c>
      <c r="I2622" s="14">
        <v>3600000000</v>
      </c>
      <c r="J2622" t="s">
        <v>150</v>
      </c>
      <c r="K2622" s="14">
        <v>7629282.5</v>
      </c>
      <c r="L2622" t="s">
        <v>198</v>
      </c>
      <c r="M2622" t="s">
        <v>366</v>
      </c>
      <c r="N2622" s="14">
        <v>0</v>
      </c>
      <c r="O2622" s="14"/>
      <c r="P2622" s="14"/>
      <c r="Q2622" s="14">
        <v>0</v>
      </c>
      <c r="R2622" s="14">
        <v>1</v>
      </c>
      <c r="S2622" s="14">
        <v>0</v>
      </c>
    </row>
    <row r="2623" spans="1:19" x14ac:dyDescent="0.3">
      <c r="A2623" t="s">
        <v>7406</v>
      </c>
      <c r="B2623" t="s">
        <v>16</v>
      </c>
      <c r="C2623" s="14">
        <v>2012</v>
      </c>
      <c r="D2623" t="s">
        <v>302</v>
      </c>
      <c r="E2623" t="s">
        <v>2383</v>
      </c>
      <c r="F2623" t="s">
        <v>299</v>
      </c>
      <c r="G2623" t="s">
        <v>299</v>
      </c>
      <c r="H2623" t="s">
        <v>4353</v>
      </c>
      <c r="I2623" s="14">
        <v>240000000</v>
      </c>
      <c r="J2623" t="s">
        <v>150</v>
      </c>
      <c r="K2623" s="14">
        <v>470102.34375</v>
      </c>
      <c r="L2623" t="s">
        <v>197</v>
      </c>
      <c r="M2623" t="s">
        <v>202</v>
      </c>
      <c r="N2623" s="14"/>
      <c r="O2623" s="14"/>
      <c r="P2623" s="14"/>
      <c r="Q2623" s="14"/>
      <c r="R2623" s="14"/>
      <c r="S2623" s="14">
        <v>0</v>
      </c>
    </row>
    <row r="2624" spans="1:19" x14ac:dyDescent="0.3">
      <c r="A2624" t="s">
        <v>7407</v>
      </c>
      <c r="B2624" t="s">
        <v>16</v>
      </c>
      <c r="C2624" s="14">
        <v>2012</v>
      </c>
      <c r="D2624" t="s">
        <v>302</v>
      </c>
      <c r="E2624" t="s">
        <v>2388</v>
      </c>
      <c r="F2624" t="s">
        <v>299</v>
      </c>
      <c r="G2624" t="s">
        <v>299</v>
      </c>
      <c r="H2624" t="s">
        <v>4353</v>
      </c>
      <c r="I2624" s="14">
        <v>214000</v>
      </c>
      <c r="J2624" t="s">
        <v>146</v>
      </c>
      <c r="K2624" s="14">
        <v>214000</v>
      </c>
      <c r="L2624" t="s">
        <v>197</v>
      </c>
      <c r="M2624" t="s">
        <v>202</v>
      </c>
      <c r="N2624" s="14"/>
      <c r="O2624" s="14"/>
      <c r="P2624" s="14"/>
      <c r="Q2624" s="14"/>
      <c r="R2624" s="14"/>
      <c r="S2624" s="14">
        <v>0</v>
      </c>
    </row>
    <row r="2625" spans="1:19" x14ac:dyDescent="0.3">
      <c r="A2625" t="s">
        <v>7408</v>
      </c>
      <c r="B2625" t="s">
        <v>16</v>
      </c>
      <c r="C2625" s="14">
        <v>2012</v>
      </c>
      <c r="D2625" t="s">
        <v>302</v>
      </c>
      <c r="E2625" t="s">
        <v>2389</v>
      </c>
      <c r="F2625" t="s">
        <v>299</v>
      </c>
      <c r="G2625" t="s">
        <v>299</v>
      </c>
      <c r="H2625" t="s">
        <v>4353</v>
      </c>
      <c r="I2625" s="14">
        <v>25000000</v>
      </c>
      <c r="J2625" t="s">
        <v>147</v>
      </c>
      <c r="K2625" s="14">
        <v>3960501</v>
      </c>
      <c r="L2625" t="s">
        <v>197</v>
      </c>
      <c r="M2625" t="s">
        <v>202</v>
      </c>
      <c r="N2625" s="14"/>
      <c r="O2625" s="14"/>
      <c r="P2625" s="14"/>
      <c r="Q2625" s="14"/>
      <c r="R2625" s="14"/>
      <c r="S2625" s="14">
        <v>0</v>
      </c>
    </row>
    <row r="2626" spans="1:19" x14ac:dyDescent="0.3">
      <c r="A2626" t="s">
        <v>7409</v>
      </c>
      <c r="B2626" t="s">
        <v>16</v>
      </c>
      <c r="C2626" s="14">
        <v>2012</v>
      </c>
      <c r="D2626" t="s">
        <v>302</v>
      </c>
      <c r="E2626" t="s">
        <v>2385</v>
      </c>
      <c r="F2626" t="s">
        <v>299</v>
      </c>
      <c r="G2626" t="s">
        <v>299</v>
      </c>
      <c r="H2626" t="s">
        <v>4353</v>
      </c>
      <c r="I2626" s="14">
        <v>4000000000</v>
      </c>
      <c r="J2626" t="s">
        <v>150</v>
      </c>
      <c r="K2626" s="14">
        <v>7835039</v>
      </c>
      <c r="L2626" t="s">
        <v>197</v>
      </c>
      <c r="M2626" t="s">
        <v>202</v>
      </c>
      <c r="N2626" s="14"/>
      <c r="O2626" s="14"/>
      <c r="P2626" s="14"/>
      <c r="Q2626" s="14"/>
      <c r="R2626" s="14"/>
      <c r="S2626" s="14">
        <v>0</v>
      </c>
    </row>
    <row r="2627" spans="1:19" x14ac:dyDescent="0.3">
      <c r="A2627" t="s">
        <v>7410</v>
      </c>
      <c r="B2627" t="s">
        <v>16</v>
      </c>
      <c r="C2627" s="14">
        <v>2012</v>
      </c>
      <c r="D2627" t="s">
        <v>302</v>
      </c>
      <c r="E2627" t="s">
        <v>2382</v>
      </c>
      <c r="F2627" t="s">
        <v>299</v>
      </c>
      <c r="G2627" t="s">
        <v>299</v>
      </c>
      <c r="H2627" t="s">
        <v>4353</v>
      </c>
      <c r="I2627" s="14">
        <v>700000000</v>
      </c>
      <c r="J2627" t="s">
        <v>150</v>
      </c>
      <c r="K2627" s="14">
        <v>1371131.875</v>
      </c>
      <c r="L2627" t="s">
        <v>197</v>
      </c>
      <c r="M2627" t="s">
        <v>202</v>
      </c>
      <c r="N2627" s="14"/>
      <c r="O2627" s="14"/>
      <c r="P2627" s="14"/>
      <c r="Q2627" s="14"/>
      <c r="R2627" s="14"/>
      <c r="S2627" s="14">
        <v>0</v>
      </c>
    </row>
    <row r="2628" spans="1:19" x14ac:dyDescent="0.3">
      <c r="A2628" t="s">
        <v>7411</v>
      </c>
      <c r="B2628" t="s">
        <v>16</v>
      </c>
      <c r="C2628" s="14">
        <v>2012</v>
      </c>
      <c r="D2628" t="s">
        <v>302</v>
      </c>
      <c r="E2628" t="s">
        <v>2384</v>
      </c>
      <c r="F2628" t="s">
        <v>299</v>
      </c>
      <c r="G2628" t="s">
        <v>299</v>
      </c>
      <c r="H2628" t="s">
        <v>4353</v>
      </c>
      <c r="I2628" s="14">
        <v>35000000000</v>
      </c>
      <c r="J2628" t="s">
        <v>150</v>
      </c>
      <c r="K2628" s="14">
        <v>68556592</v>
      </c>
      <c r="L2628" t="s">
        <v>197</v>
      </c>
      <c r="M2628" t="s">
        <v>202</v>
      </c>
      <c r="N2628" s="14"/>
      <c r="O2628" s="14"/>
      <c r="P2628" s="14"/>
      <c r="Q2628" s="14"/>
      <c r="R2628" s="14"/>
      <c r="S2628" s="14">
        <v>0</v>
      </c>
    </row>
    <row r="2629" spans="1:19" x14ac:dyDescent="0.3">
      <c r="A2629" t="s">
        <v>7412</v>
      </c>
      <c r="B2629" t="s">
        <v>16</v>
      </c>
      <c r="C2629" s="14">
        <v>2012</v>
      </c>
      <c r="D2629" t="s">
        <v>4542</v>
      </c>
      <c r="E2629" t="s">
        <v>2386</v>
      </c>
      <c r="F2629" t="s">
        <v>364</v>
      </c>
      <c r="G2629" t="s">
        <v>365</v>
      </c>
      <c r="H2629" t="s">
        <v>207</v>
      </c>
      <c r="I2629" s="14">
        <v>16800000000</v>
      </c>
      <c r="J2629" t="s">
        <v>150</v>
      </c>
      <c r="K2629" s="14">
        <v>32907164</v>
      </c>
      <c r="L2629" t="s">
        <v>198</v>
      </c>
      <c r="M2629" t="s">
        <v>366</v>
      </c>
      <c r="N2629" s="14">
        <v>0</v>
      </c>
      <c r="O2629" s="14"/>
      <c r="P2629" s="14"/>
      <c r="Q2629" s="14">
        <v>0</v>
      </c>
      <c r="R2629" s="14">
        <v>1</v>
      </c>
      <c r="S2629" s="14">
        <v>1</v>
      </c>
    </row>
    <row r="2630" spans="1:19" x14ac:dyDescent="0.3">
      <c r="A2630" t="s">
        <v>7413</v>
      </c>
      <c r="B2630" t="s">
        <v>16</v>
      </c>
      <c r="C2630" s="14">
        <v>2012</v>
      </c>
      <c r="D2630" t="s">
        <v>302</v>
      </c>
      <c r="E2630" t="s">
        <v>2387</v>
      </c>
      <c r="F2630" t="s">
        <v>299</v>
      </c>
      <c r="G2630" t="s">
        <v>299</v>
      </c>
      <c r="H2630" t="s">
        <v>4353</v>
      </c>
      <c r="I2630" s="14">
        <v>3000000</v>
      </c>
      <c r="J2630" t="s">
        <v>147</v>
      </c>
      <c r="K2630" s="14">
        <v>475260.125</v>
      </c>
      <c r="L2630" t="s">
        <v>197</v>
      </c>
      <c r="M2630" t="s">
        <v>202</v>
      </c>
      <c r="N2630" s="14"/>
      <c r="O2630" s="14"/>
      <c r="P2630" s="14"/>
      <c r="Q2630" s="14"/>
      <c r="R2630" s="14"/>
      <c r="S2630" s="14">
        <v>0</v>
      </c>
    </row>
    <row r="2631" spans="1:19" x14ac:dyDescent="0.3">
      <c r="A2631" t="s">
        <v>7414</v>
      </c>
      <c r="B2631" t="s">
        <v>16</v>
      </c>
      <c r="C2631" s="14">
        <v>2013</v>
      </c>
      <c r="D2631" t="s">
        <v>302</v>
      </c>
      <c r="E2631" t="s">
        <v>2392</v>
      </c>
      <c r="F2631" t="s">
        <v>299</v>
      </c>
      <c r="G2631" t="s">
        <v>299</v>
      </c>
      <c r="H2631" t="s">
        <v>4353</v>
      </c>
      <c r="I2631" s="14">
        <v>27900000000</v>
      </c>
      <c r="J2631" t="s">
        <v>150</v>
      </c>
      <c r="K2631" s="14">
        <v>56473156</v>
      </c>
      <c r="L2631" t="s">
        <v>197</v>
      </c>
      <c r="M2631" t="s">
        <v>202</v>
      </c>
      <c r="N2631" s="14"/>
      <c r="O2631" s="14"/>
      <c r="P2631" s="14"/>
      <c r="Q2631" s="14"/>
      <c r="R2631" s="14"/>
      <c r="S2631" s="14">
        <v>0</v>
      </c>
    </row>
    <row r="2632" spans="1:19" x14ac:dyDescent="0.3">
      <c r="A2632" t="s">
        <v>7415</v>
      </c>
      <c r="B2632" t="s">
        <v>16</v>
      </c>
      <c r="C2632" s="14">
        <v>2013</v>
      </c>
      <c r="D2632" t="s">
        <v>4715</v>
      </c>
      <c r="E2632" t="s">
        <v>2391</v>
      </c>
      <c r="F2632" t="s">
        <v>336</v>
      </c>
      <c r="G2632" t="s">
        <v>337</v>
      </c>
      <c r="H2632" t="s">
        <v>207</v>
      </c>
      <c r="I2632" s="14">
        <v>248000000</v>
      </c>
      <c r="J2632" t="s">
        <v>146</v>
      </c>
      <c r="K2632" s="14">
        <v>248000000</v>
      </c>
      <c r="L2632" t="s">
        <v>198</v>
      </c>
      <c r="M2632" t="s">
        <v>199</v>
      </c>
      <c r="N2632" s="14"/>
      <c r="O2632" s="14"/>
      <c r="P2632" s="14"/>
      <c r="Q2632" s="14">
        <v>0</v>
      </c>
      <c r="R2632" s="14">
        <v>1</v>
      </c>
      <c r="S2632" s="14">
        <v>1</v>
      </c>
    </row>
    <row r="2633" spans="1:19" x14ac:dyDescent="0.3">
      <c r="A2633" t="s">
        <v>7416</v>
      </c>
      <c r="B2633" t="s">
        <v>16</v>
      </c>
      <c r="C2633" s="14">
        <v>2013</v>
      </c>
      <c r="D2633" t="s">
        <v>372</v>
      </c>
      <c r="E2633" t="s">
        <v>2390</v>
      </c>
      <c r="F2633" t="s">
        <v>364</v>
      </c>
      <c r="G2633" t="s">
        <v>365</v>
      </c>
      <c r="H2633" t="s">
        <v>207</v>
      </c>
      <c r="I2633" s="14"/>
      <c r="J2633" t="s">
        <v>4353</v>
      </c>
      <c r="K2633" s="14">
        <v>8000000</v>
      </c>
      <c r="L2633" t="s">
        <v>198</v>
      </c>
      <c r="M2633" t="s">
        <v>366</v>
      </c>
      <c r="N2633" s="14">
        <v>0</v>
      </c>
      <c r="O2633" s="14"/>
      <c r="P2633" s="14"/>
      <c r="Q2633" s="14">
        <v>0</v>
      </c>
      <c r="R2633" s="14">
        <v>1</v>
      </c>
      <c r="S2633" s="14">
        <v>0</v>
      </c>
    </row>
    <row r="2634" spans="1:19" x14ac:dyDescent="0.3">
      <c r="A2634" t="s">
        <v>7417</v>
      </c>
      <c r="B2634" t="s">
        <v>16</v>
      </c>
      <c r="C2634" s="14">
        <v>2014</v>
      </c>
      <c r="D2634" t="s">
        <v>302</v>
      </c>
      <c r="E2634" t="s">
        <v>2395</v>
      </c>
      <c r="F2634" t="s">
        <v>299</v>
      </c>
      <c r="G2634" t="s">
        <v>299</v>
      </c>
      <c r="H2634" t="s">
        <v>4353</v>
      </c>
      <c r="I2634" s="14">
        <v>420000000</v>
      </c>
      <c r="J2634" t="s">
        <v>150</v>
      </c>
      <c r="K2634" s="14">
        <v>849488.875</v>
      </c>
      <c r="L2634" t="s">
        <v>197</v>
      </c>
      <c r="M2634" t="s">
        <v>202</v>
      </c>
      <c r="N2634" s="14"/>
      <c r="O2634" s="14"/>
      <c r="P2634" s="14"/>
      <c r="Q2634" s="14"/>
      <c r="R2634" s="14"/>
      <c r="S2634" s="14">
        <v>0</v>
      </c>
    </row>
    <row r="2635" spans="1:19" x14ac:dyDescent="0.3">
      <c r="A2635" t="s">
        <v>7418</v>
      </c>
      <c r="B2635" t="s">
        <v>16</v>
      </c>
      <c r="C2635" s="14">
        <v>2014</v>
      </c>
      <c r="D2635" t="s">
        <v>302</v>
      </c>
      <c r="E2635" t="s">
        <v>2396</v>
      </c>
      <c r="F2635" t="s">
        <v>299</v>
      </c>
      <c r="G2635" t="s">
        <v>299</v>
      </c>
      <c r="H2635" t="s">
        <v>4353</v>
      </c>
      <c r="I2635" s="14">
        <v>80000000</v>
      </c>
      <c r="J2635" t="s">
        <v>150</v>
      </c>
      <c r="K2635" s="14">
        <v>161807.40625</v>
      </c>
      <c r="L2635" t="s">
        <v>197</v>
      </c>
      <c r="M2635" t="s">
        <v>202</v>
      </c>
      <c r="N2635" s="14"/>
      <c r="O2635" s="14"/>
      <c r="P2635" s="14"/>
      <c r="Q2635" s="14"/>
      <c r="R2635" s="14"/>
      <c r="S2635" s="14">
        <v>0</v>
      </c>
    </row>
    <row r="2636" spans="1:19" x14ac:dyDescent="0.3">
      <c r="A2636" t="s">
        <v>7419</v>
      </c>
      <c r="B2636" t="s">
        <v>16</v>
      </c>
      <c r="C2636" s="14">
        <v>2014</v>
      </c>
      <c r="D2636" t="s">
        <v>4542</v>
      </c>
      <c r="E2636" t="s">
        <v>2394</v>
      </c>
      <c r="F2636" t="s">
        <v>336</v>
      </c>
      <c r="G2636" t="s">
        <v>337</v>
      </c>
      <c r="H2636" t="s">
        <v>207</v>
      </c>
      <c r="I2636" s="14">
        <v>79000000</v>
      </c>
      <c r="J2636" t="s">
        <v>146</v>
      </c>
      <c r="K2636" s="14">
        <v>79000000</v>
      </c>
      <c r="L2636" t="s">
        <v>198</v>
      </c>
      <c r="M2636" t="s">
        <v>202</v>
      </c>
      <c r="N2636" s="14"/>
      <c r="O2636" s="14"/>
      <c r="P2636" s="14"/>
      <c r="Q2636" s="14">
        <v>0</v>
      </c>
      <c r="R2636" s="14">
        <v>1</v>
      </c>
      <c r="S2636" s="14">
        <v>1</v>
      </c>
    </row>
    <row r="2637" spans="1:19" x14ac:dyDescent="0.3">
      <c r="A2637" t="s">
        <v>7420</v>
      </c>
      <c r="B2637" t="s">
        <v>16</v>
      </c>
      <c r="C2637" s="14">
        <v>2014</v>
      </c>
      <c r="D2637" t="s">
        <v>302</v>
      </c>
      <c r="E2637" t="s">
        <v>2393</v>
      </c>
      <c r="F2637" t="s">
        <v>299</v>
      </c>
      <c r="G2637" t="s">
        <v>299</v>
      </c>
      <c r="H2637" t="s">
        <v>4353</v>
      </c>
      <c r="I2637" s="14"/>
      <c r="J2637" t="s">
        <v>4353</v>
      </c>
      <c r="K2637" s="14"/>
      <c r="L2637" t="s">
        <v>197</v>
      </c>
      <c r="M2637" t="s">
        <v>202</v>
      </c>
      <c r="N2637" s="14"/>
      <c r="O2637" s="14"/>
      <c r="P2637" s="14"/>
      <c r="Q2637" s="14"/>
      <c r="R2637" s="14"/>
      <c r="S2637" s="14">
        <v>0</v>
      </c>
    </row>
    <row r="2638" spans="1:19" x14ac:dyDescent="0.3">
      <c r="A2638" t="s">
        <v>7421</v>
      </c>
      <c r="B2638" t="s">
        <v>16</v>
      </c>
      <c r="C2638" s="14">
        <v>2014</v>
      </c>
      <c r="D2638" t="s">
        <v>5025</v>
      </c>
      <c r="E2638" t="s">
        <v>238</v>
      </c>
      <c r="F2638" t="s">
        <v>336</v>
      </c>
      <c r="G2638" t="s">
        <v>337</v>
      </c>
      <c r="H2638" t="s">
        <v>207</v>
      </c>
      <c r="I2638" s="14">
        <v>619000000</v>
      </c>
      <c r="J2638" t="s">
        <v>147</v>
      </c>
      <c r="K2638" s="14">
        <v>96000000</v>
      </c>
      <c r="L2638" t="s">
        <v>198</v>
      </c>
      <c r="M2638" t="s">
        <v>202</v>
      </c>
      <c r="N2638" s="14"/>
      <c r="O2638" s="14"/>
      <c r="P2638" s="14"/>
      <c r="Q2638" s="14">
        <v>0</v>
      </c>
      <c r="R2638" s="14">
        <v>1</v>
      </c>
      <c r="S2638" s="14">
        <v>1</v>
      </c>
    </row>
    <row r="2639" spans="1:19" x14ac:dyDescent="0.3">
      <c r="A2639" t="s">
        <v>7422</v>
      </c>
      <c r="B2639" t="s">
        <v>16</v>
      </c>
      <c r="C2639" s="14">
        <v>2014</v>
      </c>
      <c r="D2639" t="s">
        <v>372</v>
      </c>
      <c r="E2639" t="s">
        <v>204</v>
      </c>
      <c r="F2639" t="s">
        <v>364</v>
      </c>
      <c r="G2639" t="s">
        <v>365</v>
      </c>
      <c r="H2639" t="s">
        <v>207</v>
      </c>
      <c r="I2639" s="14"/>
      <c r="J2639" t="s">
        <v>4353</v>
      </c>
      <c r="K2639" s="14">
        <v>15000000</v>
      </c>
      <c r="L2639" t="s">
        <v>198</v>
      </c>
      <c r="M2639" t="s">
        <v>366</v>
      </c>
      <c r="N2639" s="14">
        <v>0</v>
      </c>
      <c r="O2639" s="14"/>
      <c r="P2639" s="14"/>
      <c r="Q2639" s="14">
        <v>0</v>
      </c>
      <c r="R2639" s="14">
        <v>1</v>
      </c>
      <c r="S2639" s="14">
        <v>0</v>
      </c>
    </row>
    <row r="2640" spans="1:19" x14ac:dyDescent="0.3">
      <c r="A2640" t="s">
        <v>7423</v>
      </c>
      <c r="B2640" t="s">
        <v>58</v>
      </c>
      <c r="C2640" s="14">
        <v>1972</v>
      </c>
      <c r="D2640" t="s">
        <v>255</v>
      </c>
      <c r="E2640" t="s">
        <v>7424</v>
      </c>
      <c r="F2640" t="s">
        <v>299</v>
      </c>
      <c r="G2640" t="s">
        <v>299</v>
      </c>
      <c r="H2640" t="s">
        <v>4353</v>
      </c>
      <c r="I2640" s="14"/>
      <c r="J2640" t="s">
        <v>4353</v>
      </c>
      <c r="K2640" s="14">
        <v>45000000</v>
      </c>
      <c r="L2640" t="s">
        <v>198</v>
      </c>
      <c r="M2640" t="s">
        <v>4353</v>
      </c>
      <c r="N2640" s="14">
        <v>0</v>
      </c>
      <c r="O2640" s="14">
        <v>10</v>
      </c>
      <c r="P2640" s="14">
        <v>30</v>
      </c>
      <c r="Q2640" s="14"/>
      <c r="R2640" s="14"/>
      <c r="S2640" s="14">
        <v>0</v>
      </c>
    </row>
    <row r="2641" spans="1:19" x14ac:dyDescent="0.3">
      <c r="A2641" t="s">
        <v>7425</v>
      </c>
      <c r="B2641" t="s">
        <v>58</v>
      </c>
      <c r="C2641" s="14">
        <v>1997</v>
      </c>
      <c r="D2641" t="s">
        <v>362</v>
      </c>
      <c r="E2641" t="s">
        <v>2397</v>
      </c>
      <c r="F2641" t="s">
        <v>299</v>
      </c>
      <c r="G2641" t="s">
        <v>299</v>
      </c>
      <c r="H2641" t="s">
        <v>4353</v>
      </c>
      <c r="I2641" s="14"/>
      <c r="J2641" t="s">
        <v>4353</v>
      </c>
      <c r="K2641" s="14"/>
      <c r="L2641" t="s">
        <v>197</v>
      </c>
      <c r="M2641" t="s">
        <v>4353</v>
      </c>
      <c r="N2641" s="14"/>
      <c r="O2641" s="14"/>
      <c r="P2641" s="14"/>
      <c r="Q2641" s="14"/>
      <c r="R2641" s="14"/>
      <c r="S2641" s="14">
        <v>0</v>
      </c>
    </row>
    <row r="2642" spans="1:19" x14ac:dyDescent="0.3">
      <c r="A2642" t="s">
        <v>7426</v>
      </c>
      <c r="B2642" t="s">
        <v>58</v>
      </c>
      <c r="C2642" s="14">
        <v>2013</v>
      </c>
      <c r="D2642" t="s">
        <v>302</v>
      </c>
      <c r="E2642" t="s">
        <v>2399</v>
      </c>
      <c r="F2642" t="s">
        <v>299</v>
      </c>
      <c r="G2642" t="s">
        <v>299</v>
      </c>
      <c r="H2642" t="s">
        <v>4353</v>
      </c>
      <c r="I2642" s="14"/>
      <c r="J2642" t="s">
        <v>4353</v>
      </c>
      <c r="K2642" s="14"/>
      <c r="L2642" t="s">
        <v>197</v>
      </c>
      <c r="M2642" t="s">
        <v>202</v>
      </c>
      <c r="N2642" s="14"/>
      <c r="O2642" s="14"/>
      <c r="P2642" s="14"/>
      <c r="Q2642" s="14"/>
      <c r="R2642" s="14"/>
      <c r="S2642" s="14">
        <v>0</v>
      </c>
    </row>
    <row r="2643" spans="1:19" x14ac:dyDescent="0.3">
      <c r="A2643" t="s">
        <v>7427</v>
      </c>
      <c r="B2643" t="s">
        <v>58</v>
      </c>
      <c r="C2643" s="14">
        <v>2013</v>
      </c>
      <c r="D2643" t="s">
        <v>302</v>
      </c>
      <c r="E2643" t="s">
        <v>2398</v>
      </c>
      <c r="F2643" t="s">
        <v>299</v>
      </c>
      <c r="G2643" t="s">
        <v>299</v>
      </c>
      <c r="H2643" t="s">
        <v>4353</v>
      </c>
      <c r="I2643" s="14">
        <v>15000000</v>
      </c>
      <c r="J2643" t="s">
        <v>146</v>
      </c>
      <c r="K2643" s="14">
        <v>15000000</v>
      </c>
      <c r="L2643" t="s">
        <v>197</v>
      </c>
      <c r="M2643" t="s">
        <v>202</v>
      </c>
      <c r="N2643" s="14"/>
      <c r="O2643" s="14"/>
      <c r="P2643" s="14"/>
      <c r="Q2643" s="14"/>
      <c r="R2643" s="14"/>
      <c r="S2643" s="14">
        <v>0</v>
      </c>
    </row>
    <row r="2644" spans="1:19" x14ac:dyDescent="0.3">
      <c r="A2644" t="s">
        <v>7428</v>
      </c>
      <c r="B2644" t="s">
        <v>0</v>
      </c>
      <c r="C2644" s="14">
        <v>1967</v>
      </c>
      <c r="D2644" t="s">
        <v>252</v>
      </c>
      <c r="E2644" t="s">
        <v>2403</v>
      </c>
      <c r="F2644" t="s">
        <v>299</v>
      </c>
      <c r="G2644" t="s">
        <v>299</v>
      </c>
      <c r="H2644" t="s">
        <v>4353</v>
      </c>
      <c r="I2644" s="14"/>
      <c r="J2644" t="s">
        <v>4353</v>
      </c>
      <c r="K2644" s="14">
        <v>900000</v>
      </c>
      <c r="L2644" t="s">
        <v>198</v>
      </c>
      <c r="M2644" t="s">
        <v>4353</v>
      </c>
      <c r="N2644" s="14"/>
      <c r="O2644" s="14"/>
      <c r="P2644" s="14"/>
      <c r="Q2644" s="14"/>
      <c r="R2644" s="14"/>
      <c r="S2644" s="14">
        <v>0</v>
      </c>
    </row>
    <row r="2645" spans="1:19" x14ac:dyDescent="0.3">
      <c r="A2645" t="s">
        <v>7429</v>
      </c>
      <c r="B2645" t="s">
        <v>0</v>
      </c>
      <c r="C2645" s="14">
        <v>1967</v>
      </c>
      <c r="D2645" t="s">
        <v>252</v>
      </c>
      <c r="E2645" t="s">
        <v>2402</v>
      </c>
      <c r="F2645" t="s">
        <v>299</v>
      </c>
      <c r="G2645" t="s">
        <v>299</v>
      </c>
      <c r="H2645" t="s">
        <v>4353</v>
      </c>
      <c r="I2645" s="14"/>
      <c r="J2645" t="s">
        <v>4353</v>
      </c>
      <c r="K2645" s="14">
        <v>900000</v>
      </c>
      <c r="L2645" t="s">
        <v>198</v>
      </c>
      <c r="M2645" t="s">
        <v>4353</v>
      </c>
      <c r="N2645" s="14"/>
      <c r="O2645" s="14"/>
      <c r="P2645" s="14"/>
      <c r="Q2645" s="14"/>
      <c r="R2645" s="14"/>
      <c r="S2645" s="14">
        <v>0</v>
      </c>
    </row>
    <row r="2646" spans="1:19" x14ac:dyDescent="0.3">
      <c r="A2646" t="s">
        <v>7430</v>
      </c>
      <c r="B2646" t="s">
        <v>0</v>
      </c>
      <c r="C2646" s="14">
        <v>1967</v>
      </c>
      <c r="D2646" t="s">
        <v>252</v>
      </c>
      <c r="E2646" t="s">
        <v>2401</v>
      </c>
      <c r="F2646" t="s">
        <v>299</v>
      </c>
      <c r="G2646" t="s">
        <v>299</v>
      </c>
      <c r="H2646" t="s">
        <v>4353</v>
      </c>
      <c r="I2646" s="14"/>
      <c r="J2646" t="s">
        <v>4353</v>
      </c>
      <c r="K2646" s="14">
        <v>2200000</v>
      </c>
      <c r="L2646" t="s">
        <v>198</v>
      </c>
      <c r="M2646" t="s">
        <v>4353</v>
      </c>
      <c r="N2646" s="14"/>
      <c r="O2646" s="14"/>
      <c r="P2646" s="14"/>
      <c r="Q2646" s="14"/>
      <c r="R2646" s="14"/>
      <c r="S2646" s="14">
        <v>0</v>
      </c>
    </row>
    <row r="2647" spans="1:19" x14ac:dyDescent="0.3">
      <c r="A2647" t="s">
        <v>7431</v>
      </c>
      <c r="B2647" t="s">
        <v>0</v>
      </c>
      <c r="C2647" s="14">
        <v>1967</v>
      </c>
      <c r="D2647" t="s">
        <v>252</v>
      </c>
      <c r="E2647" t="s">
        <v>2400</v>
      </c>
      <c r="F2647" t="s">
        <v>299</v>
      </c>
      <c r="G2647" t="s">
        <v>299</v>
      </c>
      <c r="H2647" t="s">
        <v>4353</v>
      </c>
      <c r="I2647" s="14"/>
      <c r="J2647" t="s">
        <v>4353</v>
      </c>
      <c r="K2647" s="14">
        <v>700000</v>
      </c>
      <c r="L2647" t="s">
        <v>197</v>
      </c>
      <c r="M2647" t="s">
        <v>4353</v>
      </c>
      <c r="N2647" s="14"/>
      <c r="O2647" s="14"/>
      <c r="P2647" s="14"/>
      <c r="Q2647" s="14"/>
      <c r="R2647" s="14"/>
      <c r="S2647" s="14">
        <v>0</v>
      </c>
    </row>
    <row r="2648" spans="1:19" x14ac:dyDescent="0.3">
      <c r="A2648" t="s">
        <v>7432</v>
      </c>
      <c r="B2648" t="s">
        <v>0</v>
      </c>
      <c r="C2648" s="14">
        <v>1969</v>
      </c>
      <c r="D2648" t="s">
        <v>252</v>
      </c>
      <c r="E2648" t="s">
        <v>2404</v>
      </c>
      <c r="F2648" t="s">
        <v>299</v>
      </c>
      <c r="G2648" t="s">
        <v>299</v>
      </c>
      <c r="H2648" t="s">
        <v>4353</v>
      </c>
      <c r="I2648" s="14"/>
      <c r="J2648" t="s">
        <v>4353</v>
      </c>
      <c r="K2648" s="14">
        <v>300000</v>
      </c>
      <c r="L2648" t="s">
        <v>197</v>
      </c>
      <c r="M2648" t="s">
        <v>4353</v>
      </c>
      <c r="N2648" s="14"/>
      <c r="O2648" s="14"/>
      <c r="P2648" s="14"/>
      <c r="Q2648" s="14"/>
      <c r="R2648" s="14"/>
      <c r="S2648" s="14">
        <v>0</v>
      </c>
    </row>
    <row r="2649" spans="1:19" x14ac:dyDescent="0.3">
      <c r="A2649" t="s">
        <v>7433</v>
      </c>
      <c r="B2649" t="s">
        <v>0</v>
      </c>
      <c r="C2649" s="14">
        <v>1971</v>
      </c>
      <c r="D2649" t="s">
        <v>252</v>
      </c>
      <c r="E2649" t="s">
        <v>2407</v>
      </c>
      <c r="F2649" t="s">
        <v>299</v>
      </c>
      <c r="G2649" t="s">
        <v>299</v>
      </c>
      <c r="H2649" t="s">
        <v>4353</v>
      </c>
      <c r="I2649" s="14"/>
      <c r="J2649" t="s">
        <v>4353</v>
      </c>
      <c r="K2649" s="14">
        <v>1000000</v>
      </c>
      <c r="L2649" t="s">
        <v>198</v>
      </c>
      <c r="M2649" t="s">
        <v>4353</v>
      </c>
      <c r="N2649" s="14"/>
      <c r="O2649" s="14"/>
      <c r="P2649" s="14"/>
      <c r="Q2649" s="14"/>
      <c r="R2649" s="14"/>
      <c r="S2649" s="14">
        <v>0</v>
      </c>
    </row>
    <row r="2650" spans="1:19" x14ac:dyDescent="0.3">
      <c r="A2650" t="s">
        <v>7434</v>
      </c>
      <c r="B2650" t="s">
        <v>0</v>
      </c>
      <c r="C2650" s="14">
        <v>1971</v>
      </c>
      <c r="D2650" t="s">
        <v>252</v>
      </c>
      <c r="E2650" t="s">
        <v>2406</v>
      </c>
      <c r="F2650" t="s">
        <v>299</v>
      </c>
      <c r="G2650" t="s">
        <v>299</v>
      </c>
      <c r="H2650" t="s">
        <v>4353</v>
      </c>
      <c r="I2650" s="14"/>
      <c r="J2650" t="s">
        <v>4353</v>
      </c>
      <c r="K2650" s="14">
        <v>2000000</v>
      </c>
      <c r="L2650" t="s">
        <v>198</v>
      </c>
      <c r="M2650" t="s">
        <v>4353</v>
      </c>
      <c r="N2650" s="14"/>
      <c r="O2650" s="14"/>
      <c r="P2650" s="14"/>
      <c r="Q2650" s="14"/>
      <c r="R2650" s="14"/>
      <c r="S2650" s="14">
        <v>0</v>
      </c>
    </row>
    <row r="2651" spans="1:19" x14ac:dyDescent="0.3">
      <c r="A2651" t="s">
        <v>7435</v>
      </c>
      <c r="B2651" t="s">
        <v>0</v>
      </c>
      <c r="C2651" s="14">
        <v>1971</v>
      </c>
      <c r="D2651" t="s">
        <v>252</v>
      </c>
      <c r="E2651" t="s">
        <v>2409</v>
      </c>
      <c r="F2651" t="s">
        <v>299</v>
      </c>
      <c r="G2651" t="s">
        <v>299</v>
      </c>
      <c r="H2651" t="s">
        <v>4353</v>
      </c>
      <c r="I2651" s="14"/>
      <c r="J2651" t="s">
        <v>4353</v>
      </c>
      <c r="K2651" s="14">
        <v>1000000</v>
      </c>
      <c r="L2651" t="s">
        <v>198</v>
      </c>
      <c r="M2651" t="s">
        <v>4353</v>
      </c>
      <c r="N2651" s="14"/>
      <c r="O2651" s="14"/>
      <c r="P2651" s="14"/>
      <c r="Q2651" s="14"/>
      <c r="R2651" s="14"/>
      <c r="S2651" s="14">
        <v>0</v>
      </c>
    </row>
    <row r="2652" spans="1:19" x14ac:dyDescent="0.3">
      <c r="A2652" t="s">
        <v>7436</v>
      </c>
      <c r="B2652" t="s">
        <v>0</v>
      </c>
      <c r="C2652" s="14">
        <v>1971</v>
      </c>
      <c r="D2652" t="s">
        <v>252</v>
      </c>
      <c r="E2652" t="s">
        <v>2405</v>
      </c>
      <c r="F2652" t="s">
        <v>299</v>
      </c>
      <c r="G2652" t="s">
        <v>299</v>
      </c>
      <c r="H2652" t="s">
        <v>4353</v>
      </c>
      <c r="I2652" s="14"/>
      <c r="J2652" t="s">
        <v>4353</v>
      </c>
      <c r="K2652" s="14">
        <v>7700000</v>
      </c>
      <c r="L2652" t="s">
        <v>198</v>
      </c>
      <c r="M2652" t="s">
        <v>4353</v>
      </c>
      <c r="N2652" s="14"/>
      <c r="O2652" s="14"/>
      <c r="P2652" s="14"/>
      <c r="Q2652" s="14"/>
      <c r="R2652" s="14"/>
      <c r="S2652" s="14">
        <v>0</v>
      </c>
    </row>
    <row r="2653" spans="1:19" x14ac:dyDescent="0.3">
      <c r="A2653" t="s">
        <v>7437</v>
      </c>
      <c r="B2653" t="s">
        <v>0</v>
      </c>
      <c r="C2653" s="14">
        <v>1971</v>
      </c>
      <c r="D2653" t="s">
        <v>252</v>
      </c>
      <c r="E2653" t="s">
        <v>2408</v>
      </c>
      <c r="F2653" t="s">
        <v>299</v>
      </c>
      <c r="G2653" t="s">
        <v>299</v>
      </c>
      <c r="H2653" t="s">
        <v>4353</v>
      </c>
      <c r="I2653" s="14"/>
      <c r="J2653" t="s">
        <v>4353</v>
      </c>
      <c r="K2653" s="14">
        <v>8800000</v>
      </c>
      <c r="L2653" t="s">
        <v>198</v>
      </c>
      <c r="M2653" t="s">
        <v>4353</v>
      </c>
      <c r="N2653" s="14"/>
      <c r="O2653" s="14"/>
      <c r="P2653" s="14"/>
      <c r="Q2653" s="14"/>
      <c r="R2653" s="14"/>
      <c r="S2653" s="14">
        <v>0</v>
      </c>
    </row>
    <row r="2654" spans="1:19" x14ac:dyDescent="0.3">
      <c r="A2654" t="s">
        <v>7438</v>
      </c>
      <c r="B2654" t="s">
        <v>0</v>
      </c>
      <c r="C2654" s="14">
        <v>1972</v>
      </c>
      <c r="D2654" t="s">
        <v>252</v>
      </c>
      <c r="E2654" t="s">
        <v>253</v>
      </c>
      <c r="F2654" t="s">
        <v>299</v>
      </c>
      <c r="G2654" t="s">
        <v>299</v>
      </c>
      <c r="H2654" t="s">
        <v>4353</v>
      </c>
      <c r="I2654" s="14"/>
      <c r="J2654" t="s">
        <v>4353</v>
      </c>
      <c r="K2654" s="14">
        <v>700000</v>
      </c>
      <c r="L2654" t="s">
        <v>197</v>
      </c>
      <c r="M2654" t="s">
        <v>4353</v>
      </c>
      <c r="N2654" s="14"/>
      <c r="O2654" s="14"/>
      <c r="P2654" s="14"/>
      <c r="Q2654" s="14"/>
      <c r="R2654" s="14"/>
      <c r="S2654" s="14">
        <v>0</v>
      </c>
    </row>
    <row r="2655" spans="1:19" x14ac:dyDescent="0.3">
      <c r="A2655" t="s">
        <v>7439</v>
      </c>
      <c r="B2655" t="s">
        <v>0</v>
      </c>
      <c r="C2655" s="14">
        <v>1973</v>
      </c>
      <c r="D2655" t="s">
        <v>252</v>
      </c>
      <c r="E2655" t="s">
        <v>2404</v>
      </c>
      <c r="F2655" t="s">
        <v>299</v>
      </c>
      <c r="G2655" t="s">
        <v>299</v>
      </c>
      <c r="H2655" t="s">
        <v>4353</v>
      </c>
      <c r="I2655" s="14"/>
      <c r="J2655" t="s">
        <v>4353</v>
      </c>
      <c r="K2655" s="14">
        <v>2100000</v>
      </c>
      <c r="L2655" t="s">
        <v>197</v>
      </c>
      <c r="M2655" t="s">
        <v>4353</v>
      </c>
      <c r="N2655" s="14"/>
      <c r="O2655" s="14"/>
      <c r="P2655" s="14"/>
      <c r="Q2655" s="14"/>
      <c r="R2655" s="14"/>
      <c r="S2655" s="14">
        <v>0</v>
      </c>
    </row>
    <row r="2656" spans="1:19" x14ac:dyDescent="0.3">
      <c r="A2656" t="s">
        <v>7440</v>
      </c>
      <c r="B2656" t="s">
        <v>0</v>
      </c>
      <c r="C2656" s="14">
        <v>1973</v>
      </c>
      <c r="D2656" t="s">
        <v>252</v>
      </c>
      <c r="E2656" t="s">
        <v>2410</v>
      </c>
      <c r="F2656" t="s">
        <v>299</v>
      </c>
      <c r="G2656" t="s">
        <v>299</v>
      </c>
      <c r="H2656" t="s">
        <v>4353</v>
      </c>
      <c r="I2656" s="14"/>
      <c r="J2656" t="s">
        <v>4353</v>
      </c>
      <c r="K2656" s="14">
        <v>1500000</v>
      </c>
      <c r="L2656" t="s">
        <v>197</v>
      </c>
      <c r="M2656" t="s">
        <v>4353</v>
      </c>
      <c r="N2656" s="14"/>
      <c r="O2656" s="14"/>
      <c r="P2656" s="14"/>
      <c r="Q2656" s="14"/>
      <c r="R2656" s="14"/>
      <c r="S2656" s="14">
        <v>0</v>
      </c>
    </row>
    <row r="2657" spans="1:19" x14ac:dyDescent="0.3">
      <c r="A2657" t="s">
        <v>7441</v>
      </c>
      <c r="B2657" t="s">
        <v>0</v>
      </c>
      <c r="C2657" s="14">
        <v>1974</v>
      </c>
      <c r="D2657" t="s">
        <v>252</v>
      </c>
      <c r="E2657" t="s">
        <v>2412</v>
      </c>
      <c r="F2657" t="s">
        <v>299</v>
      </c>
      <c r="G2657" t="s">
        <v>299</v>
      </c>
      <c r="H2657" t="s">
        <v>4353</v>
      </c>
      <c r="I2657" s="14"/>
      <c r="J2657" t="s">
        <v>4353</v>
      </c>
      <c r="K2657" s="14">
        <v>1200000</v>
      </c>
      <c r="L2657" t="s">
        <v>198</v>
      </c>
      <c r="M2657" t="s">
        <v>4353</v>
      </c>
      <c r="N2657" s="14">
        <v>0</v>
      </c>
      <c r="O2657" s="14">
        <v>10</v>
      </c>
      <c r="P2657" s="14">
        <v>30</v>
      </c>
      <c r="Q2657" s="14"/>
      <c r="R2657" s="14"/>
      <c r="S2657" s="14">
        <v>0</v>
      </c>
    </row>
    <row r="2658" spans="1:19" x14ac:dyDescent="0.3">
      <c r="A2658" t="s">
        <v>7442</v>
      </c>
      <c r="B2658" t="s">
        <v>0</v>
      </c>
      <c r="C2658" s="14">
        <v>1974</v>
      </c>
      <c r="D2658" t="s">
        <v>252</v>
      </c>
      <c r="E2658" t="s">
        <v>263</v>
      </c>
      <c r="F2658" t="s">
        <v>299</v>
      </c>
      <c r="G2658" t="s">
        <v>299</v>
      </c>
      <c r="H2658" t="s">
        <v>4353</v>
      </c>
      <c r="I2658" s="14"/>
      <c r="J2658" t="s">
        <v>4353</v>
      </c>
      <c r="K2658" s="14">
        <v>400000</v>
      </c>
      <c r="L2658" t="s">
        <v>197</v>
      </c>
      <c r="M2658" t="s">
        <v>4353</v>
      </c>
      <c r="N2658" s="14"/>
      <c r="O2658" s="14"/>
      <c r="P2658" s="14"/>
      <c r="Q2658" s="14"/>
      <c r="R2658" s="14"/>
      <c r="S2658" s="14">
        <v>0</v>
      </c>
    </row>
    <row r="2659" spans="1:19" x14ac:dyDescent="0.3">
      <c r="A2659" t="s">
        <v>7443</v>
      </c>
      <c r="B2659" t="s">
        <v>0</v>
      </c>
      <c r="C2659" s="14">
        <v>1974</v>
      </c>
      <c r="D2659" t="s">
        <v>252</v>
      </c>
      <c r="E2659" t="s">
        <v>263</v>
      </c>
      <c r="F2659" t="s">
        <v>299</v>
      </c>
      <c r="G2659" t="s">
        <v>299</v>
      </c>
      <c r="H2659" t="s">
        <v>4353</v>
      </c>
      <c r="I2659" s="14"/>
      <c r="J2659" t="s">
        <v>4353</v>
      </c>
      <c r="K2659" s="14">
        <v>1500000</v>
      </c>
      <c r="L2659" t="s">
        <v>197</v>
      </c>
      <c r="M2659" t="s">
        <v>4353</v>
      </c>
      <c r="N2659" s="14"/>
      <c r="O2659" s="14"/>
      <c r="P2659" s="14"/>
      <c r="Q2659" s="14"/>
      <c r="R2659" s="14"/>
      <c r="S2659" s="14">
        <v>0</v>
      </c>
    </row>
    <row r="2660" spans="1:19" x14ac:dyDescent="0.3">
      <c r="A2660" t="s">
        <v>7444</v>
      </c>
      <c r="B2660" t="s">
        <v>0</v>
      </c>
      <c r="C2660" s="14">
        <v>1974</v>
      </c>
      <c r="D2660" t="s">
        <v>252</v>
      </c>
      <c r="E2660" t="s">
        <v>2411</v>
      </c>
      <c r="F2660" t="s">
        <v>299</v>
      </c>
      <c r="G2660" t="s">
        <v>299</v>
      </c>
      <c r="H2660" t="s">
        <v>4353</v>
      </c>
      <c r="I2660" s="14"/>
      <c r="J2660" t="s">
        <v>4353</v>
      </c>
      <c r="K2660" s="14">
        <v>50000000</v>
      </c>
      <c r="L2660" t="s">
        <v>198</v>
      </c>
      <c r="M2660" t="s">
        <v>4353</v>
      </c>
      <c r="N2660" s="14">
        <v>0</v>
      </c>
      <c r="O2660" s="14">
        <v>10</v>
      </c>
      <c r="P2660" s="14">
        <v>30</v>
      </c>
      <c r="Q2660" s="14"/>
      <c r="R2660" s="14"/>
      <c r="S2660" s="14">
        <v>0</v>
      </c>
    </row>
    <row r="2661" spans="1:19" x14ac:dyDescent="0.3">
      <c r="A2661" t="s">
        <v>7445</v>
      </c>
      <c r="B2661" t="s">
        <v>0</v>
      </c>
      <c r="C2661" s="14">
        <v>1974</v>
      </c>
      <c r="D2661" t="s">
        <v>252</v>
      </c>
      <c r="E2661" t="s">
        <v>2413</v>
      </c>
      <c r="F2661" t="s">
        <v>299</v>
      </c>
      <c r="G2661" t="s">
        <v>299</v>
      </c>
      <c r="H2661" t="s">
        <v>4353</v>
      </c>
      <c r="I2661" s="14"/>
      <c r="J2661" t="s">
        <v>4353</v>
      </c>
      <c r="K2661" s="14">
        <v>3800000</v>
      </c>
      <c r="L2661" t="s">
        <v>198</v>
      </c>
      <c r="M2661" t="s">
        <v>4353</v>
      </c>
      <c r="N2661" s="14">
        <v>0</v>
      </c>
      <c r="O2661" s="14">
        <v>10</v>
      </c>
      <c r="P2661" s="14">
        <v>30</v>
      </c>
      <c r="Q2661" s="14"/>
      <c r="R2661" s="14"/>
      <c r="S2661" s="14">
        <v>0</v>
      </c>
    </row>
    <row r="2662" spans="1:19" x14ac:dyDescent="0.3">
      <c r="A2662" t="s">
        <v>7446</v>
      </c>
      <c r="B2662" t="s">
        <v>0</v>
      </c>
      <c r="C2662" s="14">
        <v>1984</v>
      </c>
      <c r="D2662" t="s">
        <v>252</v>
      </c>
      <c r="E2662" t="s">
        <v>2414</v>
      </c>
      <c r="F2662" t="s">
        <v>299</v>
      </c>
      <c r="G2662" t="s">
        <v>299</v>
      </c>
      <c r="H2662" t="s">
        <v>4353</v>
      </c>
      <c r="I2662" s="14"/>
      <c r="J2662" t="s">
        <v>4353</v>
      </c>
      <c r="K2662" s="14">
        <v>20000000</v>
      </c>
      <c r="L2662" t="s">
        <v>198</v>
      </c>
      <c r="M2662" t="s">
        <v>4353</v>
      </c>
      <c r="N2662" s="14"/>
      <c r="O2662" s="14"/>
      <c r="P2662" s="14"/>
      <c r="Q2662" s="14"/>
      <c r="R2662" s="14"/>
      <c r="S2662" s="14">
        <v>0</v>
      </c>
    </row>
    <row r="2663" spans="1:19" x14ac:dyDescent="0.3">
      <c r="A2663" t="s">
        <v>7447</v>
      </c>
      <c r="B2663" t="s">
        <v>0</v>
      </c>
      <c r="C2663" s="14">
        <v>1984</v>
      </c>
      <c r="D2663" t="s">
        <v>252</v>
      </c>
      <c r="E2663" t="s">
        <v>263</v>
      </c>
      <c r="F2663" t="s">
        <v>299</v>
      </c>
      <c r="G2663" t="s">
        <v>299</v>
      </c>
      <c r="H2663" t="s">
        <v>4353</v>
      </c>
      <c r="I2663" s="14"/>
      <c r="J2663" t="s">
        <v>4353</v>
      </c>
      <c r="K2663" s="14">
        <v>200000</v>
      </c>
      <c r="L2663" t="s">
        <v>197</v>
      </c>
      <c r="M2663" t="s">
        <v>4353</v>
      </c>
      <c r="N2663" s="14"/>
      <c r="O2663" s="14"/>
      <c r="P2663" s="14"/>
      <c r="Q2663" s="14"/>
      <c r="R2663" s="14"/>
      <c r="S2663" s="14">
        <v>0</v>
      </c>
    </row>
    <row r="2664" spans="1:19" x14ac:dyDescent="0.3">
      <c r="A2664" t="s">
        <v>7448</v>
      </c>
      <c r="B2664" t="s">
        <v>0</v>
      </c>
      <c r="C2664" s="14">
        <v>1984</v>
      </c>
      <c r="D2664" t="s">
        <v>252</v>
      </c>
      <c r="E2664" t="s">
        <v>263</v>
      </c>
      <c r="F2664" t="s">
        <v>299</v>
      </c>
      <c r="G2664" t="s">
        <v>299</v>
      </c>
      <c r="H2664" t="s">
        <v>4353</v>
      </c>
      <c r="I2664" s="14"/>
      <c r="J2664" t="s">
        <v>4353</v>
      </c>
      <c r="K2664" s="14">
        <v>200000</v>
      </c>
      <c r="L2664" t="s">
        <v>197</v>
      </c>
      <c r="M2664" t="s">
        <v>4353</v>
      </c>
      <c r="N2664" s="14"/>
      <c r="O2664" s="14"/>
      <c r="P2664" s="14"/>
      <c r="Q2664" s="14"/>
      <c r="R2664" s="14"/>
      <c r="S2664" s="14">
        <v>0</v>
      </c>
    </row>
    <row r="2665" spans="1:19" x14ac:dyDescent="0.3">
      <c r="A2665" t="s">
        <v>7449</v>
      </c>
      <c r="B2665" t="s">
        <v>0</v>
      </c>
      <c r="C2665" s="14">
        <v>1984</v>
      </c>
      <c r="D2665" t="s">
        <v>252</v>
      </c>
      <c r="E2665" t="s">
        <v>2273</v>
      </c>
      <c r="F2665" t="s">
        <v>299</v>
      </c>
      <c r="G2665" t="s">
        <v>299</v>
      </c>
      <c r="H2665" t="s">
        <v>4353</v>
      </c>
      <c r="I2665" s="14"/>
      <c r="J2665" t="s">
        <v>4353</v>
      </c>
      <c r="K2665" s="14">
        <v>100000</v>
      </c>
      <c r="L2665" t="s">
        <v>197</v>
      </c>
      <c r="M2665" t="s">
        <v>4353</v>
      </c>
      <c r="N2665" s="14"/>
      <c r="O2665" s="14"/>
      <c r="P2665" s="14"/>
      <c r="Q2665" s="14"/>
      <c r="R2665" s="14"/>
      <c r="S2665" s="14">
        <v>0</v>
      </c>
    </row>
    <row r="2666" spans="1:19" x14ac:dyDescent="0.3">
      <c r="A2666" t="s">
        <v>7450</v>
      </c>
      <c r="B2666" t="s">
        <v>0</v>
      </c>
      <c r="C2666" s="14">
        <v>1986</v>
      </c>
      <c r="D2666" t="s">
        <v>255</v>
      </c>
      <c r="E2666" t="s">
        <v>7451</v>
      </c>
      <c r="F2666" t="s">
        <v>299</v>
      </c>
      <c r="G2666" t="s">
        <v>299</v>
      </c>
      <c r="H2666" t="s">
        <v>4353</v>
      </c>
      <c r="I2666" s="14"/>
      <c r="J2666" t="s">
        <v>4353</v>
      </c>
      <c r="K2666" s="14">
        <v>100000</v>
      </c>
      <c r="L2666" t="s">
        <v>197</v>
      </c>
      <c r="M2666" t="s">
        <v>4353</v>
      </c>
      <c r="N2666" s="14"/>
      <c r="O2666" s="14"/>
      <c r="P2666" s="14"/>
      <c r="Q2666" s="14"/>
      <c r="R2666" s="14"/>
      <c r="S2666" s="14">
        <v>0</v>
      </c>
    </row>
    <row r="2667" spans="1:19" x14ac:dyDescent="0.3">
      <c r="A2667" t="s">
        <v>7452</v>
      </c>
      <c r="B2667" t="s">
        <v>0</v>
      </c>
      <c r="C2667" s="14">
        <v>1986</v>
      </c>
      <c r="D2667" t="s">
        <v>255</v>
      </c>
      <c r="E2667" t="s">
        <v>7453</v>
      </c>
      <c r="F2667" t="s">
        <v>299</v>
      </c>
      <c r="G2667" t="s">
        <v>299</v>
      </c>
      <c r="H2667" t="s">
        <v>4353</v>
      </c>
      <c r="I2667" s="14"/>
      <c r="J2667" t="s">
        <v>4353</v>
      </c>
      <c r="K2667" s="14">
        <v>39000000</v>
      </c>
      <c r="L2667" t="s">
        <v>198</v>
      </c>
      <c r="M2667" t="s">
        <v>4353</v>
      </c>
      <c r="N2667" s="14">
        <v>0</v>
      </c>
      <c r="O2667" s="14">
        <v>10</v>
      </c>
      <c r="P2667" s="14">
        <v>30</v>
      </c>
      <c r="Q2667" s="14"/>
      <c r="R2667" s="14"/>
      <c r="S2667" s="14">
        <v>0</v>
      </c>
    </row>
    <row r="2668" spans="1:19" x14ac:dyDescent="0.3">
      <c r="A2668" t="s">
        <v>7454</v>
      </c>
      <c r="B2668" t="s">
        <v>0</v>
      </c>
      <c r="C2668" s="14">
        <v>1988</v>
      </c>
      <c r="D2668" t="s">
        <v>255</v>
      </c>
      <c r="E2668" t="s">
        <v>268</v>
      </c>
      <c r="F2668" t="s">
        <v>299</v>
      </c>
      <c r="G2668" t="s">
        <v>299</v>
      </c>
      <c r="H2668" t="s">
        <v>4353</v>
      </c>
      <c r="I2668" s="14"/>
      <c r="J2668" t="s">
        <v>4353</v>
      </c>
      <c r="K2668" s="14">
        <v>130000</v>
      </c>
      <c r="L2668" t="s">
        <v>197</v>
      </c>
      <c r="M2668" t="s">
        <v>4353</v>
      </c>
      <c r="N2668" s="14"/>
      <c r="O2668" s="14"/>
      <c r="P2668" s="14"/>
      <c r="Q2668" s="14"/>
      <c r="R2668" s="14"/>
      <c r="S2668" s="14">
        <v>0</v>
      </c>
    </row>
    <row r="2669" spans="1:19" x14ac:dyDescent="0.3">
      <c r="A2669" t="s">
        <v>7455</v>
      </c>
      <c r="B2669" t="s">
        <v>0</v>
      </c>
      <c r="C2669" s="14">
        <v>1991</v>
      </c>
      <c r="D2669" t="s">
        <v>362</v>
      </c>
      <c r="E2669" t="s">
        <v>2415</v>
      </c>
      <c r="F2669" t="s">
        <v>299</v>
      </c>
      <c r="G2669" t="s">
        <v>299</v>
      </c>
      <c r="H2669" t="s">
        <v>4353</v>
      </c>
      <c r="I2669" s="14"/>
      <c r="J2669" t="s">
        <v>4353</v>
      </c>
      <c r="K2669" s="14"/>
      <c r="L2669" t="s">
        <v>197</v>
      </c>
      <c r="M2669" t="s">
        <v>4353</v>
      </c>
      <c r="N2669" s="14"/>
      <c r="O2669" s="14"/>
      <c r="P2669" s="14"/>
      <c r="Q2669" s="14"/>
      <c r="R2669" s="14"/>
      <c r="S2669" s="14">
        <v>0</v>
      </c>
    </row>
    <row r="2670" spans="1:19" x14ac:dyDescent="0.3">
      <c r="A2670" t="s">
        <v>7456</v>
      </c>
      <c r="B2670" t="s">
        <v>0</v>
      </c>
      <c r="C2670" s="14">
        <v>1991</v>
      </c>
      <c r="D2670" t="s">
        <v>362</v>
      </c>
      <c r="E2670" t="s">
        <v>2417</v>
      </c>
      <c r="F2670" t="s">
        <v>299</v>
      </c>
      <c r="G2670" t="s">
        <v>299</v>
      </c>
      <c r="H2670" t="s">
        <v>4353</v>
      </c>
      <c r="I2670" s="14"/>
      <c r="J2670" t="s">
        <v>4353</v>
      </c>
      <c r="K2670" s="14"/>
      <c r="L2670" t="s">
        <v>197</v>
      </c>
      <c r="M2670" t="s">
        <v>4353</v>
      </c>
      <c r="N2670" s="14"/>
      <c r="O2670" s="14"/>
      <c r="P2670" s="14"/>
      <c r="Q2670" s="14"/>
      <c r="R2670" s="14"/>
      <c r="S2670" s="14">
        <v>0</v>
      </c>
    </row>
    <row r="2671" spans="1:19" x14ac:dyDescent="0.3">
      <c r="A2671" t="s">
        <v>7457</v>
      </c>
      <c r="B2671" t="s">
        <v>0</v>
      </c>
      <c r="C2671" s="14">
        <v>1991</v>
      </c>
      <c r="D2671" t="s">
        <v>362</v>
      </c>
      <c r="E2671" t="s">
        <v>2416</v>
      </c>
      <c r="F2671" t="s">
        <v>299</v>
      </c>
      <c r="G2671" t="s">
        <v>299</v>
      </c>
      <c r="H2671" t="s">
        <v>4353</v>
      </c>
      <c r="I2671" s="14"/>
      <c r="J2671" t="s">
        <v>4353</v>
      </c>
      <c r="K2671" s="14"/>
      <c r="L2671" t="s">
        <v>197</v>
      </c>
      <c r="M2671" t="s">
        <v>4353</v>
      </c>
      <c r="N2671" s="14"/>
      <c r="O2671" s="14"/>
      <c r="P2671" s="14"/>
      <c r="Q2671" s="14"/>
      <c r="R2671" s="14"/>
      <c r="S2671" s="14">
        <v>0</v>
      </c>
    </row>
    <row r="2672" spans="1:19" x14ac:dyDescent="0.3">
      <c r="A2672" t="s">
        <v>7458</v>
      </c>
      <c r="B2672" t="s">
        <v>0</v>
      </c>
      <c r="C2672" s="14">
        <v>1992</v>
      </c>
      <c r="D2672" t="s">
        <v>362</v>
      </c>
      <c r="E2672" t="s">
        <v>2418</v>
      </c>
      <c r="F2672" t="s">
        <v>299</v>
      </c>
      <c r="G2672" t="s">
        <v>299</v>
      </c>
      <c r="H2672" t="s">
        <v>4353</v>
      </c>
      <c r="I2672" s="14"/>
      <c r="J2672" t="s">
        <v>4353</v>
      </c>
      <c r="K2672" s="14"/>
      <c r="L2672" t="s">
        <v>197</v>
      </c>
      <c r="M2672" t="s">
        <v>4353</v>
      </c>
      <c r="N2672" s="14"/>
      <c r="O2672" s="14"/>
      <c r="P2672" s="14"/>
      <c r="Q2672" s="14"/>
      <c r="R2672" s="14"/>
      <c r="S2672" s="14">
        <v>0</v>
      </c>
    </row>
    <row r="2673" spans="1:19" x14ac:dyDescent="0.3">
      <c r="A2673" t="s">
        <v>7459</v>
      </c>
      <c r="B2673" t="s">
        <v>0</v>
      </c>
      <c r="C2673" s="14">
        <v>1994</v>
      </c>
      <c r="D2673" t="s">
        <v>362</v>
      </c>
      <c r="E2673" t="s">
        <v>2419</v>
      </c>
      <c r="F2673" t="s">
        <v>299</v>
      </c>
      <c r="G2673" t="s">
        <v>299</v>
      </c>
      <c r="H2673" t="s">
        <v>4353</v>
      </c>
      <c r="I2673" s="14"/>
      <c r="J2673" t="s">
        <v>4353</v>
      </c>
      <c r="K2673" s="14"/>
      <c r="L2673" t="s">
        <v>197</v>
      </c>
      <c r="M2673" t="s">
        <v>4353</v>
      </c>
      <c r="N2673" s="14"/>
      <c r="O2673" s="14"/>
      <c r="P2673" s="14"/>
      <c r="Q2673" s="14"/>
      <c r="R2673" s="14"/>
      <c r="S2673" s="14">
        <v>0</v>
      </c>
    </row>
    <row r="2674" spans="1:19" x14ac:dyDescent="0.3">
      <c r="A2674" t="s">
        <v>7460</v>
      </c>
      <c r="B2674" t="s">
        <v>0</v>
      </c>
      <c r="C2674" s="14">
        <v>1994</v>
      </c>
      <c r="D2674" t="s">
        <v>362</v>
      </c>
      <c r="E2674" t="s">
        <v>2420</v>
      </c>
      <c r="F2674" t="s">
        <v>299</v>
      </c>
      <c r="G2674" t="s">
        <v>299</v>
      </c>
      <c r="H2674" t="s">
        <v>4353</v>
      </c>
      <c r="I2674" s="14"/>
      <c r="J2674" t="s">
        <v>4353</v>
      </c>
      <c r="K2674" s="14"/>
      <c r="L2674" t="s">
        <v>197</v>
      </c>
      <c r="M2674" t="s">
        <v>4353</v>
      </c>
      <c r="N2674" s="14"/>
      <c r="O2674" s="14"/>
      <c r="P2674" s="14"/>
      <c r="Q2674" s="14"/>
      <c r="R2674" s="14"/>
      <c r="S2674" s="14">
        <v>0</v>
      </c>
    </row>
    <row r="2675" spans="1:19" x14ac:dyDescent="0.3">
      <c r="A2675" t="s">
        <v>7461</v>
      </c>
      <c r="B2675" t="s">
        <v>0</v>
      </c>
      <c r="C2675" s="14">
        <v>1996</v>
      </c>
      <c r="D2675" t="s">
        <v>362</v>
      </c>
      <c r="E2675" t="s">
        <v>2422</v>
      </c>
      <c r="F2675" t="s">
        <v>299</v>
      </c>
      <c r="G2675" t="s">
        <v>299</v>
      </c>
      <c r="H2675" t="s">
        <v>4353</v>
      </c>
      <c r="I2675" s="14"/>
      <c r="J2675" t="s">
        <v>4353</v>
      </c>
      <c r="K2675" s="14"/>
      <c r="L2675" t="s">
        <v>197</v>
      </c>
      <c r="M2675" t="s">
        <v>4353</v>
      </c>
      <c r="N2675" s="14"/>
      <c r="O2675" s="14"/>
      <c r="P2675" s="14"/>
      <c r="Q2675" s="14"/>
      <c r="R2675" s="14"/>
      <c r="S2675" s="14">
        <v>0</v>
      </c>
    </row>
    <row r="2676" spans="1:19" x14ac:dyDescent="0.3">
      <c r="A2676" t="s">
        <v>7462</v>
      </c>
      <c r="B2676" t="s">
        <v>0</v>
      </c>
      <c r="C2676" s="14">
        <v>1996</v>
      </c>
      <c r="D2676" t="s">
        <v>362</v>
      </c>
      <c r="E2676" t="s">
        <v>2421</v>
      </c>
      <c r="F2676" t="s">
        <v>299</v>
      </c>
      <c r="G2676" t="s">
        <v>299</v>
      </c>
      <c r="H2676" t="s">
        <v>4353</v>
      </c>
      <c r="I2676" s="14"/>
      <c r="J2676" t="s">
        <v>4353</v>
      </c>
      <c r="K2676" s="14"/>
      <c r="L2676" t="s">
        <v>197</v>
      </c>
      <c r="M2676" t="s">
        <v>4353</v>
      </c>
      <c r="N2676" s="14"/>
      <c r="O2676" s="14"/>
      <c r="P2676" s="14"/>
      <c r="Q2676" s="14"/>
      <c r="R2676" s="14"/>
      <c r="S2676" s="14">
        <v>0</v>
      </c>
    </row>
    <row r="2677" spans="1:19" x14ac:dyDescent="0.3">
      <c r="A2677" t="s">
        <v>7463</v>
      </c>
      <c r="B2677" t="s">
        <v>0</v>
      </c>
      <c r="C2677" s="14">
        <v>2005</v>
      </c>
      <c r="D2677" t="s">
        <v>302</v>
      </c>
      <c r="E2677" t="s">
        <v>2423</v>
      </c>
      <c r="F2677" t="s">
        <v>299</v>
      </c>
      <c r="G2677" t="s">
        <v>299</v>
      </c>
      <c r="H2677" t="s">
        <v>4353</v>
      </c>
      <c r="I2677" s="14">
        <v>7000000</v>
      </c>
      <c r="J2677" t="s">
        <v>146</v>
      </c>
      <c r="K2677" s="14">
        <v>7000000</v>
      </c>
      <c r="L2677" t="s">
        <v>197</v>
      </c>
      <c r="M2677" t="s">
        <v>202</v>
      </c>
      <c r="N2677" s="14"/>
      <c r="O2677" s="14"/>
      <c r="P2677" s="14"/>
      <c r="Q2677" s="14"/>
      <c r="R2677" s="14"/>
      <c r="S2677" s="14">
        <v>0</v>
      </c>
    </row>
    <row r="2678" spans="1:19" x14ac:dyDescent="0.3">
      <c r="A2678" t="s">
        <v>7464</v>
      </c>
      <c r="B2678" t="s">
        <v>0</v>
      </c>
      <c r="C2678" s="14">
        <v>2006</v>
      </c>
      <c r="D2678" t="s">
        <v>302</v>
      </c>
      <c r="E2678" t="s">
        <v>2424</v>
      </c>
      <c r="F2678" t="s">
        <v>299</v>
      </c>
      <c r="G2678" t="s">
        <v>299</v>
      </c>
      <c r="H2678" t="s">
        <v>4353</v>
      </c>
      <c r="I2678" s="14">
        <v>2500000</v>
      </c>
      <c r="J2678" t="s">
        <v>146</v>
      </c>
      <c r="K2678" s="14">
        <v>2500000</v>
      </c>
      <c r="L2678" t="s">
        <v>197</v>
      </c>
      <c r="M2678" t="s">
        <v>202</v>
      </c>
      <c r="N2678" s="14"/>
      <c r="O2678" s="14"/>
      <c r="P2678" s="14"/>
      <c r="Q2678" s="14"/>
      <c r="R2678" s="14"/>
      <c r="S2678" s="14">
        <v>0</v>
      </c>
    </row>
    <row r="2679" spans="1:19" x14ac:dyDescent="0.3">
      <c r="A2679" t="s">
        <v>7465</v>
      </c>
      <c r="B2679" t="s">
        <v>0</v>
      </c>
      <c r="C2679" s="14">
        <v>2006</v>
      </c>
      <c r="D2679" t="s">
        <v>372</v>
      </c>
      <c r="E2679" t="s">
        <v>2425</v>
      </c>
      <c r="F2679" t="s">
        <v>364</v>
      </c>
      <c r="G2679" t="s">
        <v>365</v>
      </c>
      <c r="H2679" t="s">
        <v>207</v>
      </c>
      <c r="I2679" s="14"/>
      <c r="J2679" t="s">
        <v>4353</v>
      </c>
      <c r="K2679" s="14">
        <v>7000000</v>
      </c>
      <c r="L2679" t="s">
        <v>198</v>
      </c>
      <c r="M2679" t="s">
        <v>366</v>
      </c>
      <c r="N2679" s="14">
        <v>0</v>
      </c>
      <c r="O2679" s="14"/>
      <c r="P2679" s="14"/>
      <c r="Q2679" s="14">
        <v>0</v>
      </c>
      <c r="R2679" s="14">
        <v>1</v>
      </c>
      <c r="S2679" s="14">
        <v>1</v>
      </c>
    </row>
    <row r="2680" spans="1:19" x14ac:dyDescent="0.3">
      <c r="A2680" t="s">
        <v>7466</v>
      </c>
      <c r="B2680" t="s">
        <v>0</v>
      </c>
      <c r="C2680" s="14">
        <v>2008</v>
      </c>
      <c r="D2680" t="s">
        <v>302</v>
      </c>
      <c r="E2680" t="s">
        <v>2426</v>
      </c>
      <c r="F2680" t="s">
        <v>299</v>
      </c>
      <c r="G2680" t="s">
        <v>299</v>
      </c>
      <c r="H2680" t="s">
        <v>4353</v>
      </c>
      <c r="I2680" s="14"/>
      <c r="J2680" t="s">
        <v>4353</v>
      </c>
      <c r="K2680" s="14"/>
      <c r="L2680" t="s">
        <v>197</v>
      </c>
      <c r="M2680" t="s">
        <v>202</v>
      </c>
      <c r="N2680" s="14"/>
      <c r="O2680" s="14"/>
      <c r="P2680" s="14"/>
      <c r="Q2680" s="14"/>
      <c r="R2680" s="14"/>
      <c r="S2680" s="14">
        <v>0</v>
      </c>
    </row>
    <row r="2681" spans="1:19" x14ac:dyDescent="0.3">
      <c r="A2681" t="s">
        <v>7467</v>
      </c>
      <c r="B2681" t="s">
        <v>0</v>
      </c>
      <c r="C2681" s="14">
        <v>2008</v>
      </c>
      <c r="D2681" t="s">
        <v>4542</v>
      </c>
      <c r="E2681" t="s">
        <v>2427</v>
      </c>
      <c r="F2681" t="s">
        <v>336</v>
      </c>
      <c r="G2681" t="s">
        <v>337</v>
      </c>
      <c r="H2681" t="s">
        <v>207</v>
      </c>
      <c r="I2681" s="14">
        <v>2000000000</v>
      </c>
      <c r="J2681" t="s">
        <v>147</v>
      </c>
      <c r="K2681" s="14">
        <v>287825472</v>
      </c>
      <c r="L2681" t="s">
        <v>198</v>
      </c>
      <c r="M2681" t="s">
        <v>202</v>
      </c>
      <c r="N2681" s="14">
        <v>2</v>
      </c>
      <c r="O2681" s="14">
        <v>5</v>
      </c>
      <c r="P2681" s="14">
        <v>20</v>
      </c>
      <c r="Q2681" s="14">
        <v>0</v>
      </c>
      <c r="R2681" s="14">
        <v>1</v>
      </c>
      <c r="S2681" s="14">
        <v>1</v>
      </c>
    </row>
    <row r="2682" spans="1:19" x14ac:dyDescent="0.3">
      <c r="A2682" t="s">
        <v>7468</v>
      </c>
      <c r="B2682" t="s">
        <v>0</v>
      </c>
      <c r="C2682" s="14">
        <v>2009</v>
      </c>
      <c r="D2682" t="s">
        <v>302</v>
      </c>
      <c r="E2682" t="s">
        <v>2428</v>
      </c>
      <c r="F2682" t="s">
        <v>299</v>
      </c>
      <c r="G2682" t="s">
        <v>299</v>
      </c>
      <c r="H2682" t="s">
        <v>4353</v>
      </c>
      <c r="I2682" s="14">
        <v>3000000</v>
      </c>
      <c r="J2682" t="s">
        <v>147</v>
      </c>
      <c r="K2682" s="14">
        <v>439147.59375</v>
      </c>
      <c r="L2682" t="s">
        <v>197</v>
      </c>
      <c r="M2682" t="s">
        <v>202</v>
      </c>
      <c r="N2682" s="14"/>
      <c r="O2682" s="14"/>
      <c r="P2682" s="14"/>
      <c r="Q2682" s="14"/>
      <c r="R2682" s="14"/>
      <c r="S2682" s="14">
        <v>0</v>
      </c>
    </row>
    <row r="2683" spans="1:19" x14ac:dyDescent="0.3">
      <c r="A2683" t="s">
        <v>7469</v>
      </c>
      <c r="B2683" t="s">
        <v>0</v>
      </c>
      <c r="C2683" s="14">
        <v>2009</v>
      </c>
      <c r="D2683" t="s">
        <v>4542</v>
      </c>
      <c r="E2683" t="s">
        <v>2429</v>
      </c>
      <c r="F2683" t="s">
        <v>364</v>
      </c>
      <c r="G2683" t="s">
        <v>365</v>
      </c>
      <c r="H2683" t="s">
        <v>207</v>
      </c>
      <c r="I2683" s="14">
        <v>60000000</v>
      </c>
      <c r="J2683" t="s">
        <v>147</v>
      </c>
      <c r="K2683" s="14">
        <v>8782952</v>
      </c>
      <c r="L2683" t="s">
        <v>198</v>
      </c>
      <c r="M2683" t="s">
        <v>366</v>
      </c>
      <c r="N2683" s="14">
        <v>0</v>
      </c>
      <c r="O2683" s="14"/>
      <c r="P2683" s="14"/>
      <c r="Q2683" s="14">
        <v>0</v>
      </c>
      <c r="R2683" s="14">
        <v>1</v>
      </c>
      <c r="S2683" s="14">
        <v>0</v>
      </c>
    </row>
    <row r="2684" spans="1:19" x14ac:dyDescent="0.3">
      <c r="A2684" t="s">
        <v>7470</v>
      </c>
      <c r="B2684" t="s">
        <v>0</v>
      </c>
      <c r="C2684" s="14">
        <v>2009</v>
      </c>
      <c r="D2684" t="s">
        <v>302</v>
      </c>
      <c r="E2684" t="s">
        <v>2430</v>
      </c>
      <c r="F2684" t="s">
        <v>299</v>
      </c>
      <c r="G2684" t="s">
        <v>299</v>
      </c>
      <c r="H2684" t="s">
        <v>4353</v>
      </c>
      <c r="I2684" s="14"/>
      <c r="J2684" t="s">
        <v>4353</v>
      </c>
      <c r="K2684" s="14"/>
      <c r="L2684" t="s">
        <v>197</v>
      </c>
      <c r="M2684" t="s">
        <v>202</v>
      </c>
      <c r="N2684" s="14"/>
      <c r="O2684" s="14"/>
      <c r="P2684" s="14"/>
      <c r="Q2684" s="14"/>
      <c r="R2684" s="14"/>
      <c r="S2684" s="14">
        <v>0</v>
      </c>
    </row>
    <row r="2685" spans="1:19" x14ac:dyDescent="0.3">
      <c r="A2685" t="s">
        <v>7471</v>
      </c>
      <c r="B2685" t="s">
        <v>0</v>
      </c>
      <c r="C2685" s="14">
        <v>2010</v>
      </c>
      <c r="D2685" t="s">
        <v>372</v>
      </c>
      <c r="E2685" t="s">
        <v>2432</v>
      </c>
      <c r="F2685" t="s">
        <v>336</v>
      </c>
      <c r="G2685" t="s">
        <v>337</v>
      </c>
      <c r="H2685" t="s">
        <v>207</v>
      </c>
      <c r="I2685" s="14"/>
      <c r="J2685" t="s">
        <v>4353</v>
      </c>
      <c r="K2685" s="14">
        <v>88000000</v>
      </c>
      <c r="L2685" t="s">
        <v>198</v>
      </c>
      <c r="M2685" t="s">
        <v>202</v>
      </c>
      <c r="N2685" s="14"/>
      <c r="O2685" s="14"/>
      <c r="P2685" s="14"/>
      <c r="Q2685" s="14">
        <v>0</v>
      </c>
      <c r="R2685" s="14">
        <v>1</v>
      </c>
      <c r="S2685" s="14">
        <v>1</v>
      </c>
    </row>
    <row r="2686" spans="1:19" x14ac:dyDescent="0.3">
      <c r="A2686" t="s">
        <v>7472</v>
      </c>
      <c r="B2686" t="s">
        <v>0</v>
      </c>
      <c r="C2686" s="14">
        <v>2010</v>
      </c>
      <c r="D2686" t="s">
        <v>302</v>
      </c>
      <c r="E2686" t="s">
        <v>2431</v>
      </c>
      <c r="F2686" t="s">
        <v>299</v>
      </c>
      <c r="G2686" t="s">
        <v>299</v>
      </c>
      <c r="H2686" t="s">
        <v>4353</v>
      </c>
      <c r="I2686" s="14"/>
      <c r="J2686" t="s">
        <v>4353</v>
      </c>
      <c r="K2686" s="14"/>
      <c r="L2686" t="s">
        <v>197</v>
      </c>
      <c r="M2686" t="s">
        <v>202</v>
      </c>
      <c r="N2686" s="14"/>
      <c r="O2686" s="14"/>
      <c r="P2686" s="14"/>
      <c r="Q2686" s="14"/>
      <c r="R2686" s="14"/>
      <c r="S2686" s="14">
        <v>0</v>
      </c>
    </row>
    <row r="2687" spans="1:19" x14ac:dyDescent="0.3">
      <c r="A2687" t="s">
        <v>7473</v>
      </c>
      <c r="B2687" t="s">
        <v>0</v>
      </c>
      <c r="C2687" s="14">
        <v>2011</v>
      </c>
      <c r="D2687" t="s">
        <v>302</v>
      </c>
      <c r="E2687" t="s">
        <v>2434</v>
      </c>
      <c r="F2687" t="s">
        <v>299</v>
      </c>
      <c r="G2687" t="s">
        <v>299</v>
      </c>
      <c r="H2687" t="s">
        <v>4353</v>
      </c>
      <c r="I2687" s="14">
        <v>50000000</v>
      </c>
      <c r="J2687" t="s">
        <v>147</v>
      </c>
      <c r="K2687" s="14">
        <v>7738187.5</v>
      </c>
      <c r="L2687" t="s">
        <v>197</v>
      </c>
      <c r="M2687" t="s">
        <v>202</v>
      </c>
      <c r="N2687" s="14"/>
      <c r="O2687" s="14"/>
      <c r="P2687" s="14"/>
      <c r="Q2687" s="14"/>
      <c r="R2687" s="14"/>
      <c r="S2687" s="14">
        <v>0</v>
      </c>
    </row>
    <row r="2688" spans="1:19" x14ac:dyDescent="0.3">
      <c r="A2688" t="s">
        <v>7474</v>
      </c>
      <c r="B2688" t="s">
        <v>0</v>
      </c>
      <c r="C2688" s="14">
        <v>2011</v>
      </c>
      <c r="D2688" t="s">
        <v>302</v>
      </c>
      <c r="E2688" t="s">
        <v>2433</v>
      </c>
      <c r="F2688" t="s">
        <v>299</v>
      </c>
      <c r="G2688" t="s">
        <v>299</v>
      </c>
      <c r="H2688" t="s">
        <v>4353</v>
      </c>
      <c r="I2688" s="14"/>
      <c r="J2688" t="s">
        <v>4353</v>
      </c>
      <c r="K2688" s="14"/>
      <c r="L2688" t="s">
        <v>197</v>
      </c>
      <c r="M2688" t="s">
        <v>202</v>
      </c>
      <c r="N2688" s="14"/>
      <c r="O2688" s="14"/>
      <c r="P2688" s="14"/>
      <c r="Q2688" s="14"/>
      <c r="R2688" s="14"/>
      <c r="S2688" s="14">
        <v>0</v>
      </c>
    </row>
    <row r="2689" spans="1:19" x14ac:dyDescent="0.3">
      <c r="A2689" t="s">
        <v>7475</v>
      </c>
      <c r="B2689" t="s">
        <v>0</v>
      </c>
      <c r="C2689" s="14">
        <v>2012</v>
      </c>
      <c r="D2689" t="s">
        <v>302</v>
      </c>
      <c r="E2689" t="s">
        <v>2436</v>
      </c>
      <c r="F2689" t="s">
        <v>299</v>
      </c>
      <c r="G2689" t="s">
        <v>299</v>
      </c>
      <c r="H2689" t="s">
        <v>4353</v>
      </c>
      <c r="I2689" s="14">
        <v>12129794</v>
      </c>
      <c r="J2689" t="s">
        <v>146</v>
      </c>
      <c r="K2689" s="14">
        <v>12129794</v>
      </c>
      <c r="L2689" t="s">
        <v>197</v>
      </c>
      <c r="M2689" t="s">
        <v>202</v>
      </c>
      <c r="N2689" s="14"/>
      <c r="O2689" s="14"/>
      <c r="P2689" s="14"/>
      <c r="Q2689" s="14"/>
      <c r="R2689" s="14"/>
      <c r="S2689" s="14">
        <v>0</v>
      </c>
    </row>
    <row r="2690" spans="1:19" x14ac:dyDescent="0.3">
      <c r="A2690" t="s">
        <v>7476</v>
      </c>
      <c r="B2690" t="s">
        <v>0</v>
      </c>
      <c r="C2690" s="14">
        <v>2012</v>
      </c>
      <c r="D2690" t="s">
        <v>302</v>
      </c>
      <c r="E2690" t="s">
        <v>2435</v>
      </c>
      <c r="F2690" t="s">
        <v>299</v>
      </c>
      <c r="G2690" t="s">
        <v>299</v>
      </c>
      <c r="H2690" t="s">
        <v>4353</v>
      </c>
      <c r="I2690" s="14"/>
      <c r="J2690" t="s">
        <v>4353</v>
      </c>
      <c r="K2690" s="14"/>
      <c r="L2690" t="s">
        <v>197</v>
      </c>
      <c r="M2690" t="s">
        <v>202</v>
      </c>
      <c r="N2690" s="14"/>
      <c r="O2690" s="14"/>
      <c r="P2690" s="14"/>
      <c r="Q2690" s="14"/>
      <c r="R2690" s="14"/>
      <c r="S2690" s="14">
        <v>0</v>
      </c>
    </row>
    <row r="2691" spans="1:19" x14ac:dyDescent="0.3">
      <c r="A2691" t="s">
        <v>7477</v>
      </c>
      <c r="B2691" t="s">
        <v>0</v>
      </c>
      <c r="C2691" s="14">
        <v>2013</v>
      </c>
      <c r="D2691" t="s">
        <v>302</v>
      </c>
      <c r="E2691" t="s">
        <v>2437</v>
      </c>
      <c r="F2691" t="s">
        <v>299</v>
      </c>
      <c r="G2691" t="s">
        <v>299</v>
      </c>
      <c r="H2691" t="s">
        <v>4353</v>
      </c>
      <c r="I2691" s="14">
        <v>129000000</v>
      </c>
      <c r="J2691" t="s">
        <v>146</v>
      </c>
      <c r="K2691" s="14">
        <v>129000000</v>
      </c>
      <c r="L2691" t="s">
        <v>197</v>
      </c>
      <c r="M2691" t="s">
        <v>202</v>
      </c>
      <c r="N2691" s="14"/>
      <c r="O2691" s="14"/>
      <c r="P2691" s="14"/>
      <c r="Q2691" s="14"/>
      <c r="R2691" s="14"/>
      <c r="S2691" s="14">
        <v>0</v>
      </c>
    </row>
    <row r="2692" spans="1:19" x14ac:dyDescent="0.3">
      <c r="A2692" t="s">
        <v>7478</v>
      </c>
      <c r="B2692" t="s">
        <v>0</v>
      </c>
      <c r="C2692" s="14">
        <v>2013</v>
      </c>
      <c r="D2692" t="s">
        <v>302</v>
      </c>
      <c r="E2692" t="s">
        <v>2438</v>
      </c>
      <c r="F2692" t="s">
        <v>299</v>
      </c>
      <c r="G2692" t="s">
        <v>299</v>
      </c>
      <c r="H2692" t="s">
        <v>4353</v>
      </c>
      <c r="I2692" s="14"/>
      <c r="J2692" t="s">
        <v>4353</v>
      </c>
      <c r="K2692" s="14"/>
      <c r="L2692" t="s">
        <v>197</v>
      </c>
      <c r="M2692" t="s">
        <v>202</v>
      </c>
      <c r="N2692" s="14"/>
      <c r="O2692" s="14"/>
      <c r="P2692" s="14"/>
      <c r="Q2692" s="14"/>
      <c r="R2692" s="14"/>
      <c r="S2692" s="14">
        <v>0</v>
      </c>
    </row>
    <row r="2693" spans="1:19" x14ac:dyDescent="0.3">
      <c r="A2693" t="s">
        <v>7479</v>
      </c>
      <c r="B2693" t="s">
        <v>0</v>
      </c>
      <c r="C2693" s="14">
        <v>2013</v>
      </c>
      <c r="D2693" t="s">
        <v>4542</v>
      </c>
      <c r="E2693" t="s">
        <v>2439</v>
      </c>
      <c r="F2693" t="s">
        <v>364</v>
      </c>
      <c r="G2693" t="s">
        <v>365</v>
      </c>
      <c r="H2693" t="s">
        <v>207</v>
      </c>
      <c r="I2693" s="14"/>
      <c r="J2693" t="s">
        <v>4353</v>
      </c>
      <c r="K2693" s="14">
        <v>34000000</v>
      </c>
      <c r="L2693" t="s">
        <v>198</v>
      </c>
      <c r="M2693" t="s">
        <v>366</v>
      </c>
      <c r="N2693" s="14">
        <v>0</v>
      </c>
      <c r="O2693" s="14"/>
      <c r="P2693" s="14"/>
      <c r="Q2693" s="14">
        <v>0</v>
      </c>
      <c r="R2693" s="14">
        <v>1</v>
      </c>
      <c r="S2693" s="14">
        <v>1</v>
      </c>
    </row>
    <row r="2694" spans="1:19" x14ac:dyDescent="0.3">
      <c r="A2694" t="s">
        <v>7480</v>
      </c>
      <c r="B2694" t="s">
        <v>0</v>
      </c>
      <c r="C2694" s="14">
        <v>2014</v>
      </c>
      <c r="D2694" t="s">
        <v>302</v>
      </c>
      <c r="E2694" t="s">
        <v>2441</v>
      </c>
      <c r="F2694" t="s">
        <v>299</v>
      </c>
      <c r="G2694" t="s">
        <v>299</v>
      </c>
      <c r="H2694" t="s">
        <v>4353</v>
      </c>
      <c r="I2694" s="14">
        <v>15000000</v>
      </c>
      <c r="J2694" t="s">
        <v>156</v>
      </c>
      <c r="K2694" s="14">
        <v>19901006</v>
      </c>
      <c r="L2694" t="s">
        <v>197</v>
      </c>
      <c r="M2694" t="s">
        <v>202</v>
      </c>
      <c r="N2694" s="14"/>
      <c r="O2694" s="14"/>
      <c r="P2694" s="14"/>
      <c r="Q2694" s="14"/>
      <c r="R2694" s="14"/>
      <c r="S2694" s="14">
        <v>0</v>
      </c>
    </row>
    <row r="2695" spans="1:19" x14ac:dyDescent="0.3">
      <c r="A2695" t="s">
        <v>7481</v>
      </c>
      <c r="B2695" t="s">
        <v>0</v>
      </c>
      <c r="C2695" s="14">
        <v>2014</v>
      </c>
      <c r="D2695" t="s">
        <v>302</v>
      </c>
      <c r="E2695" t="s">
        <v>2440</v>
      </c>
      <c r="F2695" t="s">
        <v>299</v>
      </c>
      <c r="G2695" t="s">
        <v>299</v>
      </c>
      <c r="H2695" t="s">
        <v>4353</v>
      </c>
      <c r="I2695" s="14">
        <v>3300000</v>
      </c>
      <c r="J2695" t="s">
        <v>146</v>
      </c>
      <c r="K2695" s="14">
        <v>3300000</v>
      </c>
      <c r="L2695" t="s">
        <v>197</v>
      </c>
      <c r="M2695" t="s">
        <v>202</v>
      </c>
      <c r="N2695" s="14"/>
      <c r="O2695" s="14"/>
      <c r="P2695" s="14"/>
      <c r="Q2695" s="14"/>
      <c r="R2695" s="14"/>
      <c r="S2695" s="14">
        <v>0</v>
      </c>
    </row>
    <row r="2696" spans="1:19" x14ac:dyDescent="0.3">
      <c r="A2696" t="s">
        <v>7482</v>
      </c>
      <c r="B2696" t="s">
        <v>38</v>
      </c>
      <c r="C2696" s="14">
        <v>1972</v>
      </c>
      <c r="D2696" t="s">
        <v>252</v>
      </c>
      <c r="E2696" t="s">
        <v>1127</v>
      </c>
      <c r="F2696" t="s">
        <v>299</v>
      </c>
      <c r="G2696" t="s">
        <v>299</v>
      </c>
      <c r="H2696" t="s">
        <v>4353</v>
      </c>
      <c r="I2696" s="14"/>
      <c r="J2696" t="s">
        <v>4353</v>
      </c>
      <c r="K2696" s="14">
        <v>300000</v>
      </c>
      <c r="L2696" t="s">
        <v>198</v>
      </c>
      <c r="M2696" t="s">
        <v>4353</v>
      </c>
      <c r="N2696" s="14">
        <v>0</v>
      </c>
      <c r="O2696" s="14">
        <v>10</v>
      </c>
      <c r="P2696" s="14">
        <v>30</v>
      </c>
      <c r="Q2696" s="14"/>
      <c r="R2696" s="14"/>
      <c r="S2696" s="14">
        <v>0</v>
      </c>
    </row>
    <row r="2697" spans="1:19" x14ac:dyDescent="0.3">
      <c r="A2697" t="s">
        <v>7483</v>
      </c>
      <c r="B2697" t="s">
        <v>38</v>
      </c>
      <c r="C2697" s="14">
        <v>1972</v>
      </c>
      <c r="D2697" t="s">
        <v>252</v>
      </c>
      <c r="E2697" t="s">
        <v>2443</v>
      </c>
      <c r="F2697" t="s">
        <v>299</v>
      </c>
      <c r="G2697" t="s">
        <v>299</v>
      </c>
      <c r="H2697" t="s">
        <v>4353</v>
      </c>
      <c r="I2697" s="14"/>
      <c r="J2697" t="s">
        <v>4353</v>
      </c>
      <c r="K2697" s="14">
        <v>3000000</v>
      </c>
      <c r="L2697" t="s">
        <v>198</v>
      </c>
      <c r="M2697" t="s">
        <v>4353</v>
      </c>
      <c r="N2697" s="14">
        <v>0</v>
      </c>
      <c r="O2697" s="14">
        <v>10</v>
      </c>
      <c r="P2697" s="14">
        <v>30</v>
      </c>
      <c r="Q2697" s="14"/>
      <c r="R2697" s="14"/>
      <c r="S2697" s="14">
        <v>0</v>
      </c>
    </row>
    <row r="2698" spans="1:19" x14ac:dyDescent="0.3">
      <c r="A2698" t="s">
        <v>7484</v>
      </c>
      <c r="B2698" t="s">
        <v>38</v>
      </c>
      <c r="C2698" s="14">
        <v>1972</v>
      </c>
      <c r="D2698" t="s">
        <v>252</v>
      </c>
      <c r="E2698" t="s">
        <v>2444</v>
      </c>
      <c r="F2698" t="s">
        <v>299</v>
      </c>
      <c r="G2698" t="s">
        <v>299</v>
      </c>
      <c r="H2698" t="s">
        <v>4353</v>
      </c>
      <c r="I2698" s="14"/>
      <c r="J2698" t="s">
        <v>4353</v>
      </c>
      <c r="K2698" s="14">
        <v>300000</v>
      </c>
      <c r="L2698" t="s">
        <v>198</v>
      </c>
      <c r="M2698" t="s">
        <v>4353</v>
      </c>
      <c r="N2698" s="14">
        <v>0</v>
      </c>
      <c r="O2698" s="14">
        <v>10</v>
      </c>
      <c r="P2698" s="14">
        <v>30</v>
      </c>
      <c r="Q2698" s="14"/>
      <c r="R2698" s="14"/>
      <c r="S2698" s="14">
        <v>0</v>
      </c>
    </row>
    <row r="2699" spans="1:19" x14ac:dyDescent="0.3">
      <c r="A2699" t="s">
        <v>7485</v>
      </c>
      <c r="B2699" t="s">
        <v>38</v>
      </c>
      <c r="C2699" s="14">
        <v>1972</v>
      </c>
      <c r="D2699" t="s">
        <v>252</v>
      </c>
      <c r="E2699" t="s">
        <v>2442</v>
      </c>
      <c r="F2699" t="s">
        <v>299</v>
      </c>
      <c r="G2699" t="s">
        <v>299</v>
      </c>
      <c r="H2699" t="s">
        <v>4353</v>
      </c>
      <c r="I2699" s="14"/>
      <c r="J2699" t="s">
        <v>4353</v>
      </c>
      <c r="K2699" s="14">
        <v>31600000</v>
      </c>
      <c r="L2699" t="s">
        <v>198</v>
      </c>
      <c r="M2699" t="s">
        <v>4353</v>
      </c>
      <c r="N2699" s="14">
        <v>0</v>
      </c>
      <c r="O2699" s="14">
        <v>10</v>
      </c>
      <c r="P2699" s="14">
        <v>30</v>
      </c>
      <c r="Q2699" s="14"/>
      <c r="R2699" s="14"/>
      <c r="S2699" s="14">
        <v>0</v>
      </c>
    </row>
    <row r="2700" spans="1:19" x14ac:dyDescent="0.3">
      <c r="A2700" t="s">
        <v>7486</v>
      </c>
      <c r="B2700" t="s">
        <v>38</v>
      </c>
      <c r="C2700" s="14">
        <v>1985</v>
      </c>
      <c r="D2700" t="s">
        <v>255</v>
      </c>
      <c r="E2700" t="s">
        <v>7487</v>
      </c>
      <c r="F2700" t="s">
        <v>299</v>
      </c>
      <c r="G2700" t="s">
        <v>299</v>
      </c>
      <c r="H2700" t="s">
        <v>4353</v>
      </c>
      <c r="I2700" s="14"/>
      <c r="J2700" t="s">
        <v>4353</v>
      </c>
      <c r="K2700" s="14">
        <v>12400000</v>
      </c>
      <c r="L2700" t="s">
        <v>198</v>
      </c>
      <c r="M2700" t="s">
        <v>4353</v>
      </c>
      <c r="N2700" s="14">
        <v>0</v>
      </c>
      <c r="O2700" s="14">
        <v>5</v>
      </c>
      <c r="P2700" s="14">
        <v>20</v>
      </c>
      <c r="Q2700" s="14"/>
      <c r="R2700" s="14"/>
      <c r="S2700" s="14">
        <v>0</v>
      </c>
    </row>
    <row r="2701" spans="1:19" x14ac:dyDescent="0.3">
      <c r="A2701" t="s">
        <v>7488</v>
      </c>
      <c r="B2701" t="s">
        <v>38</v>
      </c>
      <c r="C2701" s="14">
        <v>1985</v>
      </c>
      <c r="D2701" t="s">
        <v>255</v>
      </c>
      <c r="E2701" t="s">
        <v>7489</v>
      </c>
      <c r="F2701" t="s">
        <v>299</v>
      </c>
      <c r="G2701" t="s">
        <v>299</v>
      </c>
      <c r="H2701" t="s">
        <v>4353</v>
      </c>
      <c r="I2701" s="14"/>
      <c r="J2701" t="s">
        <v>4353</v>
      </c>
      <c r="K2701" s="14">
        <v>1700000</v>
      </c>
      <c r="L2701" t="s">
        <v>198</v>
      </c>
      <c r="M2701" t="s">
        <v>4353</v>
      </c>
      <c r="N2701" s="14">
        <v>4</v>
      </c>
      <c r="O2701" s="14">
        <v>1</v>
      </c>
      <c r="P2701" s="14">
        <v>6</v>
      </c>
      <c r="Q2701" s="14"/>
      <c r="R2701" s="14"/>
      <c r="S2701" s="14">
        <v>0</v>
      </c>
    </row>
    <row r="2702" spans="1:19" x14ac:dyDescent="0.3">
      <c r="A2702" t="s">
        <v>7490</v>
      </c>
      <c r="B2702" t="s">
        <v>38</v>
      </c>
      <c r="C2702" s="14">
        <v>1990</v>
      </c>
      <c r="D2702" t="s">
        <v>362</v>
      </c>
      <c r="E2702" t="s">
        <v>2445</v>
      </c>
      <c r="F2702" t="s">
        <v>299</v>
      </c>
      <c r="G2702" t="s">
        <v>299</v>
      </c>
      <c r="H2702" t="s">
        <v>4353</v>
      </c>
      <c r="I2702" s="14"/>
      <c r="J2702" t="s">
        <v>4353</v>
      </c>
      <c r="K2702" s="14"/>
      <c r="L2702" t="s">
        <v>197</v>
      </c>
      <c r="M2702" t="s">
        <v>4353</v>
      </c>
      <c r="N2702" s="14"/>
      <c r="O2702" s="14"/>
      <c r="P2702" s="14"/>
      <c r="Q2702" s="14"/>
      <c r="R2702" s="14"/>
      <c r="S2702" s="14">
        <v>0</v>
      </c>
    </row>
    <row r="2703" spans="1:19" x14ac:dyDescent="0.3">
      <c r="A2703" t="s">
        <v>7491</v>
      </c>
      <c r="B2703" t="s">
        <v>38</v>
      </c>
      <c r="C2703" s="14">
        <v>1992</v>
      </c>
      <c r="D2703" t="s">
        <v>362</v>
      </c>
      <c r="E2703" t="s">
        <v>2446</v>
      </c>
      <c r="F2703" t="s">
        <v>299</v>
      </c>
      <c r="G2703" t="s">
        <v>299</v>
      </c>
      <c r="H2703" t="s">
        <v>4353</v>
      </c>
      <c r="I2703" s="14"/>
      <c r="J2703" t="s">
        <v>4353</v>
      </c>
      <c r="K2703" s="14"/>
      <c r="L2703" t="s">
        <v>197</v>
      </c>
      <c r="M2703" t="s">
        <v>4353</v>
      </c>
      <c r="N2703" s="14"/>
      <c r="O2703" s="14"/>
      <c r="P2703" s="14"/>
      <c r="Q2703" s="14"/>
      <c r="R2703" s="14"/>
      <c r="S2703" s="14">
        <v>0</v>
      </c>
    </row>
    <row r="2704" spans="1:19" x14ac:dyDescent="0.3">
      <c r="A2704" t="s">
        <v>7492</v>
      </c>
      <c r="B2704" t="s">
        <v>38</v>
      </c>
      <c r="C2704" s="14">
        <v>1995</v>
      </c>
      <c r="D2704" t="s">
        <v>362</v>
      </c>
      <c r="E2704" t="s">
        <v>2447</v>
      </c>
      <c r="F2704" t="s">
        <v>299</v>
      </c>
      <c r="G2704" t="s">
        <v>299</v>
      </c>
      <c r="H2704" t="s">
        <v>4353</v>
      </c>
      <c r="I2704" s="14"/>
      <c r="J2704" t="s">
        <v>4353</v>
      </c>
      <c r="K2704" s="14"/>
      <c r="L2704" t="s">
        <v>197</v>
      </c>
      <c r="M2704" t="s">
        <v>4353</v>
      </c>
      <c r="N2704" s="14"/>
      <c r="O2704" s="14"/>
      <c r="P2704" s="14"/>
      <c r="Q2704" s="14"/>
      <c r="R2704" s="14"/>
      <c r="S2704" s="14">
        <v>0</v>
      </c>
    </row>
    <row r="2705" spans="1:19" x14ac:dyDescent="0.3">
      <c r="A2705" t="s">
        <v>7493</v>
      </c>
      <c r="B2705" t="s">
        <v>38</v>
      </c>
      <c r="C2705" s="14">
        <v>1999</v>
      </c>
      <c r="D2705" t="s">
        <v>362</v>
      </c>
      <c r="E2705" t="s">
        <v>2448</v>
      </c>
      <c r="F2705" t="s">
        <v>299</v>
      </c>
      <c r="G2705" t="s">
        <v>299</v>
      </c>
      <c r="H2705" t="s">
        <v>4353</v>
      </c>
      <c r="I2705" s="14"/>
      <c r="J2705" t="s">
        <v>4353</v>
      </c>
      <c r="K2705" s="14"/>
      <c r="L2705" t="s">
        <v>197</v>
      </c>
      <c r="M2705" t="s">
        <v>4353</v>
      </c>
      <c r="N2705" s="14"/>
      <c r="O2705" s="14"/>
      <c r="P2705" s="14"/>
      <c r="Q2705" s="14"/>
      <c r="R2705" s="14"/>
      <c r="S2705" s="14">
        <v>0</v>
      </c>
    </row>
    <row r="2706" spans="1:19" x14ac:dyDescent="0.3">
      <c r="A2706" t="s">
        <v>7494</v>
      </c>
      <c r="B2706" t="s">
        <v>38</v>
      </c>
      <c r="C2706" s="14">
        <v>2000</v>
      </c>
      <c r="D2706" t="s">
        <v>4542</v>
      </c>
      <c r="E2706" t="s">
        <v>2450</v>
      </c>
      <c r="F2706" t="s">
        <v>336</v>
      </c>
      <c r="G2706" t="s">
        <v>337</v>
      </c>
      <c r="H2706" t="s">
        <v>207</v>
      </c>
      <c r="I2706" s="14">
        <v>450000000</v>
      </c>
      <c r="J2706" t="s">
        <v>151</v>
      </c>
      <c r="K2706" s="14">
        <v>17143146</v>
      </c>
      <c r="L2706" t="s">
        <v>198</v>
      </c>
      <c r="M2706" t="s">
        <v>202</v>
      </c>
      <c r="N2706" s="14">
        <v>3</v>
      </c>
      <c r="O2706" s="14"/>
      <c r="P2706" s="14">
        <v>15</v>
      </c>
      <c r="Q2706" s="14">
        <v>0</v>
      </c>
      <c r="R2706" s="14">
        <v>1</v>
      </c>
      <c r="S2706" s="14">
        <v>1</v>
      </c>
    </row>
    <row r="2707" spans="1:19" x14ac:dyDescent="0.3">
      <c r="A2707" t="s">
        <v>7495</v>
      </c>
      <c r="B2707" t="s">
        <v>38</v>
      </c>
      <c r="C2707" s="14">
        <v>2000</v>
      </c>
      <c r="D2707" t="s">
        <v>4542</v>
      </c>
      <c r="E2707" t="s">
        <v>2449</v>
      </c>
      <c r="F2707" t="s">
        <v>364</v>
      </c>
      <c r="G2707" t="s">
        <v>365</v>
      </c>
      <c r="H2707" t="s">
        <v>207</v>
      </c>
      <c r="I2707" s="14"/>
      <c r="J2707" t="s">
        <v>4353</v>
      </c>
      <c r="K2707" s="14">
        <v>2000000</v>
      </c>
      <c r="L2707" t="s">
        <v>198</v>
      </c>
      <c r="M2707" t="s">
        <v>366</v>
      </c>
      <c r="N2707" s="14">
        <v>0</v>
      </c>
      <c r="O2707" s="14">
        <v>10</v>
      </c>
      <c r="P2707" s="14">
        <v>20</v>
      </c>
      <c r="Q2707" s="14">
        <v>0</v>
      </c>
      <c r="R2707" s="14">
        <v>1</v>
      </c>
      <c r="S2707" s="14">
        <v>0</v>
      </c>
    </row>
    <row r="2708" spans="1:19" x14ac:dyDescent="0.3">
      <c r="A2708" t="s">
        <v>7496</v>
      </c>
      <c r="B2708" t="s">
        <v>38</v>
      </c>
      <c r="C2708" s="14">
        <v>2001</v>
      </c>
      <c r="D2708" t="s">
        <v>4542</v>
      </c>
      <c r="E2708" t="s">
        <v>2451</v>
      </c>
      <c r="F2708" t="s">
        <v>364</v>
      </c>
      <c r="G2708" t="s">
        <v>365</v>
      </c>
      <c r="H2708" t="s">
        <v>207</v>
      </c>
      <c r="I2708" s="14">
        <v>20000000</v>
      </c>
      <c r="J2708" t="s">
        <v>147</v>
      </c>
      <c r="K2708" s="14">
        <v>2416314.5</v>
      </c>
      <c r="L2708" t="s">
        <v>198</v>
      </c>
      <c r="M2708" t="s">
        <v>366</v>
      </c>
      <c r="N2708" s="14">
        <v>0</v>
      </c>
      <c r="O2708" s="14">
        <v>11</v>
      </c>
      <c r="P2708" s="14">
        <v>21</v>
      </c>
      <c r="Q2708" s="14">
        <v>0</v>
      </c>
      <c r="R2708" s="14">
        <v>1</v>
      </c>
      <c r="S2708" s="14">
        <v>1</v>
      </c>
    </row>
    <row r="2709" spans="1:19" x14ac:dyDescent="0.3">
      <c r="A2709" t="s">
        <v>7497</v>
      </c>
      <c r="B2709" t="s">
        <v>38</v>
      </c>
      <c r="C2709" s="14">
        <v>2001</v>
      </c>
      <c r="D2709" t="s">
        <v>372</v>
      </c>
      <c r="E2709" t="s">
        <v>2452</v>
      </c>
      <c r="F2709" t="s">
        <v>364</v>
      </c>
      <c r="G2709" t="s">
        <v>365</v>
      </c>
      <c r="H2709" t="s">
        <v>207</v>
      </c>
      <c r="I2709" s="14"/>
      <c r="J2709" t="s">
        <v>4353</v>
      </c>
      <c r="K2709" s="14">
        <v>2000000</v>
      </c>
      <c r="L2709" t="s">
        <v>198</v>
      </c>
      <c r="M2709" t="s">
        <v>366</v>
      </c>
      <c r="N2709" s="14">
        <v>0</v>
      </c>
      <c r="O2709" s="14">
        <v>10</v>
      </c>
      <c r="P2709" s="14">
        <v>20</v>
      </c>
      <c r="Q2709" s="14">
        <v>0</v>
      </c>
      <c r="R2709" s="14">
        <v>1</v>
      </c>
      <c r="S2709" s="14">
        <v>0</v>
      </c>
    </row>
    <row r="2710" spans="1:19" x14ac:dyDescent="0.3">
      <c r="A2710" t="s">
        <v>7498</v>
      </c>
      <c r="B2710" t="s">
        <v>38</v>
      </c>
      <c r="C2710" s="14">
        <v>2002</v>
      </c>
      <c r="D2710" t="s">
        <v>4542</v>
      </c>
      <c r="E2710" t="s">
        <v>2453</v>
      </c>
      <c r="F2710" t="s">
        <v>336</v>
      </c>
      <c r="G2710" t="s">
        <v>337</v>
      </c>
      <c r="H2710" t="s">
        <v>207</v>
      </c>
      <c r="I2710" s="14">
        <v>100000000</v>
      </c>
      <c r="J2710" t="s">
        <v>147</v>
      </c>
      <c r="K2710" s="14">
        <v>12081734</v>
      </c>
      <c r="L2710" t="s">
        <v>198</v>
      </c>
      <c r="M2710" t="s">
        <v>202</v>
      </c>
      <c r="N2710" s="14">
        <v>4</v>
      </c>
      <c r="O2710" s="14">
        <v>4</v>
      </c>
      <c r="P2710" s="14">
        <v>12</v>
      </c>
      <c r="Q2710" s="14">
        <v>0</v>
      </c>
      <c r="R2710" s="14">
        <v>1</v>
      </c>
      <c r="S2710" s="14">
        <v>1</v>
      </c>
    </row>
    <row r="2711" spans="1:19" x14ac:dyDescent="0.3">
      <c r="A2711" t="s">
        <v>7499</v>
      </c>
      <c r="B2711" t="s">
        <v>38</v>
      </c>
      <c r="C2711" s="14">
        <v>2002</v>
      </c>
      <c r="D2711" t="s">
        <v>4542</v>
      </c>
      <c r="E2711" t="s">
        <v>2454</v>
      </c>
      <c r="F2711" t="s">
        <v>364</v>
      </c>
      <c r="G2711" t="s">
        <v>365</v>
      </c>
      <c r="H2711" t="s">
        <v>207</v>
      </c>
      <c r="I2711" s="14">
        <v>20000000</v>
      </c>
      <c r="J2711" t="s">
        <v>147</v>
      </c>
      <c r="K2711" s="14">
        <v>2416346.75</v>
      </c>
      <c r="L2711" t="s">
        <v>198</v>
      </c>
      <c r="M2711" t="s">
        <v>366</v>
      </c>
      <c r="N2711" s="14">
        <v>0</v>
      </c>
      <c r="O2711" s="14">
        <v>10</v>
      </c>
      <c r="P2711" s="14">
        <v>20</v>
      </c>
      <c r="Q2711" s="14">
        <v>0</v>
      </c>
      <c r="R2711" s="14">
        <v>1</v>
      </c>
      <c r="S2711" s="14">
        <v>0</v>
      </c>
    </row>
    <row r="2712" spans="1:19" x14ac:dyDescent="0.3">
      <c r="A2712" t="s">
        <v>7500</v>
      </c>
      <c r="B2712" t="s">
        <v>38</v>
      </c>
      <c r="C2712" s="14">
        <v>2003</v>
      </c>
      <c r="D2712" t="s">
        <v>302</v>
      </c>
      <c r="E2712" t="s">
        <v>2456</v>
      </c>
      <c r="F2712" t="s">
        <v>364</v>
      </c>
      <c r="G2712" t="s">
        <v>365</v>
      </c>
      <c r="H2712" t="s">
        <v>207</v>
      </c>
      <c r="I2712" s="14">
        <v>457000000</v>
      </c>
      <c r="J2712" t="s">
        <v>151</v>
      </c>
      <c r="K2712" s="14">
        <v>16379062</v>
      </c>
      <c r="L2712" t="s">
        <v>198</v>
      </c>
      <c r="M2712" t="s">
        <v>366</v>
      </c>
      <c r="N2712" s="14">
        <v>0</v>
      </c>
      <c r="O2712" s="14"/>
      <c r="P2712" s="14"/>
      <c r="Q2712" s="14">
        <v>0</v>
      </c>
      <c r="R2712" s="14">
        <v>1</v>
      </c>
      <c r="S2712" s="14">
        <v>1</v>
      </c>
    </row>
    <row r="2713" spans="1:19" x14ac:dyDescent="0.3">
      <c r="A2713" t="s">
        <v>7501</v>
      </c>
      <c r="B2713" t="s">
        <v>38</v>
      </c>
      <c r="C2713" s="14">
        <v>2003</v>
      </c>
      <c r="D2713" t="s">
        <v>4542</v>
      </c>
      <c r="E2713" t="s">
        <v>2455</v>
      </c>
      <c r="F2713" t="s">
        <v>364</v>
      </c>
      <c r="G2713" t="s">
        <v>365</v>
      </c>
      <c r="H2713" t="s">
        <v>207</v>
      </c>
      <c r="I2713" s="14">
        <v>20000000</v>
      </c>
      <c r="J2713" t="s">
        <v>147</v>
      </c>
      <c r="K2713" s="14">
        <v>2416323.75</v>
      </c>
      <c r="L2713" t="s">
        <v>198</v>
      </c>
      <c r="M2713" t="s">
        <v>366</v>
      </c>
      <c r="N2713" s="14">
        <v>0</v>
      </c>
      <c r="O2713" s="14">
        <v>10</v>
      </c>
      <c r="P2713" s="14">
        <v>20</v>
      </c>
      <c r="Q2713" s="14">
        <v>0</v>
      </c>
      <c r="R2713" s="14">
        <v>1</v>
      </c>
      <c r="S2713" s="14">
        <v>0</v>
      </c>
    </row>
    <row r="2714" spans="1:19" x14ac:dyDescent="0.3">
      <c r="A2714" t="s">
        <v>7502</v>
      </c>
      <c r="B2714" t="s">
        <v>38</v>
      </c>
      <c r="C2714" s="14">
        <v>2004</v>
      </c>
      <c r="D2714" t="s">
        <v>302</v>
      </c>
      <c r="E2714" t="s">
        <v>2457</v>
      </c>
      <c r="F2714" t="s">
        <v>299</v>
      </c>
      <c r="G2714" t="s">
        <v>299</v>
      </c>
      <c r="H2714" t="s">
        <v>4353</v>
      </c>
      <c r="I2714" s="14">
        <v>740000</v>
      </c>
      <c r="J2714" t="s">
        <v>151</v>
      </c>
      <c r="K2714" s="14">
        <v>26910.54296875</v>
      </c>
      <c r="L2714" t="s">
        <v>197</v>
      </c>
      <c r="M2714" t="s">
        <v>202</v>
      </c>
      <c r="N2714" s="14"/>
      <c r="O2714" s="14"/>
      <c r="P2714" s="14"/>
      <c r="Q2714" s="14"/>
      <c r="R2714" s="14"/>
      <c r="S2714" s="14">
        <v>0</v>
      </c>
    </row>
    <row r="2715" spans="1:19" x14ac:dyDescent="0.3">
      <c r="A2715" t="s">
        <v>7503</v>
      </c>
      <c r="B2715" t="s">
        <v>38</v>
      </c>
      <c r="C2715" s="14">
        <v>2004</v>
      </c>
      <c r="D2715" t="s">
        <v>302</v>
      </c>
      <c r="E2715" t="s">
        <v>2458</v>
      </c>
      <c r="F2715" t="s">
        <v>299</v>
      </c>
      <c r="G2715" t="s">
        <v>299</v>
      </c>
      <c r="H2715" t="s">
        <v>4353</v>
      </c>
      <c r="I2715" s="14">
        <v>194000</v>
      </c>
      <c r="J2715" t="s">
        <v>151</v>
      </c>
      <c r="K2715" s="14">
        <v>7054.92626953125</v>
      </c>
      <c r="L2715" t="s">
        <v>197</v>
      </c>
      <c r="M2715" t="s">
        <v>202</v>
      </c>
      <c r="N2715" s="14"/>
      <c r="O2715" s="14"/>
      <c r="P2715" s="14"/>
      <c r="Q2715" s="14"/>
      <c r="R2715" s="14"/>
      <c r="S2715" s="14">
        <v>0</v>
      </c>
    </row>
    <row r="2716" spans="1:19" x14ac:dyDescent="0.3">
      <c r="A2716" t="s">
        <v>7504</v>
      </c>
      <c r="B2716" t="s">
        <v>38</v>
      </c>
      <c r="C2716" s="14">
        <v>2004</v>
      </c>
      <c r="D2716" t="s">
        <v>4542</v>
      </c>
      <c r="E2716" t="s">
        <v>2459</v>
      </c>
      <c r="F2716" t="s">
        <v>364</v>
      </c>
      <c r="G2716" t="s">
        <v>365</v>
      </c>
      <c r="H2716" t="s">
        <v>207</v>
      </c>
      <c r="I2716" s="14">
        <v>20000000</v>
      </c>
      <c r="J2716" t="s">
        <v>147</v>
      </c>
      <c r="K2716" s="14">
        <v>2416392.5</v>
      </c>
      <c r="L2716" t="s">
        <v>198</v>
      </c>
      <c r="M2716" t="s">
        <v>366</v>
      </c>
      <c r="N2716" s="14">
        <v>0</v>
      </c>
      <c r="O2716" s="14">
        <v>11</v>
      </c>
      <c r="P2716" s="14">
        <v>21</v>
      </c>
      <c r="Q2716" s="14">
        <v>0</v>
      </c>
      <c r="R2716" s="14">
        <v>1</v>
      </c>
      <c r="S2716" s="14">
        <v>1</v>
      </c>
    </row>
    <row r="2717" spans="1:19" x14ac:dyDescent="0.3">
      <c r="A2717" t="s">
        <v>7505</v>
      </c>
      <c r="B2717" t="s">
        <v>38</v>
      </c>
      <c r="C2717" s="14">
        <v>2005</v>
      </c>
      <c r="D2717" t="s">
        <v>302</v>
      </c>
      <c r="E2717" t="s">
        <v>2460</v>
      </c>
      <c r="F2717" t="s">
        <v>299</v>
      </c>
      <c r="G2717" t="s">
        <v>299</v>
      </c>
      <c r="H2717" t="s">
        <v>4353</v>
      </c>
      <c r="I2717" s="14"/>
      <c r="J2717" t="s">
        <v>4353</v>
      </c>
      <c r="K2717" s="14"/>
      <c r="L2717" t="s">
        <v>197</v>
      </c>
      <c r="M2717" t="s">
        <v>202</v>
      </c>
      <c r="N2717" s="14"/>
      <c r="O2717" s="14"/>
      <c r="P2717" s="14"/>
      <c r="Q2717" s="14"/>
      <c r="R2717" s="14"/>
      <c r="S2717" s="14">
        <v>0</v>
      </c>
    </row>
    <row r="2718" spans="1:19" x14ac:dyDescent="0.3">
      <c r="A2718" t="s">
        <v>7506</v>
      </c>
      <c r="B2718" t="s">
        <v>38</v>
      </c>
      <c r="C2718" s="14">
        <v>2005</v>
      </c>
      <c r="D2718" t="s">
        <v>4542</v>
      </c>
      <c r="E2718" t="s">
        <v>2461</v>
      </c>
      <c r="F2718" t="s">
        <v>364</v>
      </c>
      <c r="G2718" t="s">
        <v>365</v>
      </c>
      <c r="H2718" t="s">
        <v>207</v>
      </c>
      <c r="I2718" s="14">
        <v>150000000</v>
      </c>
      <c r="J2718" t="s">
        <v>151</v>
      </c>
      <c r="K2718" s="14">
        <v>5085395</v>
      </c>
      <c r="L2718" t="s">
        <v>198</v>
      </c>
      <c r="M2718" t="s">
        <v>366</v>
      </c>
      <c r="N2718" s="14">
        <v>0</v>
      </c>
      <c r="O2718" s="14">
        <v>11</v>
      </c>
      <c r="P2718" s="14">
        <v>21</v>
      </c>
      <c r="Q2718" s="14">
        <v>0</v>
      </c>
      <c r="R2718" s="14">
        <v>1</v>
      </c>
      <c r="S2718" s="14">
        <v>1</v>
      </c>
    </row>
    <row r="2719" spans="1:19" x14ac:dyDescent="0.3">
      <c r="A2719" t="s">
        <v>7507</v>
      </c>
      <c r="B2719" t="s">
        <v>38</v>
      </c>
      <c r="C2719" s="14">
        <v>2006</v>
      </c>
      <c r="D2719" t="s">
        <v>302</v>
      </c>
      <c r="E2719" t="s">
        <v>2465</v>
      </c>
      <c r="F2719" t="s">
        <v>299</v>
      </c>
      <c r="G2719" t="s">
        <v>299</v>
      </c>
      <c r="H2719" t="s">
        <v>4353</v>
      </c>
      <c r="I2719" s="14">
        <v>770750</v>
      </c>
      <c r="J2719" t="s">
        <v>151</v>
      </c>
      <c r="K2719" s="14">
        <v>24307.6953125</v>
      </c>
      <c r="L2719" t="s">
        <v>197</v>
      </c>
      <c r="M2719" t="s">
        <v>202</v>
      </c>
      <c r="N2719" s="14"/>
      <c r="O2719" s="14"/>
      <c r="P2719" s="14"/>
      <c r="Q2719" s="14"/>
      <c r="R2719" s="14"/>
      <c r="S2719" s="14">
        <v>0</v>
      </c>
    </row>
    <row r="2720" spans="1:19" x14ac:dyDescent="0.3">
      <c r="A2720" t="s">
        <v>7508</v>
      </c>
      <c r="B2720" t="s">
        <v>38</v>
      </c>
      <c r="C2720" s="14">
        <v>2006</v>
      </c>
      <c r="D2720" t="s">
        <v>4542</v>
      </c>
      <c r="E2720" t="s">
        <v>2464</v>
      </c>
      <c r="F2720" t="s">
        <v>336</v>
      </c>
      <c r="G2720" t="s">
        <v>337</v>
      </c>
      <c r="H2720" t="s">
        <v>207</v>
      </c>
      <c r="I2720" s="14">
        <v>220000000</v>
      </c>
      <c r="J2720" t="s">
        <v>147</v>
      </c>
      <c r="K2720" s="14">
        <v>27591610</v>
      </c>
      <c r="L2720" t="s">
        <v>198</v>
      </c>
      <c r="M2720" t="s">
        <v>202</v>
      </c>
      <c r="N2720" s="14">
        <v>3</v>
      </c>
      <c r="O2720" s="14">
        <v>10</v>
      </c>
      <c r="P2720" s="14">
        <v>20</v>
      </c>
      <c r="Q2720" s="14">
        <v>0</v>
      </c>
      <c r="R2720" s="14">
        <v>1</v>
      </c>
      <c r="S2720" s="14">
        <v>1</v>
      </c>
    </row>
    <row r="2721" spans="1:19" x14ac:dyDescent="0.3">
      <c r="A2721" t="s">
        <v>7509</v>
      </c>
      <c r="B2721" t="s">
        <v>38</v>
      </c>
      <c r="C2721" s="14">
        <v>2006</v>
      </c>
      <c r="D2721" t="s">
        <v>4542</v>
      </c>
      <c r="E2721" t="s">
        <v>2462</v>
      </c>
      <c r="F2721" t="s">
        <v>364</v>
      </c>
      <c r="G2721" t="s">
        <v>365</v>
      </c>
      <c r="H2721" t="s">
        <v>207</v>
      </c>
      <c r="I2721" s="14">
        <v>70000000</v>
      </c>
      <c r="J2721" t="s">
        <v>151</v>
      </c>
      <c r="K2721" s="14">
        <v>2207640</v>
      </c>
      <c r="L2721" t="s">
        <v>198</v>
      </c>
      <c r="M2721" t="s">
        <v>366</v>
      </c>
      <c r="N2721" s="14">
        <v>0</v>
      </c>
      <c r="O2721" s="14">
        <v>11</v>
      </c>
      <c r="P2721" s="14">
        <v>21</v>
      </c>
      <c r="Q2721" s="14">
        <v>0</v>
      </c>
      <c r="R2721" s="14">
        <v>1</v>
      </c>
      <c r="S2721" s="14">
        <v>1</v>
      </c>
    </row>
    <row r="2722" spans="1:19" x14ac:dyDescent="0.3">
      <c r="A2722" t="s">
        <v>7510</v>
      </c>
      <c r="B2722" t="s">
        <v>38</v>
      </c>
      <c r="C2722" s="14">
        <v>2006</v>
      </c>
      <c r="D2722" t="s">
        <v>4542</v>
      </c>
      <c r="E2722" t="s">
        <v>2463</v>
      </c>
      <c r="F2722" t="s">
        <v>364</v>
      </c>
      <c r="G2722" t="s">
        <v>365</v>
      </c>
      <c r="H2722" t="s">
        <v>207</v>
      </c>
      <c r="I2722" s="14">
        <v>100000000</v>
      </c>
      <c r="J2722" t="s">
        <v>147</v>
      </c>
      <c r="K2722" s="14">
        <v>12541641</v>
      </c>
      <c r="L2722" t="s">
        <v>198</v>
      </c>
      <c r="M2722" t="s">
        <v>366</v>
      </c>
      <c r="N2722" s="14">
        <v>0</v>
      </c>
      <c r="O2722" s="14">
        <v>11</v>
      </c>
      <c r="P2722" s="14">
        <v>21</v>
      </c>
      <c r="Q2722" s="14">
        <v>0</v>
      </c>
      <c r="R2722" s="14">
        <v>1</v>
      </c>
      <c r="S2722" s="14">
        <v>1</v>
      </c>
    </row>
    <row r="2723" spans="1:19" x14ac:dyDescent="0.3">
      <c r="A2723" t="s">
        <v>7511</v>
      </c>
      <c r="B2723" t="s">
        <v>38</v>
      </c>
      <c r="C2723" s="14">
        <v>2008</v>
      </c>
      <c r="D2723" t="s">
        <v>302</v>
      </c>
      <c r="E2723" t="s">
        <v>2466</v>
      </c>
      <c r="F2723" t="s">
        <v>299</v>
      </c>
      <c r="G2723" t="s">
        <v>299</v>
      </c>
      <c r="H2723" t="s">
        <v>4353</v>
      </c>
      <c r="I2723" s="14"/>
      <c r="J2723" t="s">
        <v>4353</v>
      </c>
      <c r="K2723" s="14"/>
      <c r="L2723" t="s">
        <v>197</v>
      </c>
      <c r="M2723" t="s">
        <v>202</v>
      </c>
      <c r="N2723" s="14"/>
      <c r="O2723" s="14"/>
      <c r="P2723" s="14"/>
      <c r="Q2723" s="14"/>
      <c r="R2723" s="14"/>
      <c r="S2723" s="14">
        <v>0</v>
      </c>
    </row>
    <row r="2724" spans="1:19" x14ac:dyDescent="0.3">
      <c r="A2724" t="s">
        <v>7512</v>
      </c>
      <c r="B2724" t="s">
        <v>38</v>
      </c>
      <c r="C2724" s="14">
        <v>2009</v>
      </c>
      <c r="D2724" t="s">
        <v>302</v>
      </c>
      <c r="E2724" t="s">
        <v>2467</v>
      </c>
      <c r="F2724" t="s">
        <v>299</v>
      </c>
      <c r="G2724" t="s">
        <v>299</v>
      </c>
      <c r="H2724" t="s">
        <v>4353</v>
      </c>
      <c r="I2724" s="14"/>
      <c r="J2724" t="s">
        <v>4353</v>
      </c>
      <c r="K2724" s="14"/>
      <c r="L2724" t="s">
        <v>197</v>
      </c>
      <c r="M2724" t="s">
        <v>202</v>
      </c>
      <c r="N2724" s="14"/>
      <c r="O2724" s="14"/>
      <c r="P2724" s="14"/>
      <c r="Q2724" s="14"/>
      <c r="R2724" s="14"/>
      <c r="S2724" s="14">
        <v>0</v>
      </c>
    </row>
    <row r="2725" spans="1:19" x14ac:dyDescent="0.3">
      <c r="A2725" t="s">
        <v>7513</v>
      </c>
      <c r="B2725" t="s">
        <v>38</v>
      </c>
      <c r="C2725" s="14">
        <v>2009</v>
      </c>
      <c r="D2725" t="s">
        <v>302</v>
      </c>
      <c r="E2725" t="s">
        <v>2469</v>
      </c>
      <c r="F2725" t="s">
        <v>299</v>
      </c>
      <c r="G2725" t="s">
        <v>299</v>
      </c>
      <c r="H2725" t="s">
        <v>4353</v>
      </c>
      <c r="I2725" s="14">
        <v>3600000</v>
      </c>
      <c r="J2725" t="s">
        <v>147</v>
      </c>
      <c r="K2725" s="14">
        <v>526977.125</v>
      </c>
      <c r="L2725" t="s">
        <v>197</v>
      </c>
      <c r="M2725" t="s">
        <v>202</v>
      </c>
      <c r="N2725" s="14"/>
      <c r="O2725" s="14"/>
      <c r="P2725" s="14"/>
      <c r="Q2725" s="14"/>
      <c r="R2725" s="14"/>
      <c r="S2725" s="14">
        <v>0</v>
      </c>
    </row>
    <row r="2726" spans="1:19" x14ac:dyDescent="0.3">
      <c r="A2726" t="s">
        <v>7514</v>
      </c>
      <c r="B2726" t="s">
        <v>38</v>
      </c>
      <c r="C2726" s="14">
        <v>2009</v>
      </c>
      <c r="D2726" t="s">
        <v>302</v>
      </c>
      <c r="E2726" t="s">
        <v>2471</v>
      </c>
      <c r="F2726" t="s">
        <v>364</v>
      </c>
      <c r="G2726" t="s">
        <v>365</v>
      </c>
      <c r="H2726" t="s">
        <v>207</v>
      </c>
      <c r="I2726" s="14">
        <v>270000000</v>
      </c>
      <c r="J2726" t="s">
        <v>151</v>
      </c>
      <c r="K2726" s="14">
        <v>8448113</v>
      </c>
      <c r="L2726" t="s">
        <v>198</v>
      </c>
      <c r="M2726" t="s">
        <v>366</v>
      </c>
      <c r="N2726" s="14">
        <v>0</v>
      </c>
      <c r="O2726" s="14"/>
      <c r="P2726" s="14"/>
      <c r="Q2726" s="14">
        <v>0</v>
      </c>
      <c r="R2726" s="14">
        <v>1</v>
      </c>
      <c r="S2726" s="14">
        <v>1</v>
      </c>
    </row>
    <row r="2727" spans="1:19" x14ac:dyDescent="0.3">
      <c r="A2727" t="s">
        <v>7515</v>
      </c>
      <c r="B2727" t="s">
        <v>38</v>
      </c>
      <c r="C2727" s="14">
        <v>2009</v>
      </c>
      <c r="D2727" t="s">
        <v>302</v>
      </c>
      <c r="E2727" t="s">
        <v>2472</v>
      </c>
      <c r="F2727" t="s">
        <v>299</v>
      </c>
      <c r="G2727" t="s">
        <v>299</v>
      </c>
      <c r="H2727" t="s">
        <v>4353</v>
      </c>
      <c r="I2727" s="14"/>
      <c r="J2727" t="s">
        <v>4353</v>
      </c>
      <c r="K2727" s="14"/>
      <c r="L2727" t="s">
        <v>197</v>
      </c>
      <c r="M2727" t="s">
        <v>202</v>
      </c>
      <c r="N2727" s="14"/>
      <c r="O2727" s="14"/>
      <c r="P2727" s="14"/>
      <c r="Q2727" s="14"/>
      <c r="R2727" s="14"/>
      <c r="S2727" s="14">
        <v>0</v>
      </c>
    </row>
    <row r="2728" spans="1:19" x14ac:dyDescent="0.3">
      <c r="A2728" t="s">
        <v>7516</v>
      </c>
      <c r="B2728" t="s">
        <v>38</v>
      </c>
      <c r="C2728" s="14">
        <v>2009</v>
      </c>
      <c r="D2728" t="s">
        <v>4542</v>
      </c>
      <c r="E2728" t="s">
        <v>2470</v>
      </c>
      <c r="F2728" t="s">
        <v>336</v>
      </c>
      <c r="G2728" t="s">
        <v>337</v>
      </c>
      <c r="H2728" t="s">
        <v>207</v>
      </c>
      <c r="I2728" s="14">
        <v>260000000</v>
      </c>
      <c r="J2728" t="s">
        <v>146</v>
      </c>
      <c r="K2728" s="14">
        <v>260000000</v>
      </c>
      <c r="L2728" t="s">
        <v>198</v>
      </c>
      <c r="M2728" t="s">
        <v>202</v>
      </c>
      <c r="N2728" s="14">
        <v>2</v>
      </c>
      <c r="O2728" s="14"/>
      <c r="P2728" s="14">
        <v>15</v>
      </c>
      <c r="Q2728" s="14">
        <v>0</v>
      </c>
      <c r="R2728" s="14">
        <v>1</v>
      </c>
      <c r="S2728" s="14">
        <v>1</v>
      </c>
    </row>
    <row r="2729" spans="1:19" x14ac:dyDescent="0.3">
      <c r="A2729" t="s">
        <v>7517</v>
      </c>
      <c r="B2729" t="s">
        <v>38</v>
      </c>
      <c r="C2729" s="14">
        <v>2009</v>
      </c>
      <c r="D2729" t="s">
        <v>4542</v>
      </c>
      <c r="E2729" t="s">
        <v>2468</v>
      </c>
      <c r="F2729" t="s">
        <v>364</v>
      </c>
      <c r="G2729" t="s">
        <v>365</v>
      </c>
      <c r="H2729" t="s">
        <v>207</v>
      </c>
      <c r="I2729" s="14"/>
      <c r="J2729" t="s">
        <v>4353</v>
      </c>
      <c r="K2729" s="14">
        <v>6000000</v>
      </c>
      <c r="L2729" t="s">
        <v>198</v>
      </c>
      <c r="M2729" t="s">
        <v>366</v>
      </c>
      <c r="N2729" s="14">
        <v>0</v>
      </c>
      <c r="O2729" s="14">
        <v>6</v>
      </c>
      <c r="P2729" s="14">
        <v>16</v>
      </c>
      <c r="Q2729" s="14">
        <v>0</v>
      </c>
      <c r="R2729" s="14">
        <v>1</v>
      </c>
      <c r="S2729" s="14">
        <v>1</v>
      </c>
    </row>
    <row r="2730" spans="1:19" x14ac:dyDescent="0.3">
      <c r="A2730" t="s">
        <v>7518</v>
      </c>
      <c r="B2730" t="s">
        <v>38</v>
      </c>
      <c r="C2730" s="14">
        <v>2009</v>
      </c>
      <c r="D2730" t="s">
        <v>4542</v>
      </c>
      <c r="E2730" t="s">
        <v>2473</v>
      </c>
      <c r="F2730" t="s">
        <v>364</v>
      </c>
      <c r="G2730" t="s">
        <v>365</v>
      </c>
      <c r="H2730" t="s">
        <v>207</v>
      </c>
      <c r="I2730" s="14"/>
      <c r="J2730" t="s">
        <v>4353</v>
      </c>
      <c r="K2730" s="14">
        <v>4000000</v>
      </c>
      <c r="L2730" t="s">
        <v>198</v>
      </c>
      <c r="M2730" t="s">
        <v>366</v>
      </c>
      <c r="N2730" s="14">
        <v>0</v>
      </c>
      <c r="O2730" s="14">
        <v>7</v>
      </c>
      <c r="P2730" s="14">
        <v>17</v>
      </c>
      <c r="Q2730" s="14">
        <v>0</v>
      </c>
      <c r="R2730" s="14">
        <v>1</v>
      </c>
      <c r="S2730" s="14">
        <v>1</v>
      </c>
    </row>
    <row r="2731" spans="1:19" x14ac:dyDescent="0.3">
      <c r="A2731" t="s">
        <v>7519</v>
      </c>
      <c r="B2731" t="s">
        <v>38</v>
      </c>
      <c r="C2731" s="14">
        <v>2010</v>
      </c>
      <c r="D2731" t="s">
        <v>302</v>
      </c>
      <c r="E2731" t="s">
        <v>2475</v>
      </c>
      <c r="F2731" t="s">
        <v>299</v>
      </c>
      <c r="G2731" t="s">
        <v>299</v>
      </c>
      <c r="H2731" t="s">
        <v>4353</v>
      </c>
      <c r="I2731" s="14"/>
      <c r="J2731" t="s">
        <v>4353</v>
      </c>
      <c r="K2731" s="14"/>
      <c r="L2731" t="s">
        <v>197</v>
      </c>
      <c r="M2731" t="s">
        <v>202</v>
      </c>
      <c r="N2731" s="14"/>
      <c r="O2731" s="14"/>
      <c r="P2731" s="14"/>
      <c r="Q2731" s="14"/>
      <c r="R2731" s="14"/>
      <c r="S2731" s="14">
        <v>0</v>
      </c>
    </row>
    <row r="2732" spans="1:19" x14ac:dyDescent="0.3">
      <c r="A2732" t="s">
        <v>7520</v>
      </c>
      <c r="B2732" t="s">
        <v>38</v>
      </c>
      <c r="C2732" s="14">
        <v>2010</v>
      </c>
      <c r="D2732" t="s">
        <v>302</v>
      </c>
      <c r="E2732" t="s">
        <v>2474</v>
      </c>
      <c r="F2732" t="s">
        <v>299</v>
      </c>
      <c r="G2732" t="s">
        <v>299</v>
      </c>
      <c r="H2732" t="s">
        <v>4353</v>
      </c>
      <c r="I2732" s="14">
        <v>270000000</v>
      </c>
      <c r="J2732" t="s">
        <v>151</v>
      </c>
      <c r="K2732" s="14">
        <v>8770676</v>
      </c>
      <c r="L2732" t="s">
        <v>197</v>
      </c>
      <c r="M2732" t="s">
        <v>202</v>
      </c>
      <c r="N2732" s="14"/>
      <c r="O2732" s="14"/>
      <c r="P2732" s="14"/>
      <c r="Q2732" s="14"/>
      <c r="R2732" s="14"/>
      <c r="S2732" s="14">
        <v>0</v>
      </c>
    </row>
    <row r="2733" spans="1:19" x14ac:dyDescent="0.3">
      <c r="A2733" t="s">
        <v>7521</v>
      </c>
      <c r="B2733" t="s">
        <v>38</v>
      </c>
      <c r="C2733" s="14">
        <v>2011</v>
      </c>
      <c r="D2733" t="s">
        <v>4542</v>
      </c>
      <c r="E2733" t="s">
        <v>2476</v>
      </c>
      <c r="F2733" t="s">
        <v>336</v>
      </c>
      <c r="G2733" t="s">
        <v>337</v>
      </c>
      <c r="H2733" t="s">
        <v>207</v>
      </c>
      <c r="I2733" s="14">
        <v>580000000</v>
      </c>
      <c r="J2733" t="s">
        <v>147</v>
      </c>
      <c r="K2733" s="14">
        <v>72741520</v>
      </c>
      <c r="L2733" t="s">
        <v>198</v>
      </c>
      <c r="M2733" t="s">
        <v>202</v>
      </c>
      <c r="N2733" s="14">
        <v>2</v>
      </c>
      <c r="O2733" s="14">
        <v>10</v>
      </c>
      <c r="P2733" s="14">
        <v>20</v>
      </c>
      <c r="Q2733" s="14">
        <v>0</v>
      </c>
      <c r="R2733" s="14">
        <v>1</v>
      </c>
      <c r="S2733" s="14">
        <v>1</v>
      </c>
    </row>
    <row r="2734" spans="1:19" x14ac:dyDescent="0.3">
      <c r="A2734" t="s">
        <v>7522</v>
      </c>
      <c r="B2734" t="s">
        <v>38</v>
      </c>
      <c r="C2734" s="14">
        <v>2011</v>
      </c>
      <c r="D2734" t="s">
        <v>372</v>
      </c>
      <c r="E2734" t="s">
        <v>2477</v>
      </c>
      <c r="F2734" t="s">
        <v>364</v>
      </c>
      <c r="G2734" t="s">
        <v>365</v>
      </c>
      <c r="H2734" t="s">
        <v>207</v>
      </c>
      <c r="I2734" s="14"/>
      <c r="J2734" t="s">
        <v>4353</v>
      </c>
      <c r="K2734" s="14">
        <v>3000000</v>
      </c>
      <c r="L2734" t="s">
        <v>198</v>
      </c>
      <c r="M2734" t="s">
        <v>366</v>
      </c>
      <c r="N2734" s="14">
        <v>0</v>
      </c>
      <c r="O2734" s="14"/>
      <c r="P2734" s="14"/>
      <c r="Q2734" s="14">
        <v>0</v>
      </c>
      <c r="R2734" s="14">
        <v>1</v>
      </c>
      <c r="S2734" s="14">
        <v>1</v>
      </c>
    </row>
    <row r="2735" spans="1:19" x14ac:dyDescent="0.3">
      <c r="A2735" t="s">
        <v>7523</v>
      </c>
      <c r="B2735" t="s">
        <v>38</v>
      </c>
      <c r="C2735" s="14">
        <v>2013</v>
      </c>
      <c r="D2735" t="s">
        <v>302</v>
      </c>
      <c r="E2735" t="s">
        <v>7525</v>
      </c>
      <c r="F2735" t="s">
        <v>299</v>
      </c>
      <c r="G2735" t="s">
        <v>299</v>
      </c>
      <c r="H2735" t="s">
        <v>4353</v>
      </c>
      <c r="I2735" s="14">
        <v>6270000</v>
      </c>
      <c r="J2735" t="s">
        <v>146</v>
      </c>
      <c r="K2735" s="14">
        <v>6270000</v>
      </c>
      <c r="L2735" t="s">
        <v>197</v>
      </c>
      <c r="M2735" t="s">
        <v>202</v>
      </c>
      <c r="N2735" s="14"/>
      <c r="O2735" s="14"/>
      <c r="P2735" s="14"/>
      <c r="Q2735" s="14"/>
      <c r="R2735" s="14"/>
      <c r="S2735" s="14">
        <v>0</v>
      </c>
    </row>
    <row r="2736" spans="1:19" x14ac:dyDescent="0.3">
      <c r="A2736" t="s">
        <v>7524</v>
      </c>
      <c r="B2736" t="s">
        <v>38</v>
      </c>
      <c r="C2736" s="14">
        <v>2013</v>
      </c>
      <c r="D2736" t="s">
        <v>302</v>
      </c>
      <c r="E2736" t="s">
        <v>2478</v>
      </c>
      <c r="F2736" t="s">
        <v>299</v>
      </c>
      <c r="G2736" t="s">
        <v>299</v>
      </c>
      <c r="H2736" t="s">
        <v>4353</v>
      </c>
      <c r="I2736" s="14">
        <v>1050000</v>
      </c>
      <c r="J2736" t="s">
        <v>147</v>
      </c>
      <c r="K2736" s="14">
        <v>169470.78125</v>
      </c>
      <c r="L2736" t="s">
        <v>197</v>
      </c>
      <c r="M2736" t="s">
        <v>202</v>
      </c>
      <c r="N2736" s="14"/>
      <c r="O2736" s="14"/>
      <c r="P2736" s="14"/>
      <c r="Q2736" s="14"/>
      <c r="R2736" s="14"/>
      <c r="S2736" s="14">
        <v>0</v>
      </c>
    </row>
    <row r="2737" spans="1:19" x14ac:dyDescent="0.3">
      <c r="A2737" t="s">
        <v>7526</v>
      </c>
      <c r="B2737" t="s">
        <v>38</v>
      </c>
      <c r="C2737" s="14">
        <v>2013</v>
      </c>
      <c r="D2737" t="s">
        <v>4542</v>
      </c>
      <c r="E2737" t="s">
        <v>2479</v>
      </c>
      <c r="F2737" t="s">
        <v>364</v>
      </c>
      <c r="G2737" t="s">
        <v>365</v>
      </c>
      <c r="H2737" t="s">
        <v>207</v>
      </c>
      <c r="I2737" s="14">
        <v>50000000</v>
      </c>
      <c r="J2737" t="s">
        <v>147</v>
      </c>
      <c r="K2737" s="14">
        <v>8070037</v>
      </c>
      <c r="L2737" t="s">
        <v>198</v>
      </c>
      <c r="M2737" t="s">
        <v>366</v>
      </c>
      <c r="N2737" s="14">
        <v>0</v>
      </c>
      <c r="O2737" s="14"/>
      <c r="P2737" s="14"/>
      <c r="Q2737" s="14">
        <v>0</v>
      </c>
      <c r="R2737" s="14">
        <v>1</v>
      </c>
      <c r="S2737" s="14">
        <v>1</v>
      </c>
    </row>
    <row r="2738" spans="1:19" x14ac:dyDescent="0.3">
      <c r="A2738" t="s">
        <v>7527</v>
      </c>
      <c r="B2738" t="s">
        <v>38</v>
      </c>
      <c r="C2738" s="14">
        <v>2014</v>
      </c>
      <c r="D2738" t="s">
        <v>372</v>
      </c>
      <c r="E2738" t="s">
        <v>2480</v>
      </c>
      <c r="F2738" t="s">
        <v>364</v>
      </c>
      <c r="G2738" t="s">
        <v>365</v>
      </c>
      <c r="H2738" t="s">
        <v>207</v>
      </c>
      <c r="I2738" s="14"/>
      <c r="J2738" t="s">
        <v>4353</v>
      </c>
      <c r="K2738" s="14">
        <v>8000000</v>
      </c>
      <c r="L2738" t="s">
        <v>198</v>
      </c>
      <c r="M2738" t="s">
        <v>366</v>
      </c>
      <c r="N2738" s="14">
        <v>0</v>
      </c>
      <c r="O2738" s="14"/>
      <c r="P2738" s="14"/>
      <c r="Q2738" s="14">
        <v>0</v>
      </c>
      <c r="R2738" s="14">
        <v>1</v>
      </c>
      <c r="S2738" s="14">
        <v>1</v>
      </c>
    </row>
    <row r="2739" spans="1:19" x14ac:dyDescent="0.3">
      <c r="A2739" t="s">
        <v>7528</v>
      </c>
      <c r="B2739" t="s">
        <v>38</v>
      </c>
      <c r="C2739" s="14">
        <v>2015</v>
      </c>
      <c r="D2739" t="s">
        <v>372</v>
      </c>
      <c r="E2739" t="s">
        <v>2480</v>
      </c>
      <c r="F2739" t="s">
        <v>364</v>
      </c>
      <c r="G2739" t="s">
        <v>365</v>
      </c>
      <c r="H2739" t="s">
        <v>207</v>
      </c>
      <c r="I2739" s="14"/>
      <c r="J2739" t="s">
        <v>4353</v>
      </c>
      <c r="K2739" s="14">
        <v>7000000</v>
      </c>
      <c r="L2739" t="s">
        <v>198</v>
      </c>
      <c r="M2739" t="s">
        <v>366</v>
      </c>
      <c r="N2739" s="14">
        <v>0</v>
      </c>
      <c r="O2739" s="14"/>
      <c r="P2739" s="14"/>
      <c r="Q2739" s="14">
        <v>0</v>
      </c>
      <c r="R2739" s="14">
        <v>1</v>
      </c>
      <c r="S2739" s="14">
        <v>0</v>
      </c>
    </row>
    <row r="2740" spans="1:19" x14ac:dyDescent="0.3">
      <c r="A2740" t="s">
        <v>7529</v>
      </c>
      <c r="B2740" t="s">
        <v>38</v>
      </c>
      <c r="C2740" s="14">
        <v>2016</v>
      </c>
      <c r="D2740" t="s">
        <v>372</v>
      </c>
      <c r="E2740" t="s">
        <v>204</v>
      </c>
      <c r="F2740" t="s">
        <v>364</v>
      </c>
      <c r="G2740" t="s">
        <v>365</v>
      </c>
      <c r="H2740" t="s">
        <v>207</v>
      </c>
      <c r="I2740" s="14"/>
      <c r="J2740" t="s">
        <v>4353</v>
      </c>
      <c r="K2740" s="14">
        <v>7000000</v>
      </c>
      <c r="L2740" t="s">
        <v>198</v>
      </c>
      <c r="M2740" t="s">
        <v>366</v>
      </c>
      <c r="N2740" s="14">
        <v>0</v>
      </c>
      <c r="O2740" s="14"/>
      <c r="P2740" s="14"/>
      <c r="Q2740" s="14">
        <v>0</v>
      </c>
      <c r="R2740" s="14">
        <v>1</v>
      </c>
      <c r="S2740" s="14">
        <v>0</v>
      </c>
    </row>
    <row r="2741" spans="1:19" x14ac:dyDescent="0.3">
      <c r="A2741" t="s">
        <v>7530</v>
      </c>
      <c r="B2741" t="s">
        <v>90</v>
      </c>
      <c r="C2741" s="14">
        <v>1985</v>
      </c>
      <c r="D2741" t="s">
        <v>255</v>
      </c>
      <c r="E2741" t="s">
        <v>2481</v>
      </c>
      <c r="F2741" t="s">
        <v>299</v>
      </c>
      <c r="G2741" t="s">
        <v>299</v>
      </c>
      <c r="H2741" t="s">
        <v>4353</v>
      </c>
      <c r="I2741" s="14"/>
      <c r="J2741" t="s">
        <v>4353</v>
      </c>
      <c r="K2741" s="14">
        <v>250000</v>
      </c>
      <c r="L2741" t="s">
        <v>197</v>
      </c>
      <c r="M2741" t="s">
        <v>4353</v>
      </c>
      <c r="N2741" s="14"/>
      <c r="O2741" s="14"/>
      <c r="P2741" s="14"/>
      <c r="Q2741" s="14"/>
      <c r="R2741" s="14"/>
      <c r="S2741" s="14">
        <v>0</v>
      </c>
    </row>
    <row r="2742" spans="1:19" x14ac:dyDescent="0.3">
      <c r="A2742" t="s">
        <v>7531</v>
      </c>
      <c r="B2742" t="s">
        <v>90</v>
      </c>
      <c r="C2742" s="14">
        <v>2006</v>
      </c>
      <c r="D2742" t="s">
        <v>302</v>
      </c>
      <c r="E2742" t="s">
        <v>2482</v>
      </c>
      <c r="F2742" t="s">
        <v>299</v>
      </c>
      <c r="G2742" t="s">
        <v>299</v>
      </c>
      <c r="H2742" t="s">
        <v>4353</v>
      </c>
      <c r="I2742" s="14"/>
      <c r="J2742" t="s">
        <v>4353</v>
      </c>
      <c r="K2742" s="14"/>
      <c r="L2742" t="s">
        <v>197</v>
      </c>
      <c r="M2742" t="s">
        <v>202</v>
      </c>
      <c r="N2742" s="14"/>
      <c r="O2742" s="14"/>
      <c r="P2742" s="14"/>
      <c r="Q2742" s="14"/>
      <c r="R2742" s="14"/>
      <c r="S2742" s="14">
        <v>0</v>
      </c>
    </row>
    <row r="2743" spans="1:19" x14ac:dyDescent="0.3">
      <c r="A2743" t="s">
        <v>7532</v>
      </c>
      <c r="B2743" t="s">
        <v>90</v>
      </c>
      <c r="C2743" s="14">
        <v>2007</v>
      </c>
      <c r="D2743" t="s">
        <v>302</v>
      </c>
      <c r="E2743" t="s">
        <v>2483</v>
      </c>
      <c r="F2743" t="s">
        <v>299</v>
      </c>
      <c r="G2743" t="s">
        <v>299</v>
      </c>
      <c r="H2743" t="s">
        <v>4353</v>
      </c>
      <c r="I2743" s="14"/>
      <c r="J2743" t="s">
        <v>4353</v>
      </c>
      <c r="K2743" s="14"/>
      <c r="L2743" t="s">
        <v>197</v>
      </c>
      <c r="M2743" t="s">
        <v>202</v>
      </c>
      <c r="N2743" s="14"/>
      <c r="O2743" s="14"/>
      <c r="P2743" s="14"/>
      <c r="Q2743" s="14"/>
      <c r="R2743" s="14"/>
      <c r="S2743" s="14">
        <v>0</v>
      </c>
    </row>
    <row r="2744" spans="1:19" x14ac:dyDescent="0.3">
      <c r="A2744" t="s">
        <v>7533</v>
      </c>
      <c r="B2744" t="s">
        <v>90</v>
      </c>
      <c r="C2744" s="14">
        <v>2007</v>
      </c>
      <c r="D2744" t="s">
        <v>302</v>
      </c>
      <c r="E2744" t="s">
        <v>2484</v>
      </c>
      <c r="F2744" t="s">
        <v>299</v>
      </c>
      <c r="G2744" t="s">
        <v>299</v>
      </c>
      <c r="H2744" t="s">
        <v>4353</v>
      </c>
      <c r="I2744" s="14"/>
      <c r="J2744" t="s">
        <v>4353</v>
      </c>
      <c r="K2744" s="14"/>
      <c r="L2744" t="s">
        <v>197</v>
      </c>
      <c r="M2744" t="s">
        <v>202</v>
      </c>
      <c r="N2744" s="14"/>
      <c r="O2744" s="14"/>
      <c r="P2744" s="14"/>
      <c r="Q2744" s="14"/>
      <c r="R2744" s="14"/>
      <c r="S2744" s="14">
        <v>0</v>
      </c>
    </row>
    <row r="2745" spans="1:19" x14ac:dyDescent="0.3">
      <c r="A2745" t="s">
        <v>7534</v>
      </c>
      <c r="B2745" t="s">
        <v>90</v>
      </c>
      <c r="C2745" s="14">
        <v>2009</v>
      </c>
      <c r="D2745" t="s">
        <v>144</v>
      </c>
      <c r="E2745" t="s">
        <v>2485</v>
      </c>
      <c r="F2745" t="s">
        <v>463</v>
      </c>
      <c r="G2745" t="s">
        <v>337</v>
      </c>
      <c r="H2745" t="s">
        <v>644</v>
      </c>
      <c r="I2745" s="14"/>
      <c r="J2745" t="s">
        <v>4353</v>
      </c>
      <c r="K2745" s="14">
        <v>1000000000</v>
      </c>
      <c r="L2745" t="s">
        <v>198</v>
      </c>
      <c r="M2745" t="s">
        <v>199</v>
      </c>
      <c r="N2745" s="14"/>
      <c r="O2745" s="14"/>
      <c r="P2745" s="14"/>
      <c r="Q2745" s="14">
        <v>0</v>
      </c>
      <c r="R2745" s="14">
        <v>0</v>
      </c>
      <c r="S2745" s="14">
        <v>1</v>
      </c>
    </row>
    <row r="2746" spans="1:19" x14ac:dyDescent="0.3">
      <c r="A2746" t="s">
        <v>7536</v>
      </c>
      <c r="B2746" t="s">
        <v>90</v>
      </c>
      <c r="C2746" s="14">
        <v>2009</v>
      </c>
      <c r="D2746" t="s">
        <v>302</v>
      </c>
      <c r="E2746" t="s">
        <v>7537</v>
      </c>
      <c r="F2746" t="s">
        <v>364</v>
      </c>
      <c r="G2746" t="s">
        <v>365</v>
      </c>
      <c r="H2746" t="s">
        <v>4353</v>
      </c>
      <c r="I2746" s="14">
        <v>1000000</v>
      </c>
      <c r="J2746" t="s">
        <v>146</v>
      </c>
      <c r="K2746" s="14">
        <v>1000000</v>
      </c>
      <c r="L2746" t="s">
        <v>197</v>
      </c>
      <c r="M2746" t="s">
        <v>202</v>
      </c>
      <c r="N2746" s="14"/>
      <c r="O2746" s="14"/>
      <c r="P2746" s="14"/>
      <c r="Q2746" s="14"/>
      <c r="R2746" s="14"/>
      <c r="S2746" s="14">
        <v>0</v>
      </c>
    </row>
    <row r="2747" spans="1:19" x14ac:dyDescent="0.3">
      <c r="A2747" t="s">
        <v>7538</v>
      </c>
      <c r="B2747" t="s">
        <v>90</v>
      </c>
      <c r="C2747" s="14">
        <v>2009</v>
      </c>
      <c r="D2747" t="s">
        <v>302</v>
      </c>
      <c r="E2747" t="s">
        <v>7535</v>
      </c>
      <c r="F2747" t="s">
        <v>364</v>
      </c>
      <c r="G2747" t="s">
        <v>365</v>
      </c>
      <c r="H2747" t="s">
        <v>4353</v>
      </c>
      <c r="I2747" s="14">
        <v>4000000</v>
      </c>
      <c r="J2747" t="s">
        <v>146</v>
      </c>
      <c r="K2747" s="14">
        <v>4000000</v>
      </c>
      <c r="L2747" t="s">
        <v>197</v>
      </c>
      <c r="M2747" t="s">
        <v>202</v>
      </c>
      <c r="N2747" s="14"/>
      <c r="O2747" s="14"/>
      <c r="P2747" s="14"/>
      <c r="Q2747" s="14"/>
      <c r="R2747" s="14"/>
      <c r="S2747" s="14">
        <v>0</v>
      </c>
    </row>
    <row r="2748" spans="1:19" x14ac:dyDescent="0.3">
      <c r="A2748" t="s">
        <v>7539</v>
      </c>
      <c r="B2748" t="s">
        <v>90</v>
      </c>
      <c r="C2748" s="14">
        <v>2011</v>
      </c>
      <c r="D2748" t="s">
        <v>4873</v>
      </c>
      <c r="E2748" t="s">
        <v>2486</v>
      </c>
      <c r="F2748" t="s">
        <v>463</v>
      </c>
      <c r="G2748" t="s">
        <v>337</v>
      </c>
      <c r="H2748" t="s">
        <v>644</v>
      </c>
      <c r="I2748" s="14">
        <v>375000000</v>
      </c>
      <c r="J2748" t="s">
        <v>146</v>
      </c>
      <c r="K2748" s="14">
        <v>375000000</v>
      </c>
      <c r="L2748" t="s">
        <v>198</v>
      </c>
      <c r="M2748" t="s">
        <v>199</v>
      </c>
      <c r="N2748" s="14"/>
      <c r="O2748" s="14">
        <v>3</v>
      </c>
      <c r="P2748" s="14">
        <v>10</v>
      </c>
      <c r="Q2748" s="14">
        <v>0</v>
      </c>
      <c r="R2748" s="14">
        <v>0</v>
      </c>
      <c r="S2748" s="14">
        <v>1</v>
      </c>
    </row>
    <row r="2749" spans="1:19" x14ac:dyDescent="0.3">
      <c r="A2749" t="s">
        <v>7540</v>
      </c>
      <c r="B2749" t="s">
        <v>90</v>
      </c>
      <c r="C2749" s="14">
        <v>2013</v>
      </c>
      <c r="D2749" t="s">
        <v>4873</v>
      </c>
      <c r="E2749" t="s">
        <v>2487</v>
      </c>
      <c r="F2749" t="s">
        <v>336</v>
      </c>
      <c r="G2749" t="s">
        <v>337</v>
      </c>
      <c r="H2749" t="s">
        <v>456</v>
      </c>
      <c r="I2749" s="14">
        <v>1000000000</v>
      </c>
      <c r="J2749" t="s">
        <v>146</v>
      </c>
      <c r="K2749" s="14">
        <v>1000000000</v>
      </c>
      <c r="L2749" t="s">
        <v>198</v>
      </c>
      <c r="M2749" t="s">
        <v>4353</v>
      </c>
      <c r="N2749" s="14"/>
      <c r="O2749" s="14"/>
      <c r="P2749" s="14">
        <v>3</v>
      </c>
      <c r="Q2749" s="14">
        <v>0</v>
      </c>
      <c r="R2749" s="14">
        <v>1</v>
      </c>
      <c r="S2749" s="14">
        <v>0</v>
      </c>
    </row>
    <row r="2750" spans="1:19" x14ac:dyDescent="0.3">
      <c r="A2750" t="s">
        <v>7541</v>
      </c>
      <c r="B2750" t="s">
        <v>90</v>
      </c>
      <c r="C2750" s="14">
        <v>2013</v>
      </c>
      <c r="D2750" t="s">
        <v>302</v>
      </c>
      <c r="E2750" t="s">
        <v>2488</v>
      </c>
      <c r="F2750" t="s">
        <v>787</v>
      </c>
      <c r="G2750" t="s">
        <v>365</v>
      </c>
      <c r="H2750" t="s">
        <v>4353</v>
      </c>
      <c r="I2750" s="14"/>
      <c r="J2750" t="s">
        <v>4353</v>
      </c>
      <c r="K2750" s="14"/>
      <c r="L2750" t="s">
        <v>197</v>
      </c>
      <c r="M2750" t="s">
        <v>202</v>
      </c>
      <c r="N2750" s="14"/>
      <c r="O2750" s="14"/>
      <c r="P2750" s="14"/>
      <c r="Q2750" s="14"/>
      <c r="R2750" s="14"/>
      <c r="S2750" s="14">
        <v>0</v>
      </c>
    </row>
    <row r="2751" spans="1:19" x14ac:dyDescent="0.3">
      <c r="A2751" t="s">
        <v>7542</v>
      </c>
      <c r="B2751" t="s">
        <v>121</v>
      </c>
      <c r="C2751" s="14">
        <v>2002</v>
      </c>
      <c r="D2751" t="s">
        <v>302</v>
      </c>
      <c r="E2751" t="s">
        <v>2489</v>
      </c>
      <c r="F2751" t="s">
        <v>299</v>
      </c>
      <c r="G2751" t="s">
        <v>299</v>
      </c>
      <c r="H2751" t="s">
        <v>4353</v>
      </c>
      <c r="I2751" s="14"/>
      <c r="J2751" t="s">
        <v>4353</v>
      </c>
      <c r="K2751" s="14"/>
      <c r="L2751" t="s">
        <v>197</v>
      </c>
      <c r="M2751" t="s">
        <v>202</v>
      </c>
      <c r="N2751" s="14"/>
      <c r="O2751" s="14"/>
      <c r="P2751" s="14"/>
      <c r="Q2751" s="14"/>
      <c r="R2751" s="14"/>
      <c r="S2751" s="14">
        <v>0</v>
      </c>
    </row>
    <row r="2752" spans="1:19" x14ac:dyDescent="0.3">
      <c r="A2752" t="s">
        <v>7543</v>
      </c>
      <c r="B2752" t="s">
        <v>121</v>
      </c>
      <c r="C2752" s="14">
        <v>2004</v>
      </c>
      <c r="D2752" t="s">
        <v>302</v>
      </c>
      <c r="E2752" t="s">
        <v>2490</v>
      </c>
      <c r="F2752" t="s">
        <v>299</v>
      </c>
      <c r="G2752" t="s">
        <v>299</v>
      </c>
      <c r="H2752" t="s">
        <v>4353</v>
      </c>
      <c r="I2752" s="14"/>
      <c r="J2752" t="s">
        <v>4353</v>
      </c>
      <c r="K2752" s="14"/>
      <c r="L2752" t="s">
        <v>197</v>
      </c>
      <c r="M2752" t="s">
        <v>202</v>
      </c>
      <c r="N2752" s="14"/>
      <c r="O2752" s="14"/>
      <c r="P2752" s="14"/>
      <c r="Q2752" s="14"/>
      <c r="R2752" s="14"/>
      <c r="S2752" s="14">
        <v>0</v>
      </c>
    </row>
    <row r="2753" spans="1:19" x14ac:dyDescent="0.3">
      <c r="A2753" t="s">
        <v>7544</v>
      </c>
      <c r="B2753" t="s">
        <v>121</v>
      </c>
      <c r="C2753" s="14">
        <v>2005</v>
      </c>
      <c r="D2753" t="s">
        <v>302</v>
      </c>
      <c r="E2753" t="s">
        <v>2492</v>
      </c>
      <c r="F2753" t="s">
        <v>299</v>
      </c>
      <c r="G2753" t="s">
        <v>299</v>
      </c>
      <c r="H2753" t="s">
        <v>4353</v>
      </c>
      <c r="I2753" s="14">
        <v>250000</v>
      </c>
      <c r="J2753" t="s">
        <v>146</v>
      </c>
      <c r="K2753" s="14">
        <v>250000</v>
      </c>
      <c r="L2753" t="s">
        <v>197</v>
      </c>
      <c r="M2753" t="s">
        <v>202</v>
      </c>
      <c r="N2753" s="14"/>
      <c r="O2753" s="14"/>
      <c r="P2753" s="14"/>
      <c r="Q2753" s="14"/>
      <c r="R2753" s="14"/>
      <c r="S2753" s="14">
        <v>0</v>
      </c>
    </row>
    <row r="2754" spans="1:19" x14ac:dyDescent="0.3">
      <c r="A2754" t="s">
        <v>7545</v>
      </c>
      <c r="B2754" t="s">
        <v>121</v>
      </c>
      <c r="C2754" s="14">
        <v>2005</v>
      </c>
      <c r="D2754" t="s">
        <v>302</v>
      </c>
      <c r="E2754" t="s">
        <v>2491</v>
      </c>
      <c r="F2754" t="s">
        <v>299</v>
      </c>
      <c r="G2754" t="s">
        <v>299</v>
      </c>
      <c r="H2754" t="s">
        <v>207</v>
      </c>
      <c r="I2754" s="14"/>
      <c r="J2754" t="s">
        <v>4353</v>
      </c>
      <c r="K2754" s="14"/>
      <c r="L2754" t="s">
        <v>198</v>
      </c>
      <c r="M2754" t="s">
        <v>4353</v>
      </c>
      <c r="N2754" s="14"/>
      <c r="O2754" s="14"/>
      <c r="P2754" s="14"/>
      <c r="Q2754" s="14">
        <v>0</v>
      </c>
      <c r="R2754" s="14">
        <v>1</v>
      </c>
      <c r="S2754" s="14">
        <v>0</v>
      </c>
    </row>
    <row r="2755" spans="1:19" x14ac:dyDescent="0.3">
      <c r="A2755" t="s">
        <v>7546</v>
      </c>
      <c r="B2755" t="s">
        <v>121</v>
      </c>
      <c r="C2755" s="14">
        <v>2006</v>
      </c>
      <c r="D2755" t="s">
        <v>302</v>
      </c>
      <c r="E2755" t="s">
        <v>2493</v>
      </c>
      <c r="F2755" t="s">
        <v>299</v>
      </c>
      <c r="G2755" t="s">
        <v>299</v>
      </c>
      <c r="H2755" t="s">
        <v>4353</v>
      </c>
      <c r="I2755" s="14">
        <v>30000</v>
      </c>
      <c r="J2755" t="s">
        <v>146</v>
      </c>
      <c r="K2755" s="14">
        <v>30000</v>
      </c>
      <c r="L2755" t="s">
        <v>197</v>
      </c>
      <c r="M2755" t="s">
        <v>202</v>
      </c>
      <c r="N2755" s="14"/>
      <c r="O2755" s="14"/>
      <c r="P2755" s="14"/>
      <c r="Q2755" s="14"/>
      <c r="R2755" s="14"/>
      <c r="S2755" s="14">
        <v>0</v>
      </c>
    </row>
    <row r="2756" spans="1:19" x14ac:dyDescent="0.3">
      <c r="A2756" t="s">
        <v>7547</v>
      </c>
      <c r="B2756" t="s">
        <v>121</v>
      </c>
      <c r="C2756" s="14">
        <v>2006</v>
      </c>
      <c r="D2756" t="s">
        <v>302</v>
      </c>
      <c r="E2756" t="s">
        <v>2494</v>
      </c>
      <c r="F2756" t="s">
        <v>299</v>
      </c>
      <c r="G2756" t="s">
        <v>299</v>
      </c>
      <c r="H2756" t="s">
        <v>4353</v>
      </c>
      <c r="I2756" s="14">
        <v>30000000</v>
      </c>
      <c r="J2756" t="s">
        <v>147</v>
      </c>
      <c r="K2756" s="14">
        <v>3762492.25</v>
      </c>
      <c r="L2756" t="s">
        <v>197</v>
      </c>
      <c r="M2756" t="s">
        <v>202</v>
      </c>
      <c r="N2756" s="14"/>
      <c r="O2756" s="14"/>
      <c r="P2756" s="14"/>
      <c r="Q2756" s="14"/>
      <c r="R2756" s="14"/>
      <c r="S2756" s="14">
        <v>0</v>
      </c>
    </row>
    <row r="2757" spans="1:19" x14ac:dyDescent="0.3">
      <c r="A2757" t="s">
        <v>7548</v>
      </c>
      <c r="B2757" t="s">
        <v>121</v>
      </c>
      <c r="C2757" s="14">
        <v>2007</v>
      </c>
      <c r="D2757" t="s">
        <v>302</v>
      </c>
      <c r="E2757" t="s">
        <v>2496</v>
      </c>
      <c r="F2757" t="s">
        <v>299</v>
      </c>
      <c r="G2757" t="s">
        <v>299</v>
      </c>
      <c r="H2757" t="s">
        <v>4353</v>
      </c>
      <c r="I2757" s="14"/>
      <c r="J2757" t="s">
        <v>4353</v>
      </c>
      <c r="K2757" s="14"/>
      <c r="L2757" t="s">
        <v>197</v>
      </c>
      <c r="M2757" t="s">
        <v>202</v>
      </c>
      <c r="N2757" s="14"/>
      <c r="O2757" s="14"/>
      <c r="P2757" s="14"/>
      <c r="Q2757" s="14"/>
      <c r="R2757" s="14"/>
      <c r="S2757" s="14">
        <v>0</v>
      </c>
    </row>
    <row r="2758" spans="1:19" x14ac:dyDescent="0.3">
      <c r="A2758" t="s">
        <v>7549</v>
      </c>
      <c r="B2758" t="s">
        <v>121</v>
      </c>
      <c r="C2758" s="14">
        <v>2007</v>
      </c>
      <c r="D2758" t="s">
        <v>302</v>
      </c>
      <c r="E2758" t="s">
        <v>2495</v>
      </c>
      <c r="F2758" t="s">
        <v>299</v>
      </c>
      <c r="G2758" t="s">
        <v>299</v>
      </c>
      <c r="H2758" t="s">
        <v>4353</v>
      </c>
      <c r="I2758" s="14"/>
      <c r="J2758" t="s">
        <v>4353</v>
      </c>
      <c r="K2758" s="14"/>
      <c r="L2758" t="s">
        <v>197</v>
      </c>
      <c r="M2758" t="s">
        <v>202</v>
      </c>
      <c r="N2758" s="14"/>
      <c r="O2758" s="14"/>
      <c r="P2758" s="14"/>
      <c r="Q2758" s="14"/>
      <c r="R2758" s="14"/>
      <c r="S2758" s="14">
        <v>0</v>
      </c>
    </row>
    <row r="2759" spans="1:19" x14ac:dyDescent="0.3">
      <c r="A2759" t="s">
        <v>7550</v>
      </c>
      <c r="B2759" t="s">
        <v>121</v>
      </c>
      <c r="C2759" s="14">
        <v>2008</v>
      </c>
      <c r="D2759" t="s">
        <v>302</v>
      </c>
      <c r="E2759" t="s">
        <v>2497</v>
      </c>
      <c r="F2759" t="s">
        <v>299</v>
      </c>
      <c r="G2759" t="s">
        <v>299</v>
      </c>
      <c r="H2759" t="s">
        <v>4353</v>
      </c>
      <c r="I2759" s="14">
        <v>4000000</v>
      </c>
      <c r="J2759" t="s">
        <v>147</v>
      </c>
      <c r="K2759" s="14">
        <v>575650.9375</v>
      </c>
      <c r="L2759" t="s">
        <v>197</v>
      </c>
      <c r="M2759" t="s">
        <v>202</v>
      </c>
      <c r="N2759" s="14"/>
      <c r="O2759" s="14"/>
      <c r="P2759" s="14"/>
      <c r="Q2759" s="14"/>
      <c r="R2759" s="14"/>
      <c r="S2759" s="14">
        <v>0</v>
      </c>
    </row>
    <row r="2760" spans="1:19" x14ac:dyDescent="0.3">
      <c r="A2760" t="s">
        <v>7551</v>
      </c>
      <c r="B2760" t="s">
        <v>121</v>
      </c>
      <c r="C2760" s="14">
        <v>2008</v>
      </c>
      <c r="D2760" t="s">
        <v>302</v>
      </c>
      <c r="E2760" t="s">
        <v>2500</v>
      </c>
      <c r="F2760" t="s">
        <v>299</v>
      </c>
      <c r="G2760" t="s">
        <v>299</v>
      </c>
      <c r="H2760" t="s">
        <v>4353</v>
      </c>
      <c r="I2760" s="14">
        <v>14000</v>
      </c>
      <c r="J2760" t="s">
        <v>146</v>
      </c>
      <c r="K2760" s="14">
        <v>14000</v>
      </c>
      <c r="L2760" t="s">
        <v>197</v>
      </c>
      <c r="M2760" t="s">
        <v>202</v>
      </c>
      <c r="N2760" s="14"/>
      <c r="O2760" s="14"/>
      <c r="P2760" s="14"/>
      <c r="Q2760" s="14"/>
      <c r="R2760" s="14"/>
      <c r="S2760" s="14">
        <v>0</v>
      </c>
    </row>
    <row r="2761" spans="1:19" x14ac:dyDescent="0.3">
      <c r="A2761" t="s">
        <v>7552</v>
      </c>
      <c r="B2761" t="s">
        <v>121</v>
      </c>
      <c r="C2761" s="14">
        <v>2008</v>
      </c>
      <c r="D2761" t="s">
        <v>302</v>
      </c>
      <c r="E2761" t="s">
        <v>2501</v>
      </c>
      <c r="F2761" t="s">
        <v>299</v>
      </c>
      <c r="G2761" t="s">
        <v>299</v>
      </c>
      <c r="H2761" t="s">
        <v>4353</v>
      </c>
      <c r="I2761" s="14">
        <v>3500000</v>
      </c>
      <c r="J2761" t="s">
        <v>146</v>
      </c>
      <c r="K2761" s="14">
        <v>3500000</v>
      </c>
      <c r="L2761" t="s">
        <v>197</v>
      </c>
      <c r="M2761" t="s">
        <v>202</v>
      </c>
      <c r="N2761" s="14"/>
      <c r="O2761" s="14"/>
      <c r="P2761" s="14"/>
      <c r="Q2761" s="14"/>
      <c r="R2761" s="14"/>
      <c r="S2761" s="14">
        <v>0</v>
      </c>
    </row>
    <row r="2762" spans="1:19" x14ac:dyDescent="0.3">
      <c r="A2762" t="s">
        <v>7553</v>
      </c>
      <c r="B2762" t="s">
        <v>121</v>
      </c>
      <c r="C2762" s="14">
        <v>2008</v>
      </c>
      <c r="D2762" t="s">
        <v>302</v>
      </c>
      <c r="E2762" t="s">
        <v>2502</v>
      </c>
      <c r="F2762" t="s">
        <v>299</v>
      </c>
      <c r="G2762" t="s">
        <v>299</v>
      </c>
      <c r="H2762" t="s">
        <v>4353</v>
      </c>
      <c r="I2762" s="14">
        <v>1000000</v>
      </c>
      <c r="J2762" t="s">
        <v>146</v>
      </c>
      <c r="K2762" s="14">
        <v>1000000</v>
      </c>
      <c r="L2762" t="s">
        <v>197</v>
      </c>
      <c r="M2762" t="s">
        <v>202</v>
      </c>
      <c r="N2762" s="14"/>
      <c r="O2762" s="14"/>
      <c r="P2762" s="14"/>
      <c r="Q2762" s="14"/>
      <c r="R2762" s="14"/>
      <c r="S2762" s="14">
        <v>0</v>
      </c>
    </row>
    <row r="2763" spans="1:19" x14ac:dyDescent="0.3">
      <c r="A2763" t="s">
        <v>7554</v>
      </c>
      <c r="B2763" t="s">
        <v>121</v>
      </c>
      <c r="C2763" s="14">
        <v>2008</v>
      </c>
      <c r="D2763" t="s">
        <v>302</v>
      </c>
      <c r="E2763" t="s">
        <v>2499</v>
      </c>
      <c r="F2763" t="s">
        <v>299</v>
      </c>
      <c r="G2763" t="s">
        <v>299</v>
      </c>
      <c r="H2763" t="s">
        <v>207</v>
      </c>
      <c r="I2763" s="14">
        <v>2000000</v>
      </c>
      <c r="J2763" t="s">
        <v>146</v>
      </c>
      <c r="K2763" s="14">
        <v>2000000</v>
      </c>
      <c r="L2763" t="s">
        <v>198</v>
      </c>
      <c r="M2763" t="s">
        <v>4353</v>
      </c>
      <c r="N2763" s="14"/>
      <c r="O2763" s="14"/>
      <c r="P2763" s="14"/>
      <c r="Q2763" s="14">
        <v>0</v>
      </c>
      <c r="R2763" s="14">
        <v>1</v>
      </c>
      <c r="S2763" s="14">
        <v>0</v>
      </c>
    </row>
    <row r="2764" spans="1:19" x14ac:dyDescent="0.3">
      <c r="A2764" t="s">
        <v>7555</v>
      </c>
      <c r="B2764" t="s">
        <v>121</v>
      </c>
      <c r="C2764" s="14">
        <v>2008</v>
      </c>
      <c r="D2764" t="s">
        <v>302</v>
      </c>
      <c r="E2764" t="s">
        <v>2498</v>
      </c>
      <c r="F2764" t="s">
        <v>299</v>
      </c>
      <c r="G2764" t="s">
        <v>299</v>
      </c>
      <c r="H2764" t="s">
        <v>4353</v>
      </c>
      <c r="I2764" s="14">
        <v>500000</v>
      </c>
      <c r="J2764" t="s">
        <v>146</v>
      </c>
      <c r="K2764" s="14">
        <v>500000</v>
      </c>
      <c r="L2764" t="s">
        <v>197</v>
      </c>
      <c r="M2764" t="s">
        <v>202</v>
      </c>
      <c r="N2764" s="14"/>
      <c r="O2764" s="14"/>
      <c r="P2764" s="14"/>
      <c r="Q2764" s="14"/>
      <c r="R2764" s="14"/>
      <c r="S2764" s="14">
        <v>0</v>
      </c>
    </row>
    <row r="2765" spans="1:19" x14ac:dyDescent="0.3">
      <c r="A2765" t="s">
        <v>7556</v>
      </c>
      <c r="B2765" t="s">
        <v>121</v>
      </c>
      <c r="C2765" s="14">
        <v>2009</v>
      </c>
      <c r="D2765" t="s">
        <v>302</v>
      </c>
      <c r="E2765" t="s">
        <v>2508</v>
      </c>
      <c r="F2765" t="s">
        <v>299</v>
      </c>
      <c r="G2765" t="s">
        <v>299</v>
      </c>
      <c r="H2765" t="s">
        <v>4353</v>
      </c>
      <c r="I2765" s="14">
        <v>220000</v>
      </c>
      <c r="J2765" t="s">
        <v>146</v>
      </c>
      <c r="K2765" s="14">
        <v>220000</v>
      </c>
      <c r="L2765" t="s">
        <v>197</v>
      </c>
      <c r="M2765" t="s">
        <v>202</v>
      </c>
      <c r="N2765" s="14"/>
      <c r="O2765" s="14"/>
      <c r="P2765" s="14"/>
      <c r="Q2765" s="14"/>
      <c r="R2765" s="14"/>
      <c r="S2765" s="14">
        <v>0</v>
      </c>
    </row>
    <row r="2766" spans="1:19" x14ac:dyDescent="0.3">
      <c r="A2766" t="s">
        <v>7557</v>
      </c>
      <c r="B2766" t="s">
        <v>121</v>
      </c>
      <c r="C2766" s="14">
        <v>2009</v>
      </c>
      <c r="D2766" t="s">
        <v>302</v>
      </c>
      <c r="E2766" t="s">
        <v>2505</v>
      </c>
      <c r="F2766" t="s">
        <v>299</v>
      </c>
      <c r="G2766" t="s">
        <v>299</v>
      </c>
      <c r="H2766" t="s">
        <v>4353</v>
      </c>
      <c r="I2766" s="14">
        <v>140000</v>
      </c>
      <c r="J2766" t="s">
        <v>146</v>
      </c>
      <c r="K2766" s="14">
        <v>140000</v>
      </c>
      <c r="L2766" t="s">
        <v>197</v>
      </c>
      <c r="M2766" t="s">
        <v>202</v>
      </c>
      <c r="N2766" s="14"/>
      <c r="O2766" s="14"/>
      <c r="P2766" s="14"/>
      <c r="Q2766" s="14"/>
      <c r="R2766" s="14"/>
      <c r="S2766" s="14">
        <v>0</v>
      </c>
    </row>
    <row r="2767" spans="1:19" x14ac:dyDescent="0.3">
      <c r="A2767" t="s">
        <v>7558</v>
      </c>
      <c r="B2767" t="s">
        <v>121</v>
      </c>
      <c r="C2767" s="14">
        <v>2009</v>
      </c>
      <c r="D2767" t="s">
        <v>302</v>
      </c>
      <c r="E2767" t="s">
        <v>2509</v>
      </c>
      <c r="F2767" t="s">
        <v>299</v>
      </c>
      <c r="G2767" t="s">
        <v>299</v>
      </c>
      <c r="H2767" t="s">
        <v>4353</v>
      </c>
      <c r="I2767" s="14">
        <v>280000</v>
      </c>
      <c r="J2767" t="s">
        <v>146</v>
      </c>
      <c r="K2767" s="14">
        <v>280000</v>
      </c>
      <c r="L2767" t="s">
        <v>197</v>
      </c>
      <c r="M2767" t="s">
        <v>202</v>
      </c>
      <c r="N2767" s="14"/>
      <c r="O2767" s="14"/>
      <c r="P2767" s="14"/>
      <c r="Q2767" s="14"/>
      <c r="R2767" s="14"/>
      <c r="S2767" s="14">
        <v>0</v>
      </c>
    </row>
    <row r="2768" spans="1:19" x14ac:dyDescent="0.3">
      <c r="A2768" t="s">
        <v>7559</v>
      </c>
      <c r="B2768" t="s">
        <v>121</v>
      </c>
      <c r="C2768" s="14">
        <v>2009</v>
      </c>
      <c r="D2768" t="s">
        <v>302</v>
      </c>
      <c r="E2768" t="s">
        <v>2507</v>
      </c>
      <c r="F2768" t="s">
        <v>299</v>
      </c>
      <c r="G2768" t="s">
        <v>299</v>
      </c>
      <c r="H2768" t="s">
        <v>4353</v>
      </c>
      <c r="I2768" s="14">
        <v>1000000</v>
      </c>
      <c r="J2768" t="s">
        <v>146</v>
      </c>
      <c r="K2768" s="14">
        <v>1000000</v>
      </c>
      <c r="L2768" t="s">
        <v>197</v>
      </c>
      <c r="M2768" t="s">
        <v>202</v>
      </c>
      <c r="N2768" s="14"/>
      <c r="O2768" s="14"/>
      <c r="P2768" s="14"/>
      <c r="Q2768" s="14"/>
      <c r="R2768" s="14"/>
      <c r="S2768" s="14">
        <v>0</v>
      </c>
    </row>
    <row r="2769" spans="1:19" x14ac:dyDescent="0.3">
      <c r="A2769" t="s">
        <v>7561</v>
      </c>
      <c r="B2769" t="s">
        <v>121</v>
      </c>
      <c r="C2769" s="14">
        <v>2009</v>
      </c>
      <c r="D2769" t="s">
        <v>302</v>
      </c>
      <c r="E2769" t="s">
        <v>2503</v>
      </c>
      <c r="F2769" t="s">
        <v>299</v>
      </c>
      <c r="G2769" t="s">
        <v>299</v>
      </c>
      <c r="H2769" t="s">
        <v>4353</v>
      </c>
      <c r="I2769" s="14">
        <v>60000000</v>
      </c>
      <c r="J2769" t="s">
        <v>147</v>
      </c>
      <c r="K2769" s="14">
        <v>8782952</v>
      </c>
      <c r="L2769" t="s">
        <v>197</v>
      </c>
      <c r="M2769" t="s">
        <v>202</v>
      </c>
      <c r="N2769" s="14"/>
      <c r="O2769" s="14"/>
      <c r="P2769" s="14"/>
      <c r="Q2769" s="14"/>
      <c r="R2769" s="14"/>
      <c r="S2769" s="14">
        <v>0</v>
      </c>
    </row>
    <row r="2770" spans="1:19" x14ac:dyDescent="0.3">
      <c r="A2770" t="s">
        <v>7562</v>
      </c>
      <c r="B2770" t="s">
        <v>121</v>
      </c>
      <c r="C2770" s="14">
        <v>2009</v>
      </c>
      <c r="D2770" t="s">
        <v>302</v>
      </c>
      <c r="E2770" t="s">
        <v>2506</v>
      </c>
      <c r="F2770" t="s">
        <v>299</v>
      </c>
      <c r="G2770" t="s">
        <v>299</v>
      </c>
      <c r="H2770" t="s">
        <v>4353</v>
      </c>
      <c r="I2770" s="14">
        <v>160000</v>
      </c>
      <c r="J2770" t="s">
        <v>146</v>
      </c>
      <c r="K2770" s="14">
        <v>160000</v>
      </c>
      <c r="L2770" t="s">
        <v>197</v>
      </c>
      <c r="M2770" t="s">
        <v>202</v>
      </c>
      <c r="N2770" s="14"/>
      <c r="O2770" s="14"/>
      <c r="P2770" s="14"/>
      <c r="Q2770" s="14"/>
      <c r="R2770" s="14"/>
      <c r="S2770" s="14">
        <v>0</v>
      </c>
    </row>
    <row r="2771" spans="1:19" x14ac:dyDescent="0.3">
      <c r="A2771" t="s">
        <v>7563</v>
      </c>
      <c r="B2771" t="s">
        <v>121</v>
      </c>
      <c r="C2771" s="14">
        <v>2009</v>
      </c>
      <c r="D2771" t="s">
        <v>302</v>
      </c>
      <c r="E2771" t="s">
        <v>2504</v>
      </c>
      <c r="F2771" t="s">
        <v>299</v>
      </c>
      <c r="G2771" t="s">
        <v>299</v>
      </c>
      <c r="H2771" t="s">
        <v>4353</v>
      </c>
      <c r="I2771" s="14">
        <v>500000</v>
      </c>
      <c r="J2771" t="s">
        <v>147</v>
      </c>
      <c r="K2771" s="14">
        <v>73191.265625</v>
      </c>
      <c r="L2771" t="s">
        <v>197</v>
      </c>
      <c r="M2771" t="s">
        <v>202</v>
      </c>
      <c r="N2771" s="14"/>
      <c r="O2771" s="14"/>
      <c r="P2771" s="14"/>
      <c r="Q2771" s="14"/>
      <c r="R2771" s="14"/>
      <c r="S2771" s="14">
        <v>0</v>
      </c>
    </row>
    <row r="2772" spans="1:19" x14ac:dyDescent="0.3">
      <c r="A2772" t="s">
        <v>7564</v>
      </c>
      <c r="B2772" t="s">
        <v>121</v>
      </c>
      <c r="C2772" s="14">
        <v>2009</v>
      </c>
      <c r="D2772" t="s">
        <v>302</v>
      </c>
      <c r="E2772" t="s">
        <v>7560</v>
      </c>
      <c r="F2772" t="s">
        <v>299</v>
      </c>
      <c r="G2772" t="s">
        <v>299</v>
      </c>
      <c r="H2772" t="s">
        <v>4353</v>
      </c>
      <c r="I2772" s="14">
        <v>450000</v>
      </c>
      <c r="J2772" t="s">
        <v>147</v>
      </c>
      <c r="K2772" s="14">
        <v>65872.140625</v>
      </c>
      <c r="L2772" t="s">
        <v>197</v>
      </c>
      <c r="M2772" t="s">
        <v>202</v>
      </c>
      <c r="N2772" s="14"/>
      <c r="O2772" s="14"/>
      <c r="P2772" s="14"/>
      <c r="Q2772" s="14"/>
      <c r="R2772" s="14"/>
      <c r="S2772" s="14">
        <v>0</v>
      </c>
    </row>
    <row r="2773" spans="1:19" x14ac:dyDescent="0.3">
      <c r="A2773" t="s">
        <v>7565</v>
      </c>
      <c r="B2773" t="s">
        <v>138</v>
      </c>
      <c r="C2773" s="14">
        <v>2000</v>
      </c>
      <c r="D2773" t="s">
        <v>302</v>
      </c>
      <c r="E2773" t="s">
        <v>2510</v>
      </c>
      <c r="F2773" t="s">
        <v>299</v>
      </c>
      <c r="G2773" t="s">
        <v>299</v>
      </c>
      <c r="H2773" t="s">
        <v>4353</v>
      </c>
      <c r="I2773" s="14"/>
      <c r="J2773" t="s">
        <v>4353</v>
      </c>
      <c r="K2773" s="14"/>
      <c r="L2773" t="s">
        <v>197</v>
      </c>
      <c r="M2773" t="s">
        <v>202</v>
      </c>
      <c r="N2773" s="14"/>
      <c r="O2773" s="14"/>
      <c r="P2773" s="14"/>
      <c r="Q2773" s="14"/>
      <c r="R2773" s="14"/>
      <c r="S2773" s="14">
        <v>0</v>
      </c>
    </row>
    <row r="2774" spans="1:19" x14ac:dyDescent="0.3">
      <c r="A2774" t="s">
        <v>7566</v>
      </c>
      <c r="B2774" t="s">
        <v>138</v>
      </c>
      <c r="C2774" s="14">
        <v>2001</v>
      </c>
      <c r="D2774" t="s">
        <v>302</v>
      </c>
      <c r="E2774" t="s">
        <v>2511</v>
      </c>
      <c r="F2774" t="s">
        <v>299</v>
      </c>
      <c r="G2774" t="s">
        <v>299</v>
      </c>
      <c r="H2774" t="s">
        <v>4353</v>
      </c>
      <c r="I2774" s="14">
        <v>1200000</v>
      </c>
      <c r="J2774" t="s">
        <v>146</v>
      </c>
      <c r="K2774" s="14">
        <v>1200000</v>
      </c>
      <c r="L2774" t="s">
        <v>197</v>
      </c>
      <c r="M2774" t="s">
        <v>202</v>
      </c>
      <c r="N2774" s="14"/>
      <c r="O2774" s="14"/>
      <c r="P2774" s="14"/>
      <c r="Q2774" s="14"/>
      <c r="R2774" s="14"/>
      <c r="S2774" s="14">
        <v>0</v>
      </c>
    </row>
    <row r="2775" spans="1:19" x14ac:dyDescent="0.3">
      <c r="A2775" t="s">
        <v>7567</v>
      </c>
      <c r="B2775" t="s">
        <v>138</v>
      </c>
      <c r="C2775" s="14">
        <v>2003</v>
      </c>
      <c r="D2775" t="s">
        <v>302</v>
      </c>
      <c r="E2775" t="s">
        <v>2512</v>
      </c>
      <c r="F2775" t="s">
        <v>299</v>
      </c>
      <c r="G2775" t="s">
        <v>299</v>
      </c>
      <c r="H2775" t="s">
        <v>4353</v>
      </c>
      <c r="I2775" s="14">
        <v>1000000</v>
      </c>
      <c r="J2775" t="s">
        <v>146</v>
      </c>
      <c r="K2775" s="14">
        <v>1000000</v>
      </c>
      <c r="L2775" t="s">
        <v>197</v>
      </c>
      <c r="M2775" t="s">
        <v>202</v>
      </c>
      <c r="N2775" s="14"/>
      <c r="O2775" s="14"/>
      <c r="P2775" s="14"/>
      <c r="Q2775" s="14"/>
      <c r="R2775" s="14"/>
      <c r="S2775" s="14">
        <v>0</v>
      </c>
    </row>
    <row r="2776" spans="1:19" x14ac:dyDescent="0.3">
      <c r="A2776" t="s">
        <v>7568</v>
      </c>
      <c r="B2776" t="s">
        <v>138</v>
      </c>
      <c r="C2776" s="14">
        <v>2003</v>
      </c>
      <c r="D2776" t="s">
        <v>302</v>
      </c>
      <c r="E2776" t="s">
        <v>2513</v>
      </c>
      <c r="F2776" t="s">
        <v>299</v>
      </c>
      <c r="G2776" t="s">
        <v>299</v>
      </c>
      <c r="H2776" t="s">
        <v>4353</v>
      </c>
      <c r="I2776" s="14">
        <v>600000</v>
      </c>
      <c r="J2776" t="s">
        <v>146</v>
      </c>
      <c r="K2776" s="14">
        <v>600000</v>
      </c>
      <c r="L2776" t="s">
        <v>197</v>
      </c>
      <c r="M2776" t="s">
        <v>202</v>
      </c>
      <c r="N2776" s="14"/>
      <c r="O2776" s="14"/>
      <c r="P2776" s="14"/>
      <c r="Q2776" s="14"/>
      <c r="R2776" s="14"/>
      <c r="S2776" s="14">
        <v>0</v>
      </c>
    </row>
    <row r="2777" spans="1:19" x14ac:dyDescent="0.3">
      <c r="A2777" t="s">
        <v>7569</v>
      </c>
      <c r="B2777" t="s">
        <v>138</v>
      </c>
      <c r="C2777" s="14">
        <v>2005</v>
      </c>
      <c r="D2777" t="s">
        <v>302</v>
      </c>
      <c r="E2777" t="s">
        <v>2514</v>
      </c>
      <c r="F2777" t="s">
        <v>299</v>
      </c>
      <c r="G2777" t="s">
        <v>299</v>
      </c>
      <c r="H2777" t="s">
        <v>4353</v>
      </c>
      <c r="I2777" s="14">
        <v>1200000</v>
      </c>
      <c r="J2777" t="s">
        <v>146</v>
      </c>
      <c r="K2777" s="14">
        <v>1200000</v>
      </c>
      <c r="L2777" t="s">
        <v>197</v>
      </c>
      <c r="M2777" t="s">
        <v>202</v>
      </c>
      <c r="N2777" s="14"/>
      <c r="O2777" s="14"/>
      <c r="P2777" s="14"/>
      <c r="Q2777" s="14"/>
      <c r="R2777" s="14"/>
      <c r="S2777" s="14">
        <v>0</v>
      </c>
    </row>
    <row r="2778" spans="1:19" x14ac:dyDescent="0.3">
      <c r="A2778" t="s">
        <v>7570</v>
      </c>
      <c r="B2778" t="s">
        <v>138</v>
      </c>
      <c r="C2778" s="14">
        <v>2007</v>
      </c>
      <c r="D2778" t="s">
        <v>302</v>
      </c>
      <c r="E2778" t="s">
        <v>2515</v>
      </c>
      <c r="F2778" t="s">
        <v>299</v>
      </c>
      <c r="G2778" t="s">
        <v>299</v>
      </c>
      <c r="H2778" t="s">
        <v>4353</v>
      </c>
      <c r="I2778" s="14">
        <v>2000000</v>
      </c>
      <c r="J2778" t="s">
        <v>146</v>
      </c>
      <c r="K2778" s="14">
        <v>2000000</v>
      </c>
      <c r="L2778" t="s">
        <v>197</v>
      </c>
      <c r="M2778" t="s">
        <v>202</v>
      </c>
      <c r="N2778" s="14"/>
      <c r="O2778" s="14"/>
      <c r="P2778" s="14"/>
      <c r="Q2778" s="14"/>
      <c r="R2778" s="14"/>
      <c r="S2778" s="14">
        <v>0</v>
      </c>
    </row>
    <row r="2779" spans="1:19" x14ac:dyDescent="0.3">
      <c r="A2779" t="s">
        <v>7571</v>
      </c>
      <c r="B2779" t="s">
        <v>138</v>
      </c>
      <c r="C2779" s="14">
        <v>2009</v>
      </c>
      <c r="D2779" t="s">
        <v>302</v>
      </c>
      <c r="E2779" t="s">
        <v>2516</v>
      </c>
      <c r="F2779" t="s">
        <v>299</v>
      </c>
      <c r="G2779" t="s">
        <v>299</v>
      </c>
      <c r="H2779" t="s">
        <v>4353</v>
      </c>
      <c r="I2779" s="14">
        <v>3000000</v>
      </c>
      <c r="J2779" t="s">
        <v>146</v>
      </c>
      <c r="K2779" s="14">
        <v>3000000</v>
      </c>
      <c r="L2779" t="s">
        <v>197</v>
      </c>
      <c r="M2779" t="s">
        <v>202</v>
      </c>
      <c r="N2779" s="14"/>
      <c r="O2779" s="14"/>
      <c r="P2779" s="14"/>
      <c r="Q2779" s="14"/>
      <c r="R2779" s="14"/>
      <c r="S2779" s="14">
        <v>0</v>
      </c>
    </row>
    <row r="2780" spans="1:19" x14ac:dyDescent="0.3">
      <c r="A2780" t="s">
        <v>7572</v>
      </c>
      <c r="B2780" t="s">
        <v>138</v>
      </c>
      <c r="C2780" s="14">
        <v>2009</v>
      </c>
      <c r="D2780" t="s">
        <v>302</v>
      </c>
      <c r="E2780" t="s">
        <v>2517</v>
      </c>
      <c r="F2780" t="s">
        <v>299</v>
      </c>
      <c r="G2780" t="s">
        <v>299</v>
      </c>
      <c r="H2780" t="s">
        <v>4353</v>
      </c>
      <c r="I2780" s="14">
        <v>40000</v>
      </c>
      <c r="J2780" t="s">
        <v>146</v>
      </c>
      <c r="K2780" s="14">
        <v>40000</v>
      </c>
      <c r="L2780" t="s">
        <v>197</v>
      </c>
      <c r="M2780" t="s">
        <v>202</v>
      </c>
      <c r="N2780" s="14"/>
      <c r="O2780" s="14"/>
      <c r="P2780" s="14"/>
      <c r="Q2780" s="14"/>
      <c r="R2780" s="14"/>
      <c r="S2780" s="14">
        <v>0</v>
      </c>
    </row>
    <row r="2781" spans="1:19" x14ac:dyDescent="0.3">
      <c r="A2781" t="s">
        <v>7573</v>
      </c>
      <c r="B2781" t="s">
        <v>138</v>
      </c>
      <c r="C2781" s="14">
        <v>2010</v>
      </c>
      <c r="D2781" t="s">
        <v>302</v>
      </c>
      <c r="E2781" t="s">
        <v>2518</v>
      </c>
      <c r="F2781" t="s">
        <v>299</v>
      </c>
      <c r="G2781" t="s">
        <v>299</v>
      </c>
      <c r="H2781" t="s">
        <v>4353</v>
      </c>
      <c r="I2781" s="14">
        <v>20000000</v>
      </c>
      <c r="J2781" t="s">
        <v>147</v>
      </c>
      <c r="K2781" s="14">
        <v>2954092.5</v>
      </c>
      <c r="L2781" t="s">
        <v>197</v>
      </c>
      <c r="M2781" t="s">
        <v>202</v>
      </c>
      <c r="N2781" s="14"/>
      <c r="O2781" s="14"/>
      <c r="P2781" s="14"/>
      <c r="Q2781" s="14"/>
      <c r="R2781" s="14"/>
      <c r="S2781" s="14">
        <v>0</v>
      </c>
    </row>
    <row r="2782" spans="1:19" x14ac:dyDescent="0.3">
      <c r="A2782" t="s">
        <v>7574</v>
      </c>
      <c r="B2782" t="s">
        <v>138</v>
      </c>
      <c r="C2782" s="14">
        <v>2013</v>
      </c>
      <c r="D2782" t="s">
        <v>302</v>
      </c>
      <c r="E2782" t="s">
        <v>2519</v>
      </c>
      <c r="F2782" t="s">
        <v>299</v>
      </c>
      <c r="G2782" t="s">
        <v>299</v>
      </c>
      <c r="H2782" t="s">
        <v>4353</v>
      </c>
      <c r="I2782" s="14"/>
      <c r="J2782" t="s">
        <v>4353</v>
      </c>
      <c r="K2782" s="14"/>
      <c r="L2782" t="s">
        <v>197</v>
      </c>
      <c r="M2782" t="s">
        <v>202</v>
      </c>
      <c r="N2782" s="14"/>
      <c r="O2782" s="14"/>
      <c r="P2782" s="14"/>
      <c r="Q2782" s="14"/>
      <c r="R2782" s="14"/>
      <c r="S2782" s="14">
        <v>0</v>
      </c>
    </row>
    <row r="2783" spans="1:19" x14ac:dyDescent="0.3">
      <c r="A2783" t="s">
        <v>7575</v>
      </c>
      <c r="B2783" t="s">
        <v>15</v>
      </c>
      <c r="C2783" s="14">
        <v>1956</v>
      </c>
      <c r="D2783" t="s">
        <v>255</v>
      </c>
      <c r="E2783" t="s">
        <v>4402</v>
      </c>
      <c r="F2783" t="s">
        <v>299</v>
      </c>
      <c r="G2783" t="s">
        <v>299</v>
      </c>
      <c r="H2783" t="s">
        <v>4353</v>
      </c>
      <c r="I2783" s="14"/>
      <c r="J2783" t="s">
        <v>4353</v>
      </c>
      <c r="K2783" s="14">
        <v>40000000</v>
      </c>
      <c r="L2783" t="s">
        <v>197</v>
      </c>
      <c r="M2783" t="s">
        <v>4353</v>
      </c>
      <c r="N2783" s="14"/>
      <c r="O2783" s="14"/>
      <c r="P2783" s="14"/>
      <c r="Q2783" s="14"/>
      <c r="R2783" s="14"/>
      <c r="S2783" s="14">
        <v>0</v>
      </c>
    </row>
    <row r="2784" spans="1:19" x14ac:dyDescent="0.3">
      <c r="A2784" t="s">
        <v>7576</v>
      </c>
      <c r="B2784" t="s">
        <v>15</v>
      </c>
      <c r="C2784" s="14">
        <v>1958</v>
      </c>
      <c r="D2784" t="s">
        <v>255</v>
      </c>
      <c r="E2784" t="s">
        <v>4403</v>
      </c>
      <c r="F2784" t="s">
        <v>299</v>
      </c>
      <c r="G2784" t="s">
        <v>299</v>
      </c>
      <c r="H2784" t="s">
        <v>4353</v>
      </c>
      <c r="I2784" s="14"/>
      <c r="J2784" t="s">
        <v>4353</v>
      </c>
      <c r="K2784" s="14">
        <v>25000000</v>
      </c>
      <c r="L2784" t="s">
        <v>198</v>
      </c>
      <c r="M2784" t="s">
        <v>4353</v>
      </c>
      <c r="N2784" s="14"/>
      <c r="O2784" s="14">
        <v>4</v>
      </c>
      <c r="P2784" s="14">
        <v>19</v>
      </c>
      <c r="Q2784" s="14"/>
      <c r="R2784" s="14"/>
      <c r="S2784" s="14">
        <v>0</v>
      </c>
    </row>
    <row r="2785" spans="1:19" x14ac:dyDescent="0.3">
      <c r="A2785" t="s">
        <v>7577</v>
      </c>
      <c r="B2785" t="s">
        <v>15</v>
      </c>
      <c r="C2785" s="14">
        <v>1960</v>
      </c>
      <c r="D2785" t="s">
        <v>255</v>
      </c>
      <c r="E2785" t="s">
        <v>4404</v>
      </c>
      <c r="F2785" t="s">
        <v>299</v>
      </c>
      <c r="G2785" t="s">
        <v>299</v>
      </c>
      <c r="H2785" t="s">
        <v>4353</v>
      </c>
      <c r="I2785" s="14"/>
      <c r="J2785" t="s">
        <v>4353</v>
      </c>
      <c r="K2785" s="14">
        <v>50000000</v>
      </c>
      <c r="L2785" t="s">
        <v>198</v>
      </c>
      <c r="M2785" t="s">
        <v>4353</v>
      </c>
      <c r="N2785" s="14"/>
      <c r="O2785" s="14"/>
      <c r="P2785" s="14"/>
      <c r="Q2785" s="14"/>
      <c r="R2785" s="14"/>
      <c r="S2785" s="14">
        <v>0</v>
      </c>
    </row>
    <row r="2786" spans="1:19" x14ac:dyDescent="0.3">
      <c r="A2786" t="s">
        <v>7578</v>
      </c>
      <c r="B2786" t="s">
        <v>15</v>
      </c>
      <c r="C2786" s="14">
        <v>2000</v>
      </c>
      <c r="D2786" t="s">
        <v>302</v>
      </c>
      <c r="E2786" t="s">
        <v>2520</v>
      </c>
      <c r="F2786" t="s">
        <v>299</v>
      </c>
      <c r="G2786" t="s">
        <v>299</v>
      </c>
      <c r="H2786" t="s">
        <v>4353</v>
      </c>
      <c r="I2786" s="14"/>
      <c r="J2786" t="s">
        <v>4353</v>
      </c>
      <c r="K2786" s="14"/>
      <c r="L2786" t="s">
        <v>197</v>
      </c>
      <c r="M2786" t="s">
        <v>202</v>
      </c>
      <c r="N2786" s="14"/>
      <c r="O2786" s="14"/>
      <c r="P2786" s="14"/>
      <c r="Q2786" s="14"/>
      <c r="R2786" s="14"/>
      <c r="S2786" s="14">
        <v>0</v>
      </c>
    </row>
    <row r="2787" spans="1:19" x14ac:dyDescent="0.3">
      <c r="A2787" t="s">
        <v>7579</v>
      </c>
      <c r="B2787" t="s">
        <v>15</v>
      </c>
      <c r="C2787" s="14">
        <v>2001</v>
      </c>
      <c r="D2787" t="s">
        <v>302</v>
      </c>
      <c r="E2787" t="s">
        <v>2521</v>
      </c>
      <c r="F2787" t="s">
        <v>299</v>
      </c>
      <c r="G2787" t="s">
        <v>299</v>
      </c>
      <c r="H2787" t="s">
        <v>4353</v>
      </c>
      <c r="I2787" s="14">
        <v>45000000</v>
      </c>
      <c r="J2787" t="s">
        <v>147</v>
      </c>
      <c r="K2787" s="14">
        <v>5436707.5</v>
      </c>
      <c r="L2787" t="s">
        <v>197</v>
      </c>
      <c r="M2787" t="s">
        <v>202</v>
      </c>
      <c r="N2787" s="14"/>
      <c r="O2787" s="14"/>
      <c r="P2787" s="14"/>
      <c r="Q2787" s="14"/>
      <c r="R2787" s="14"/>
      <c r="S2787" s="14">
        <v>0</v>
      </c>
    </row>
    <row r="2788" spans="1:19" x14ac:dyDescent="0.3">
      <c r="A2788" t="s">
        <v>7580</v>
      </c>
      <c r="B2788" t="s">
        <v>15</v>
      </c>
      <c r="C2788" s="14">
        <v>2002</v>
      </c>
      <c r="D2788" t="s">
        <v>302</v>
      </c>
      <c r="E2788" t="s">
        <v>2522</v>
      </c>
      <c r="F2788" t="s">
        <v>299</v>
      </c>
      <c r="G2788" t="s">
        <v>299</v>
      </c>
      <c r="H2788" t="s">
        <v>4353</v>
      </c>
      <c r="I2788" s="14">
        <v>8000000</v>
      </c>
      <c r="J2788" t="s">
        <v>147</v>
      </c>
      <c r="K2788" s="14">
        <v>966538.75</v>
      </c>
      <c r="L2788" t="s">
        <v>197</v>
      </c>
      <c r="M2788" t="s">
        <v>202</v>
      </c>
      <c r="N2788" s="14"/>
      <c r="O2788" s="14"/>
      <c r="P2788" s="14"/>
      <c r="Q2788" s="14"/>
      <c r="R2788" s="14"/>
      <c r="S2788" s="14">
        <v>0</v>
      </c>
    </row>
    <row r="2789" spans="1:19" x14ac:dyDescent="0.3">
      <c r="A2789" t="s">
        <v>7581</v>
      </c>
      <c r="B2789" t="s">
        <v>15</v>
      </c>
      <c r="C2789" s="14">
        <v>2002</v>
      </c>
      <c r="D2789" t="s">
        <v>302</v>
      </c>
      <c r="E2789" t="s">
        <v>2524</v>
      </c>
      <c r="F2789" t="s">
        <v>299</v>
      </c>
      <c r="G2789" t="s">
        <v>299</v>
      </c>
      <c r="H2789" t="s">
        <v>4353</v>
      </c>
      <c r="I2789" s="14">
        <v>4000000</v>
      </c>
      <c r="J2789" t="s">
        <v>146</v>
      </c>
      <c r="K2789" s="14">
        <v>4000000</v>
      </c>
      <c r="L2789" t="s">
        <v>197</v>
      </c>
      <c r="M2789" t="s">
        <v>202</v>
      </c>
      <c r="N2789" s="14"/>
      <c r="O2789" s="14"/>
      <c r="P2789" s="14"/>
      <c r="Q2789" s="14"/>
      <c r="R2789" s="14"/>
      <c r="S2789" s="14">
        <v>0</v>
      </c>
    </row>
    <row r="2790" spans="1:19" x14ac:dyDescent="0.3">
      <c r="A2790" t="s">
        <v>7582</v>
      </c>
      <c r="B2790" t="s">
        <v>15</v>
      </c>
      <c r="C2790" s="14">
        <v>2002</v>
      </c>
      <c r="D2790" t="s">
        <v>302</v>
      </c>
      <c r="E2790" t="s">
        <v>2523</v>
      </c>
      <c r="F2790" t="s">
        <v>299</v>
      </c>
      <c r="G2790" t="s">
        <v>299</v>
      </c>
      <c r="H2790" t="s">
        <v>4353</v>
      </c>
      <c r="I2790" s="14">
        <v>50000000</v>
      </c>
      <c r="J2790" t="s">
        <v>147</v>
      </c>
      <c r="K2790" s="14">
        <v>6040867</v>
      </c>
      <c r="L2790" t="s">
        <v>197</v>
      </c>
      <c r="M2790" t="s">
        <v>202</v>
      </c>
      <c r="N2790" s="14"/>
      <c r="O2790" s="14"/>
      <c r="P2790" s="14"/>
      <c r="Q2790" s="14"/>
      <c r="R2790" s="14"/>
      <c r="S2790" s="14">
        <v>0</v>
      </c>
    </row>
    <row r="2791" spans="1:19" x14ac:dyDescent="0.3">
      <c r="A2791" t="s">
        <v>7583</v>
      </c>
      <c r="B2791" t="s">
        <v>15</v>
      </c>
      <c r="C2791" s="14">
        <v>2003</v>
      </c>
      <c r="D2791" t="s">
        <v>302</v>
      </c>
      <c r="E2791" t="s">
        <v>2525</v>
      </c>
      <c r="F2791" t="s">
        <v>299</v>
      </c>
      <c r="G2791" t="s">
        <v>299</v>
      </c>
      <c r="H2791" t="s">
        <v>4353</v>
      </c>
      <c r="I2791" s="14">
        <v>5000000</v>
      </c>
      <c r="J2791" t="s">
        <v>147</v>
      </c>
      <c r="K2791" s="14">
        <v>604080.9375</v>
      </c>
      <c r="L2791" t="s">
        <v>197</v>
      </c>
      <c r="M2791" t="s">
        <v>202</v>
      </c>
      <c r="N2791" s="14"/>
      <c r="O2791" s="14"/>
      <c r="P2791" s="14"/>
      <c r="Q2791" s="14"/>
      <c r="R2791" s="14"/>
      <c r="S2791" s="14">
        <v>0</v>
      </c>
    </row>
    <row r="2792" spans="1:19" x14ac:dyDescent="0.3">
      <c r="A2792" t="s">
        <v>7584</v>
      </c>
      <c r="B2792" t="s">
        <v>15</v>
      </c>
      <c r="C2792" s="14">
        <v>2006</v>
      </c>
      <c r="D2792" t="s">
        <v>302</v>
      </c>
      <c r="E2792" t="s">
        <v>2526</v>
      </c>
      <c r="F2792" t="s">
        <v>299</v>
      </c>
      <c r="G2792" t="s">
        <v>299</v>
      </c>
      <c r="H2792" t="s">
        <v>4353</v>
      </c>
      <c r="I2792" s="14">
        <v>6000000</v>
      </c>
      <c r="J2792" t="s">
        <v>147</v>
      </c>
      <c r="K2792" s="14">
        <v>752498.4375</v>
      </c>
      <c r="L2792" t="s">
        <v>197</v>
      </c>
      <c r="M2792" t="s">
        <v>202</v>
      </c>
      <c r="N2792" s="14"/>
      <c r="O2792" s="14"/>
      <c r="P2792" s="14"/>
      <c r="Q2792" s="14"/>
      <c r="R2792" s="14"/>
      <c r="S2792" s="14">
        <v>0</v>
      </c>
    </row>
    <row r="2793" spans="1:19" x14ac:dyDescent="0.3">
      <c r="A2793" t="s">
        <v>7585</v>
      </c>
      <c r="B2793" t="s">
        <v>15</v>
      </c>
      <c r="C2793" s="14">
        <v>2007</v>
      </c>
      <c r="D2793" t="s">
        <v>302</v>
      </c>
      <c r="E2793" t="s">
        <v>2528</v>
      </c>
      <c r="F2793" t="s">
        <v>299</v>
      </c>
      <c r="G2793" t="s">
        <v>299</v>
      </c>
      <c r="H2793" t="s">
        <v>4353</v>
      </c>
      <c r="I2793" s="14">
        <v>20000000</v>
      </c>
      <c r="J2793" t="s">
        <v>147</v>
      </c>
      <c r="K2793" s="14">
        <v>2628973.25</v>
      </c>
      <c r="L2793" t="s">
        <v>197</v>
      </c>
      <c r="M2793" t="s">
        <v>202</v>
      </c>
      <c r="N2793" s="14"/>
      <c r="O2793" s="14"/>
      <c r="P2793" s="14"/>
      <c r="Q2793" s="14"/>
      <c r="R2793" s="14"/>
      <c r="S2793" s="14">
        <v>0</v>
      </c>
    </row>
    <row r="2794" spans="1:19" x14ac:dyDescent="0.3">
      <c r="A2794" t="s">
        <v>7586</v>
      </c>
      <c r="B2794" t="s">
        <v>15</v>
      </c>
      <c r="C2794" s="14">
        <v>2007</v>
      </c>
      <c r="D2794" t="s">
        <v>302</v>
      </c>
      <c r="E2794" t="s">
        <v>2527</v>
      </c>
      <c r="F2794" t="s">
        <v>299</v>
      </c>
      <c r="G2794" t="s">
        <v>299</v>
      </c>
      <c r="H2794" t="s">
        <v>4353</v>
      </c>
      <c r="I2794" s="14">
        <v>4200000</v>
      </c>
      <c r="J2794" t="s">
        <v>146</v>
      </c>
      <c r="K2794" s="14">
        <v>4200000</v>
      </c>
      <c r="L2794" t="s">
        <v>197</v>
      </c>
      <c r="M2794" t="s">
        <v>202</v>
      </c>
      <c r="N2794" s="14"/>
      <c r="O2794" s="14"/>
      <c r="P2794" s="14"/>
      <c r="Q2794" s="14"/>
      <c r="R2794" s="14"/>
      <c r="S2794" s="14">
        <v>0</v>
      </c>
    </row>
    <row r="2795" spans="1:19" x14ac:dyDescent="0.3">
      <c r="A2795" t="s">
        <v>7587</v>
      </c>
      <c r="B2795" t="s">
        <v>15</v>
      </c>
      <c r="C2795" s="14">
        <v>2008</v>
      </c>
      <c r="D2795" t="s">
        <v>302</v>
      </c>
      <c r="E2795" t="s">
        <v>2529</v>
      </c>
      <c r="F2795" t="s">
        <v>299</v>
      </c>
      <c r="G2795" t="s">
        <v>299</v>
      </c>
      <c r="H2795" t="s">
        <v>4353</v>
      </c>
      <c r="I2795" s="14">
        <v>160000000</v>
      </c>
      <c r="J2795" t="s">
        <v>147</v>
      </c>
      <c r="K2795" s="14">
        <v>23026038</v>
      </c>
      <c r="L2795" t="s">
        <v>197</v>
      </c>
      <c r="M2795" t="s">
        <v>202</v>
      </c>
      <c r="N2795" s="14"/>
      <c r="O2795" s="14"/>
      <c r="P2795" s="14"/>
      <c r="Q2795" s="14"/>
      <c r="R2795" s="14"/>
      <c r="S2795" s="14">
        <v>0</v>
      </c>
    </row>
    <row r="2796" spans="1:19" x14ac:dyDescent="0.3">
      <c r="A2796" t="s">
        <v>7588</v>
      </c>
      <c r="B2796" t="s">
        <v>15</v>
      </c>
      <c r="C2796" s="14">
        <v>2010</v>
      </c>
      <c r="D2796" t="s">
        <v>302</v>
      </c>
      <c r="E2796" t="s">
        <v>2530</v>
      </c>
      <c r="F2796" t="s">
        <v>299</v>
      </c>
      <c r="G2796" t="s">
        <v>299</v>
      </c>
      <c r="H2796" t="s">
        <v>4353</v>
      </c>
      <c r="I2796" s="14"/>
      <c r="J2796" t="s">
        <v>4353</v>
      </c>
      <c r="K2796" s="14"/>
      <c r="L2796" t="s">
        <v>197</v>
      </c>
      <c r="M2796" t="s">
        <v>202</v>
      </c>
      <c r="N2796" s="14"/>
      <c r="O2796" s="14"/>
      <c r="P2796" s="14"/>
      <c r="Q2796" s="14"/>
      <c r="R2796" s="14"/>
      <c r="S2796" s="14">
        <v>0</v>
      </c>
    </row>
    <row r="2797" spans="1:19" x14ac:dyDescent="0.3">
      <c r="A2797" t="s">
        <v>7589</v>
      </c>
      <c r="B2797" t="s">
        <v>15</v>
      </c>
      <c r="C2797" s="14">
        <v>2010</v>
      </c>
      <c r="D2797" t="s">
        <v>302</v>
      </c>
      <c r="E2797" t="s">
        <v>2534</v>
      </c>
      <c r="F2797" t="s">
        <v>299</v>
      </c>
      <c r="G2797" t="s">
        <v>299</v>
      </c>
      <c r="H2797" t="s">
        <v>4353</v>
      </c>
      <c r="I2797" s="14"/>
      <c r="J2797" t="s">
        <v>4353</v>
      </c>
      <c r="K2797" s="14"/>
      <c r="L2797" t="s">
        <v>197</v>
      </c>
      <c r="M2797" t="s">
        <v>202</v>
      </c>
      <c r="N2797" s="14"/>
      <c r="O2797" s="14"/>
      <c r="P2797" s="14"/>
      <c r="Q2797" s="14"/>
      <c r="R2797" s="14"/>
      <c r="S2797" s="14">
        <v>0</v>
      </c>
    </row>
    <row r="2798" spans="1:19" x14ac:dyDescent="0.3">
      <c r="A2798" t="s">
        <v>7590</v>
      </c>
      <c r="B2798" t="s">
        <v>15</v>
      </c>
      <c r="C2798" s="14">
        <v>2010</v>
      </c>
      <c r="D2798" t="s">
        <v>302</v>
      </c>
      <c r="E2798" t="s">
        <v>2532</v>
      </c>
      <c r="F2798" t="s">
        <v>299</v>
      </c>
      <c r="G2798" t="s">
        <v>299</v>
      </c>
      <c r="H2798" t="s">
        <v>4353</v>
      </c>
      <c r="I2798" s="14">
        <v>100000</v>
      </c>
      <c r="J2798" t="s">
        <v>146</v>
      </c>
      <c r="K2798" s="14">
        <v>100000</v>
      </c>
      <c r="L2798" t="s">
        <v>197</v>
      </c>
      <c r="M2798" t="s">
        <v>202</v>
      </c>
      <c r="N2798" s="14"/>
      <c r="O2798" s="14"/>
      <c r="P2798" s="14"/>
      <c r="Q2798" s="14"/>
      <c r="R2798" s="14"/>
      <c r="S2798" s="14">
        <v>0</v>
      </c>
    </row>
    <row r="2799" spans="1:19" x14ac:dyDescent="0.3">
      <c r="A2799" t="s">
        <v>7591</v>
      </c>
      <c r="B2799" t="s">
        <v>15</v>
      </c>
      <c r="C2799" s="14">
        <v>2010</v>
      </c>
      <c r="D2799" t="s">
        <v>302</v>
      </c>
      <c r="E2799" t="s">
        <v>2531</v>
      </c>
      <c r="F2799" t="s">
        <v>299</v>
      </c>
      <c r="G2799" t="s">
        <v>299</v>
      </c>
      <c r="H2799" t="s">
        <v>4353</v>
      </c>
      <c r="I2799" s="14">
        <v>10000000</v>
      </c>
      <c r="J2799" t="s">
        <v>147</v>
      </c>
      <c r="K2799" s="14">
        <v>1477046.25</v>
      </c>
      <c r="L2799" t="s">
        <v>197</v>
      </c>
      <c r="M2799" t="s">
        <v>202</v>
      </c>
      <c r="N2799" s="14"/>
      <c r="O2799" s="14"/>
      <c r="P2799" s="14"/>
      <c r="Q2799" s="14"/>
      <c r="R2799" s="14"/>
      <c r="S2799" s="14">
        <v>0</v>
      </c>
    </row>
    <row r="2800" spans="1:19" x14ac:dyDescent="0.3">
      <c r="A2800" t="s">
        <v>7592</v>
      </c>
      <c r="B2800" t="s">
        <v>15</v>
      </c>
      <c r="C2800" s="14">
        <v>2010</v>
      </c>
      <c r="D2800" t="s">
        <v>302</v>
      </c>
      <c r="E2800" t="s">
        <v>2533</v>
      </c>
      <c r="F2800" t="s">
        <v>299</v>
      </c>
      <c r="G2800" t="s">
        <v>299</v>
      </c>
      <c r="H2800" t="s">
        <v>4353</v>
      </c>
      <c r="I2800" s="14"/>
      <c r="J2800" t="s">
        <v>4353</v>
      </c>
      <c r="K2800" s="14"/>
      <c r="L2800" t="s">
        <v>197</v>
      </c>
      <c r="M2800" t="s">
        <v>202</v>
      </c>
      <c r="N2800" s="14"/>
      <c r="O2800" s="14"/>
      <c r="P2800" s="14"/>
      <c r="Q2800" s="14"/>
      <c r="R2800" s="14"/>
      <c r="S2800" s="14">
        <v>0</v>
      </c>
    </row>
    <row r="2801" spans="1:19" x14ac:dyDescent="0.3">
      <c r="A2801" t="s">
        <v>7593</v>
      </c>
      <c r="B2801" t="s">
        <v>15</v>
      </c>
      <c r="C2801" s="14">
        <v>2011</v>
      </c>
      <c r="D2801" t="s">
        <v>302</v>
      </c>
      <c r="E2801" t="s">
        <v>2537</v>
      </c>
      <c r="F2801" t="s">
        <v>299</v>
      </c>
      <c r="G2801" t="s">
        <v>299</v>
      </c>
      <c r="H2801" t="s">
        <v>4353</v>
      </c>
      <c r="I2801" s="14">
        <v>900000</v>
      </c>
      <c r="J2801" t="s">
        <v>147</v>
      </c>
      <c r="K2801" s="14">
        <v>139287.375</v>
      </c>
      <c r="L2801" t="s">
        <v>197</v>
      </c>
      <c r="M2801" t="s">
        <v>202</v>
      </c>
      <c r="N2801" s="14"/>
      <c r="O2801" s="14"/>
      <c r="P2801" s="14"/>
      <c r="Q2801" s="14"/>
      <c r="R2801" s="14"/>
      <c r="S2801" s="14">
        <v>0</v>
      </c>
    </row>
    <row r="2802" spans="1:19" x14ac:dyDescent="0.3">
      <c r="A2802" t="s">
        <v>7594</v>
      </c>
      <c r="B2802" t="s">
        <v>15</v>
      </c>
      <c r="C2802" s="14">
        <v>2011</v>
      </c>
      <c r="D2802" t="s">
        <v>302</v>
      </c>
      <c r="E2802" t="s">
        <v>2535</v>
      </c>
      <c r="F2802" t="s">
        <v>2536</v>
      </c>
      <c r="G2802" t="s">
        <v>337</v>
      </c>
      <c r="H2802" t="s">
        <v>456</v>
      </c>
      <c r="I2802" s="14"/>
      <c r="J2802" t="s">
        <v>146</v>
      </c>
      <c r="K2802" s="14"/>
      <c r="L2802" t="s">
        <v>198</v>
      </c>
      <c r="M2802" t="s">
        <v>4353</v>
      </c>
      <c r="N2802" s="14"/>
      <c r="O2802" s="14"/>
      <c r="P2802" s="14"/>
      <c r="Q2802" s="14">
        <v>1</v>
      </c>
      <c r="R2802" s="14">
        <v>1</v>
      </c>
      <c r="S2802" s="14">
        <v>1</v>
      </c>
    </row>
    <row r="2803" spans="1:19" x14ac:dyDescent="0.3">
      <c r="A2803" t="s">
        <v>7595</v>
      </c>
      <c r="B2803" t="s">
        <v>15</v>
      </c>
      <c r="C2803" s="14">
        <v>2012</v>
      </c>
      <c r="D2803" t="s">
        <v>302</v>
      </c>
      <c r="E2803" t="s">
        <v>2538</v>
      </c>
      <c r="F2803" t="s">
        <v>336</v>
      </c>
      <c r="G2803" t="s">
        <v>337</v>
      </c>
      <c r="H2803" t="s">
        <v>456</v>
      </c>
      <c r="I2803" s="14">
        <v>200000000</v>
      </c>
      <c r="J2803" t="s">
        <v>146</v>
      </c>
      <c r="K2803" s="14">
        <v>200000000</v>
      </c>
      <c r="L2803" t="s">
        <v>198</v>
      </c>
      <c r="M2803" t="s">
        <v>202</v>
      </c>
      <c r="N2803" s="14">
        <v>1</v>
      </c>
      <c r="O2803" s="14">
        <v>3</v>
      </c>
      <c r="P2803" s="14">
        <v>15</v>
      </c>
      <c r="Q2803" s="14">
        <v>0</v>
      </c>
      <c r="R2803" s="14">
        <v>1</v>
      </c>
      <c r="S2803" s="14">
        <v>1</v>
      </c>
    </row>
    <row r="2804" spans="1:19" x14ac:dyDescent="0.3">
      <c r="A2804" t="s">
        <v>7596</v>
      </c>
      <c r="B2804" t="s">
        <v>15</v>
      </c>
      <c r="C2804" s="14">
        <v>2014</v>
      </c>
      <c r="D2804" t="s">
        <v>302</v>
      </c>
      <c r="E2804" t="s">
        <v>2540</v>
      </c>
      <c r="F2804" t="s">
        <v>336</v>
      </c>
      <c r="G2804" t="s">
        <v>337</v>
      </c>
      <c r="H2804" t="s">
        <v>456</v>
      </c>
      <c r="I2804" s="14">
        <v>270000000</v>
      </c>
      <c r="J2804" t="s">
        <v>146</v>
      </c>
      <c r="K2804" s="14">
        <v>270000000</v>
      </c>
      <c r="L2804" t="s">
        <v>198</v>
      </c>
      <c r="M2804" t="s">
        <v>202</v>
      </c>
      <c r="N2804" s="14">
        <v>2</v>
      </c>
      <c r="O2804" s="14"/>
      <c r="P2804" s="14">
        <v>15</v>
      </c>
      <c r="Q2804" s="14">
        <v>0</v>
      </c>
      <c r="R2804" s="14">
        <v>1</v>
      </c>
      <c r="S2804" s="14">
        <v>1</v>
      </c>
    </row>
    <row r="2805" spans="1:19" x14ac:dyDescent="0.3">
      <c r="A2805" t="s">
        <v>7597</v>
      </c>
      <c r="B2805" t="s">
        <v>15</v>
      </c>
      <c r="C2805" s="14">
        <v>2014</v>
      </c>
      <c r="D2805" t="s">
        <v>302</v>
      </c>
      <c r="E2805" t="s">
        <v>2539</v>
      </c>
      <c r="F2805" t="s">
        <v>454</v>
      </c>
      <c r="G2805" t="s">
        <v>455</v>
      </c>
      <c r="H2805" t="s">
        <v>456</v>
      </c>
      <c r="I2805" s="14"/>
      <c r="J2805" t="s">
        <v>146</v>
      </c>
      <c r="K2805" s="14"/>
      <c r="L2805" t="s">
        <v>198</v>
      </c>
      <c r="M2805" t="s">
        <v>199</v>
      </c>
      <c r="N2805" s="14"/>
      <c r="O2805" s="14"/>
      <c r="P2805" s="14"/>
      <c r="Q2805" s="14">
        <v>1</v>
      </c>
      <c r="R2805" s="14">
        <v>1</v>
      </c>
      <c r="S2805" s="14">
        <v>1</v>
      </c>
    </row>
    <row r="2806" spans="1:19" x14ac:dyDescent="0.3">
      <c r="A2806" t="s">
        <v>7598</v>
      </c>
      <c r="B2806" t="s">
        <v>15</v>
      </c>
      <c r="C2806" s="14">
        <v>2015</v>
      </c>
      <c r="D2806" t="s">
        <v>5025</v>
      </c>
      <c r="E2806" t="s">
        <v>2541</v>
      </c>
      <c r="F2806" t="s">
        <v>336</v>
      </c>
      <c r="G2806" t="s">
        <v>337</v>
      </c>
      <c r="H2806" t="s">
        <v>207</v>
      </c>
      <c r="I2806" s="14"/>
      <c r="J2806" t="s">
        <v>4353</v>
      </c>
      <c r="K2806" s="14">
        <v>113000000</v>
      </c>
      <c r="L2806" t="s">
        <v>198</v>
      </c>
      <c r="M2806" t="s">
        <v>4353</v>
      </c>
      <c r="N2806" s="14"/>
      <c r="O2806" s="14"/>
      <c r="P2806" s="14"/>
      <c r="Q2806" s="14">
        <v>0</v>
      </c>
      <c r="R2806" s="14">
        <v>1</v>
      </c>
      <c r="S2806" s="14">
        <v>1</v>
      </c>
    </row>
    <row r="2807" spans="1:19" x14ac:dyDescent="0.3">
      <c r="A2807" t="s">
        <v>7599</v>
      </c>
      <c r="B2807" t="s">
        <v>15</v>
      </c>
      <c r="C2807" s="14">
        <v>2015</v>
      </c>
      <c r="D2807" t="s">
        <v>143</v>
      </c>
      <c r="E2807" t="s">
        <v>2542</v>
      </c>
      <c r="F2807" t="s">
        <v>336</v>
      </c>
      <c r="G2807" t="s">
        <v>337</v>
      </c>
      <c r="H2807" t="s">
        <v>207</v>
      </c>
      <c r="I2807" s="14"/>
      <c r="J2807" t="s">
        <v>4353</v>
      </c>
      <c r="K2807" s="14">
        <v>1300000000</v>
      </c>
      <c r="L2807" t="s">
        <v>198</v>
      </c>
      <c r="M2807" t="s">
        <v>4353</v>
      </c>
      <c r="N2807" s="14"/>
      <c r="O2807" s="14"/>
      <c r="P2807" s="14"/>
      <c r="Q2807" s="14">
        <v>0</v>
      </c>
      <c r="R2807" s="14">
        <v>1</v>
      </c>
      <c r="S2807" s="14">
        <v>1</v>
      </c>
    </row>
    <row r="2808" spans="1:19" x14ac:dyDescent="0.3">
      <c r="A2808" t="s">
        <v>7600</v>
      </c>
      <c r="B2808" t="s">
        <v>15</v>
      </c>
      <c r="C2808" s="14">
        <v>2016</v>
      </c>
      <c r="D2808" t="s">
        <v>302</v>
      </c>
      <c r="E2808" t="s">
        <v>7601</v>
      </c>
      <c r="F2808" t="s">
        <v>299</v>
      </c>
      <c r="G2808" t="s">
        <v>299</v>
      </c>
      <c r="H2808" t="s">
        <v>4353</v>
      </c>
      <c r="I2808" s="14">
        <v>1000000</v>
      </c>
      <c r="J2808" t="s">
        <v>146</v>
      </c>
      <c r="K2808" s="14">
        <v>1000000</v>
      </c>
      <c r="L2808" t="s">
        <v>197</v>
      </c>
      <c r="M2808" t="s">
        <v>202</v>
      </c>
      <c r="N2808" s="14"/>
      <c r="O2808" s="14"/>
      <c r="P2808" s="14"/>
      <c r="Q2808" s="14"/>
      <c r="R2808" s="14"/>
      <c r="S2808" s="14">
        <v>0</v>
      </c>
    </row>
    <row r="2809" spans="1:19" x14ac:dyDescent="0.3">
      <c r="A2809" t="s">
        <v>7602</v>
      </c>
      <c r="B2809" t="s">
        <v>15</v>
      </c>
      <c r="C2809" s="14">
        <v>2016</v>
      </c>
      <c r="D2809" t="s">
        <v>302</v>
      </c>
      <c r="E2809" t="s">
        <v>4337</v>
      </c>
      <c r="F2809" t="s">
        <v>336</v>
      </c>
      <c r="G2809" t="s">
        <v>337</v>
      </c>
      <c r="H2809" t="s">
        <v>207</v>
      </c>
      <c r="I2809" s="14">
        <v>140000000</v>
      </c>
      <c r="J2809" t="s">
        <v>146</v>
      </c>
      <c r="K2809" s="14">
        <v>140000000</v>
      </c>
      <c r="L2809" t="s">
        <v>198</v>
      </c>
      <c r="M2809" t="s">
        <v>4353</v>
      </c>
      <c r="N2809" s="14"/>
      <c r="O2809" s="14"/>
      <c r="P2809" s="14"/>
      <c r="Q2809" s="14">
        <v>0</v>
      </c>
      <c r="R2809" s="14">
        <v>1</v>
      </c>
      <c r="S2809" s="14">
        <v>1</v>
      </c>
    </row>
    <row r="2810" spans="1:19" x14ac:dyDescent="0.3">
      <c r="A2810" t="s">
        <v>7603</v>
      </c>
      <c r="B2810" t="s">
        <v>15</v>
      </c>
      <c r="C2810" s="14">
        <v>2017</v>
      </c>
      <c r="D2810" t="s">
        <v>143</v>
      </c>
      <c r="E2810" t="s">
        <v>239</v>
      </c>
      <c r="F2810" t="s">
        <v>336</v>
      </c>
      <c r="G2810" t="s">
        <v>337</v>
      </c>
      <c r="H2810" t="s">
        <v>207</v>
      </c>
      <c r="I2810" s="14"/>
      <c r="J2810" t="s">
        <v>4353</v>
      </c>
      <c r="K2810" s="14">
        <v>21000000</v>
      </c>
      <c r="L2810" t="s">
        <v>198</v>
      </c>
      <c r="M2810" t="s">
        <v>4353</v>
      </c>
      <c r="N2810" s="14"/>
      <c r="O2810" s="14"/>
      <c r="P2810" s="14"/>
      <c r="Q2810" s="14">
        <v>0</v>
      </c>
      <c r="R2810" s="14">
        <v>1</v>
      </c>
      <c r="S2810" s="14">
        <v>1</v>
      </c>
    </row>
    <row r="2811" spans="1:19" x14ac:dyDescent="0.3">
      <c r="A2811" t="s">
        <v>7604</v>
      </c>
      <c r="B2811" t="s">
        <v>15</v>
      </c>
      <c r="C2811" s="14">
        <v>2017</v>
      </c>
      <c r="D2811" t="s">
        <v>143</v>
      </c>
      <c r="E2811" t="s">
        <v>240</v>
      </c>
      <c r="F2811" t="s">
        <v>336</v>
      </c>
      <c r="G2811" t="s">
        <v>337</v>
      </c>
      <c r="H2811" t="s">
        <v>207</v>
      </c>
      <c r="I2811" s="14"/>
      <c r="J2811" t="s">
        <v>4353</v>
      </c>
      <c r="K2811" s="14">
        <v>30000000</v>
      </c>
      <c r="L2811" t="s">
        <v>198</v>
      </c>
      <c r="M2811" t="s">
        <v>4353</v>
      </c>
      <c r="N2811" s="14"/>
      <c r="O2811" s="14"/>
      <c r="P2811" s="14"/>
      <c r="Q2811" s="14">
        <v>0</v>
      </c>
      <c r="R2811" s="14">
        <v>1</v>
      </c>
      <c r="S2811" s="14">
        <v>1</v>
      </c>
    </row>
    <row r="2812" spans="1:19" x14ac:dyDescent="0.3">
      <c r="A2812" t="s">
        <v>7605</v>
      </c>
      <c r="B2812" t="s">
        <v>139</v>
      </c>
      <c r="C2812" s="14">
        <v>2014</v>
      </c>
      <c r="D2812" t="s">
        <v>302</v>
      </c>
      <c r="E2812" t="s">
        <v>7607</v>
      </c>
      <c r="F2812" t="s">
        <v>336</v>
      </c>
      <c r="G2812" t="s">
        <v>337</v>
      </c>
      <c r="H2812" t="s">
        <v>207</v>
      </c>
      <c r="I2812" s="14">
        <v>943991500</v>
      </c>
      <c r="J2812" t="s">
        <v>146</v>
      </c>
      <c r="K2812" s="14">
        <v>943991500</v>
      </c>
      <c r="L2812" t="s">
        <v>198</v>
      </c>
      <c r="M2812" t="s">
        <v>202</v>
      </c>
      <c r="N2812" s="14">
        <v>2</v>
      </c>
      <c r="O2812" s="14">
        <v>5</v>
      </c>
      <c r="P2812" s="14">
        <v>20</v>
      </c>
      <c r="Q2812" s="14">
        <v>0</v>
      </c>
      <c r="R2812" s="14">
        <v>1</v>
      </c>
      <c r="S2812" s="14">
        <v>1</v>
      </c>
    </row>
    <row r="2813" spans="1:19" x14ac:dyDescent="0.3">
      <c r="A2813" t="s">
        <v>7606</v>
      </c>
      <c r="B2813" t="s">
        <v>139</v>
      </c>
      <c r="C2813" s="14">
        <v>2014</v>
      </c>
      <c r="D2813" t="s">
        <v>302</v>
      </c>
      <c r="E2813" t="s">
        <v>2543</v>
      </c>
      <c r="F2813" t="s">
        <v>299</v>
      </c>
      <c r="G2813" t="s">
        <v>299</v>
      </c>
      <c r="H2813" t="s">
        <v>4353</v>
      </c>
      <c r="I2813" s="14"/>
      <c r="J2813" t="s">
        <v>4353</v>
      </c>
      <c r="K2813" s="14"/>
      <c r="L2813" t="s">
        <v>197</v>
      </c>
      <c r="M2813" t="s">
        <v>202</v>
      </c>
      <c r="N2813" s="14"/>
      <c r="O2813" s="14"/>
      <c r="P2813" s="14"/>
      <c r="Q2813" s="14"/>
      <c r="R2813" s="14"/>
      <c r="S2813" s="14">
        <v>0</v>
      </c>
    </row>
    <row r="2814" spans="1:19" x14ac:dyDescent="0.3">
      <c r="A2814" t="s">
        <v>7608</v>
      </c>
      <c r="B2814" t="s">
        <v>71</v>
      </c>
      <c r="C2814" s="14">
        <v>1975</v>
      </c>
      <c r="D2814" t="s">
        <v>252</v>
      </c>
      <c r="E2814" t="s">
        <v>2544</v>
      </c>
      <c r="F2814" t="s">
        <v>299</v>
      </c>
      <c r="G2814" t="s">
        <v>299</v>
      </c>
      <c r="H2814" t="s">
        <v>4353</v>
      </c>
      <c r="I2814" s="14"/>
      <c r="J2814" t="s">
        <v>4353</v>
      </c>
      <c r="K2814" s="14">
        <v>35000000</v>
      </c>
      <c r="L2814" t="s">
        <v>198</v>
      </c>
      <c r="M2814" t="s">
        <v>4353</v>
      </c>
      <c r="N2814" s="14"/>
      <c r="O2814" s="14"/>
      <c r="P2814" s="14"/>
      <c r="Q2814" s="14"/>
      <c r="R2814" s="14"/>
      <c r="S2814" s="14">
        <v>0</v>
      </c>
    </row>
    <row r="2815" spans="1:19" x14ac:dyDescent="0.3">
      <c r="A2815" t="s">
        <v>7609</v>
      </c>
      <c r="B2815" t="s">
        <v>71</v>
      </c>
      <c r="C2815" s="14">
        <v>1978</v>
      </c>
      <c r="D2815" t="s">
        <v>252</v>
      </c>
      <c r="E2815" t="s">
        <v>253</v>
      </c>
      <c r="F2815" t="s">
        <v>299</v>
      </c>
      <c r="G2815" t="s">
        <v>299</v>
      </c>
      <c r="H2815" t="s">
        <v>4353</v>
      </c>
      <c r="I2815" s="14"/>
      <c r="J2815" t="s">
        <v>4353</v>
      </c>
      <c r="K2815" s="14"/>
      <c r="L2815" t="s">
        <v>197</v>
      </c>
      <c r="M2815" t="s">
        <v>4353</v>
      </c>
      <c r="N2815" s="14"/>
      <c r="O2815" s="14"/>
      <c r="P2815" s="14"/>
      <c r="Q2815" s="14"/>
      <c r="R2815" s="14"/>
      <c r="S2815" s="14">
        <v>0</v>
      </c>
    </row>
    <row r="2816" spans="1:19" x14ac:dyDescent="0.3">
      <c r="A2816" t="s">
        <v>7610</v>
      </c>
      <c r="B2816" t="s">
        <v>71</v>
      </c>
      <c r="C2816" s="14">
        <v>1978</v>
      </c>
      <c r="D2816" t="s">
        <v>252</v>
      </c>
      <c r="E2816" t="s">
        <v>2544</v>
      </c>
      <c r="F2816" t="s">
        <v>299</v>
      </c>
      <c r="G2816" t="s">
        <v>299</v>
      </c>
      <c r="H2816" t="s">
        <v>4353</v>
      </c>
      <c r="I2816" s="14"/>
      <c r="J2816" t="s">
        <v>4353</v>
      </c>
      <c r="K2816" s="14">
        <v>20000000</v>
      </c>
      <c r="L2816" t="s">
        <v>198</v>
      </c>
      <c r="M2816" t="s">
        <v>4353</v>
      </c>
      <c r="N2816" s="14"/>
      <c r="O2816" s="14"/>
      <c r="P2816" s="14"/>
      <c r="Q2816" s="14"/>
      <c r="R2816" s="14"/>
      <c r="S2816" s="14">
        <v>0</v>
      </c>
    </row>
    <row r="2817" spans="1:19" x14ac:dyDescent="0.3">
      <c r="A2817" t="s">
        <v>7611</v>
      </c>
      <c r="B2817" t="s">
        <v>71</v>
      </c>
      <c r="C2817" s="14">
        <v>1984</v>
      </c>
      <c r="D2817" t="s">
        <v>252</v>
      </c>
      <c r="E2817" t="s">
        <v>2356</v>
      </c>
      <c r="F2817" t="s">
        <v>299</v>
      </c>
      <c r="G2817" t="s">
        <v>299</v>
      </c>
      <c r="H2817" t="s">
        <v>4353</v>
      </c>
      <c r="I2817" s="14"/>
      <c r="J2817" t="s">
        <v>4353</v>
      </c>
      <c r="K2817" s="14">
        <v>100000</v>
      </c>
      <c r="L2817" t="s">
        <v>197</v>
      </c>
      <c r="M2817" t="s">
        <v>4353</v>
      </c>
      <c r="N2817" s="14"/>
      <c r="O2817" s="14"/>
      <c r="P2817" s="14"/>
      <c r="Q2817" s="14"/>
      <c r="R2817" s="14"/>
      <c r="S2817" s="14">
        <v>0</v>
      </c>
    </row>
    <row r="2818" spans="1:19" x14ac:dyDescent="0.3">
      <c r="A2818" t="s">
        <v>7612</v>
      </c>
      <c r="B2818" t="s">
        <v>71</v>
      </c>
      <c r="C2818" s="14">
        <v>1988</v>
      </c>
      <c r="D2818" t="s">
        <v>255</v>
      </c>
      <c r="E2818" t="s">
        <v>2772</v>
      </c>
      <c r="F2818" t="s">
        <v>299</v>
      </c>
      <c r="G2818" t="s">
        <v>299</v>
      </c>
      <c r="H2818" t="s">
        <v>4353</v>
      </c>
      <c r="I2818" s="14"/>
      <c r="J2818" t="s">
        <v>4353</v>
      </c>
      <c r="K2818" s="14"/>
      <c r="L2818" t="s">
        <v>198</v>
      </c>
      <c r="M2818" t="s">
        <v>4353</v>
      </c>
      <c r="N2818" s="14"/>
      <c r="O2818" s="14"/>
      <c r="P2818" s="14"/>
      <c r="Q2818" s="14"/>
      <c r="R2818" s="14"/>
      <c r="S2818" s="14">
        <v>0</v>
      </c>
    </row>
    <row r="2819" spans="1:19" x14ac:dyDescent="0.3">
      <c r="A2819" t="s">
        <v>7613</v>
      </c>
      <c r="B2819" t="s">
        <v>71</v>
      </c>
      <c r="C2819" s="14">
        <v>1990</v>
      </c>
      <c r="D2819" t="s">
        <v>362</v>
      </c>
      <c r="E2819" t="s">
        <v>2545</v>
      </c>
      <c r="F2819" t="s">
        <v>299</v>
      </c>
      <c r="G2819" t="s">
        <v>299</v>
      </c>
      <c r="H2819" t="s">
        <v>4353</v>
      </c>
      <c r="I2819" s="14"/>
      <c r="J2819" t="s">
        <v>4353</v>
      </c>
      <c r="K2819" s="14"/>
      <c r="L2819" t="s">
        <v>197</v>
      </c>
      <c r="M2819" t="s">
        <v>4353</v>
      </c>
      <c r="N2819" s="14"/>
      <c r="O2819" s="14"/>
      <c r="P2819" s="14"/>
      <c r="Q2819" s="14"/>
      <c r="R2819" s="14"/>
      <c r="S2819" s="14">
        <v>0</v>
      </c>
    </row>
    <row r="2820" spans="1:19" x14ac:dyDescent="0.3">
      <c r="A2820" t="s">
        <v>7614</v>
      </c>
      <c r="B2820" t="s">
        <v>71</v>
      </c>
      <c r="C2820" s="14">
        <v>1998</v>
      </c>
      <c r="D2820" t="s">
        <v>302</v>
      </c>
      <c r="E2820" t="s">
        <v>9990</v>
      </c>
      <c r="F2820" t="s">
        <v>336</v>
      </c>
      <c r="G2820" t="s">
        <v>337</v>
      </c>
      <c r="H2820" t="s">
        <v>4353</v>
      </c>
      <c r="I2820" s="14">
        <v>125227814.5</v>
      </c>
      <c r="J2820" t="s">
        <v>147</v>
      </c>
      <c r="K2820" s="14">
        <v>15129977</v>
      </c>
      <c r="L2820" t="s">
        <v>198</v>
      </c>
      <c r="M2820" t="s">
        <v>4353</v>
      </c>
      <c r="N2820" s="14"/>
      <c r="O2820" s="14"/>
      <c r="P2820" s="14"/>
      <c r="Q2820" s="14"/>
      <c r="R2820" s="14"/>
      <c r="S2820" s="14">
        <v>0</v>
      </c>
    </row>
    <row r="2821" spans="1:19" x14ac:dyDescent="0.3">
      <c r="A2821" t="s">
        <v>7615</v>
      </c>
      <c r="B2821" t="s">
        <v>71</v>
      </c>
      <c r="C2821" s="14">
        <v>1998</v>
      </c>
      <c r="D2821" t="s">
        <v>1471</v>
      </c>
      <c r="E2821" t="s">
        <v>1470</v>
      </c>
      <c r="F2821" t="s">
        <v>336</v>
      </c>
      <c r="G2821" t="s">
        <v>337</v>
      </c>
      <c r="H2821" t="s">
        <v>4353</v>
      </c>
      <c r="I2821" s="14"/>
      <c r="J2821" t="s">
        <v>4353</v>
      </c>
      <c r="K2821" s="14">
        <v>18120000</v>
      </c>
      <c r="L2821" t="s">
        <v>198</v>
      </c>
      <c r="M2821" t="s">
        <v>4353</v>
      </c>
      <c r="N2821" s="14"/>
      <c r="O2821" s="14"/>
      <c r="P2821" s="14"/>
      <c r="Q2821" s="14"/>
      <c r="R2821" s="14"/>
      <c r="S2821" s="14">
        <v>0</v>
      </c>
    </row>
    <row r="2822" spans="1:19" x14ac:dyDescent="0.3">
      <c r="A2822" t="s">
        <v>7616</v>
      </c>
      <c r="B2822" t="s">
        <v>71</v>
      </c>
      <c r="C2822" s="14">
        <v>2000</v>
      </c>
      <c r="D2822" t="s">
        <v>4542</v>
      </c>
      <c r="E2822" t="s">
        <v>204</v>
      </c>
      <c r="F2822" t="s">
        <v>364</v>
      </c>
      <c r="G2822" t="s">
        <v>365</v>
      </c>
      <c r="H2822" t="s">
        <v>207</v>
      </c>
      <c r="I2822" s="14"/>
      <c r="J2822" t="s">
        <v>4353</v>
      </c>
      <c r="K2822" s="14">
        <v>3000000</v>
      </c>
      <c r="L2822" t="s">
        <v>198</v>
      </c>
      <c r="M2822" t="s">
        <v>366</v>
      </c>
      <c r="N2822" s="14">
        <v>0</v>
      </c>
      <c r="O2822" s="14"/>
      <c r="P2822" s="14"/>
      <c r="Q2822" s="14">
        <v>0</v>
      </c>
      <c r="R2822" s="14">
        <v>1</v>
      </c>
      <c r="S2822" s="14">
        <v>0</v>
      </c>
    </row>
    <row r="2823" spans="1:19" x14ac:dyDescent="0.3">
      <c r="A2823" t="s">
        <v>7617</v>
      </c>
      <c r="B2823" t="s">
        <v>71</v>
      </c>
      <c r="C2823" s="14">
        <v>2002</v>
      </c>
      <c r="D2823" t="s">
        <v>302</v>
      </c>
      <c r="E2823" t="s">
        <v>2546</v>
      </c>
      <c r="F2823" t="s">
        <v>299</v>
      </c>
      <c r="G2823" t="s">
        <v>299</v>
      </c>
      <c r="H2823" t="s">
        <v>4353</v>
      </c>
      <c r="I2823" s="14">
        <v>800000</v>
      </c>
      <c r="J2823" t="s">
        <v>147</v>
      </c>
      <c r="K2823" s="14">
        <v>96653.875</v>
      </c>
      <c r="L2823" t="s">
        <v>197</v>
      </c>
      <c r="M2823" t="s">
        <v>202</v>
      </c>
      <c r="N2823" s="14"/>
      <c r="O2823" s="14"/>
      <c r="P2823" s="14"/>
      <c r="Q2823" s="14"/>
      <c r="R2823" s="14"/>
      <c r="S2823" s="14">
        <v>0</v>
      </c>
    </row>
    <row r="2824" spans="1:19" x14ac:dyDescent="0.3">
      <c r="A2824" t="s">
        <v>7618</v>
      </c>
      <c r="B2824" t="s">
        <v>71</v>
      </c>
      <c r="C2824" s="14">
        <v>2002</v>
      </c>
      <c r="D2824" t="s">
        <v>4715</v>
      </c>
      <c r="E2824" t="s">
        <v>7619</v>
      </c>
      <c r="F2824" t="s">
        <v>336</v>
      </c>
      <c r="G2824" t="s">
        <v>337</v>
      </c>
      <c r="H2824" t="s">
        <v>207</v>
      </c>
      <c r="I2824" s="14">
        <v>6000000</v>
      </c>
      <c r="J2824" t="s">
        <v>146</v>
      </c>
      <c r="K2824" s="14">
        <v>6000000</v>
      </c>
      <c r="L2824" t="s">
        <v>198</v>
      </c>
      <c r="M2824" t="s">
        <v>202</v>
      </c>
      <c r="N2824" s="14"/>
      <c r="O2824" s="14"/>
      <c r="P2824" s="14"/>
      <c r="Q2824" s="14">
        <v>0</v>
      </c>
      <c r="R2824" s="14">
        <v>1</v>
      </c>
      <c r="S2824" s="14">
        <v>1</v>
      </c>
    </row>
    <row r="2825" spans="1:19" x14ac:dyDescent="0.3">
      <c r="A2825" t="s">
        <v>7620</v>
      </c>
      <c r="B2825" t="s">
        <v>71</v>
      </c>
      <c r="C2825" s="14">
        <v>2002</v>
      </c>
      <c r="D2825" t="s">
        <v>4542</v>
      </c>
      <c r="E2825" t="s">
        <v>2547</v>
      </c>
      <c r="F2825" t="s">
        <v>364</v>
      </c>
      <c r="G2825" t="s">
        <v>365</v>
      </c>
      <c r="H2825" t="s">
        <v>207</v>
      </c>
      <c r="I2825" s="14">
        <v>5000000</v>
      </c>
      <c r="J2825" t="s">
        <v>147</v>
      </c>
      <c r="K2825" s="14">
        <v>604086.6875</v>
      </c>
      <c r="L2825" t="s">
        <v>198</v>
      </c>
      <c r="M2825" t="s">
        <v>366</v>
      </c>
      <c r="N2825" s="14">
        <v>0</v>
      </c>
      <c r="O2825" s="14"/>
      <c r="P2825" s="14"/>
      <c r="Q2825" s="14">
        <v>0</v>
      </c>
      <c r="R2825" s="14">
        <v>1</v>
      </c>
      <c r="S2825" s="14">
        <v>0</v>
      </c>
    </row>
    <row r="2826" spans="1:19" x14ac:dyDescent="0.3">
      <c r="A2826" t="s">
        <v>7621</v>
      </c>
      <c r="B2826" t="s">
        <v>71</v>
      </c>
      <c r="C2826" s="14">
        <v>2003</v>
      </c>
      <c r="D2826" t="s">
        <v>372</v>
      </c>
      <c r="E2826" t="s">
        <v>204</v>
      </c>
      <c r="F2826" t="s">
        <v>364</v>
      </c>
      <c r="G2826" t="s">
        <v>365</v>
      </c>
      <c r="H2826" t="s">
        <v>207</v>
      </c>
      <c r="I2826" s="14"/>
      <c r="J2826" t="s">
        <v>4353</v>
      </c>
      <c r="K2826" s="14">
        <v>5000000</v>
      </c>
      <c r="L2826" t="s">
        <v>198</v>
      </c>
      <c r="M2826" t="s">
        <v>366</v>
      </c>
      <c r="N2826" s="14">
        <v>0</v>
      </c>
      <c r="O2826" s="14"/>
      <c r="P2826" s="14"/>
      <c r="Q2826" s="14">
        <v>0</v>
      </c>
      <c r="R2826" s="14">
        <v>1</v>
      </c>
      <c r="S2826" s="14">
        <v>0</v>
      </c>
    </row>
    <row r="2827" spans="1:19" x14ac:dyDescent="0.3">
      <c r="A2827" t="s">
        <v>7622</v>
      </c>
      <c r="B2827" t="s">
        <v>71</v>
      </c>
      <c r="C2827" s="14">
        <v>2004</v>
      </c>
      <c r="D2827" t="s">
        <v>302</v>
      </c>
      <c r="E2827" t="s">
        <v>2548</v>
      </c>
      <c r="F2827" t="s">
        <v>299</v>
      </c>
      <c r="G2827" t="s">
        <v>299</v>
      </c>
      <c r="H2827" t="s">
        <v>4353</v>
      </c>
      <c r="I2827" s="14">
        <v>5000000</v>
      </c>
      <c r="J2827" t="s">
        <v>147</v>
      </c>
      <c r="K2827" s="14">
        <v>604098.125</v>
      </c>
      <c r="L2827" t="s">
        <v>197</v>
      </c>
      <c r="M2827" t="s">
        <v>202</v>
      </c>
      <c r="N2827" s="14"/>
      <c r="O2827" s="14"/>
      <c r="P2827" s="14"/>
      <c r="Q2827" s="14"/>
      <c r="R2827" s="14"/>
      <c r="S2827" s="14">
        <v>0</v>
      </c>
    </row>
    <row r="2828" spans="1:19" x14ac:dyDescent="0.3">
      <c r="A2828" t="s">
        <v>7623</v>
      </c>
      <c r="B2828" t="s">
        <v>71</v>
      </c>
      <c r="C2828" s="14">
        <v>2006</v>
      </c>
      <c r="D2828" t="s">
        <v>302</v>
      </c>
      <c r="E2828" t="s">
        <v>2549</v>
      </c>
      <c r="F2828" t="s">
        <v>299</v>
      </c>
      <c r="G2828" t="s">
        <v>299</v>
      </c>
      <c r="H2828" t="s">
        <v>4353</v>
      </c>
      <c r="I2828" s="14">
        <v>22000000</v>
      </c>
      <c r="J2828" t="s">
        <v>163</v>
      </c>
      <c r="K2828" s="14">
        <v>2501255.25</v>
      </c>
      <c r="L2828" t="s">
        <v>197</v>
      </c>
      <c r="M2828" t="s">
        <v>202</v>
      </c>
      <c r="N2828" s="14"/>
      <c r="O2828" s="14"/>
      <c r="P2828" s="14"/>
      <c r="Q2828" s="14"/>
      <c r="R2828" s="14"/>
      <c r="S2828" s="14">
        <v>0</v>
      </c>
    </row>
    <row r="2829" spans="1:19" x14ac:dyDescent="0.3">
      <c r="A2829" t="s">
        <v>7624</v>
      </c>
      <c r="B2829" t="s">
        <v>71</v>
      </c>
      <c r="C2829" s="14">
        <v>2006</v>
      </c>
      <c r="D2829" t="s">
        <v>302</v>
      </c>
      <c r="E2829" t="s">
        <v>2550</v>
      </c>
      <c r="F2829" t="s">
        <v>299</v>
      </c>
      <c r="G2829" t="s">
        <v>299</v>
      </c>
      <c r="H2829" t="s">
        <v>4353</v>
      </c>
      <c r="I2829" s="14"/>
      <c r="J2829" t="s">
        <v>4353</v>
      </c>
      <c r="K2829" s="14"/>
      <c r="L2829" t="s">
        <v>197</v>
      </c>
      <c r="M2829" t="s">
        <v>202</v>
      </c>
      <c r="N2829" s="14"/>
      <c r="O2829" s="14"/>
      <c r="P2829" s="14"/>
      <c r="Q2829" s="14"/>
      <c r="R2829" s="14"/>
      <c r="S2829" s="14">
        <v>0</v>
      </c>
    </row>
    <row r="2830" spans="1:19" x14ac:dyDescent="0.3">
      <c r="A2830" t="s">
        <v>7625</v>
      </c>
      <c r="B2830" t="s">
        <v>71</v>
      </c>
      <c r="C2830" s="14">
        <v>2008</v>
      </c>
      <c r="D2830" t="s">
        <v>302</v>
      </c>
      <c r="E2830" t="s">
        <v>2551</v>
      </c>
      <c r="F2830" t="s">
        <v>299</v>
      </c>
      <c r="G2830" t="s">
        <v>299</v>
      </c>
      <c r="H2830" t="s">
        <v>4353</v>
      </c>
      <c r="I2830" s="14"/>
      <c r="J2830" t="s">
        <v>4353</v>
      </c>
      <c r="K2830" s="14"/>
      <c r="L2830" t="s">
        <v>197</v>
      </c>
      <c r="M2830" t="s">
        <v>202</v>
      </c>
      <c r="N2830" s="14"/>
      <c r="O2830" s="14"/>
      <c r="P2830" s="14"/>
      <c r="Q2830" s="14"/>
      <c r="R2830" s="14"/>
      <c r="S2830" s="14">
        <v>0</v>
      </c>
    </row>
    <row r="2831" spans="1:19" x14ac:dyDescent="0.3">
      <c r="A2831" t="s">
        <v>7626</v>
      </c>
      <c r="B2831" t="s">
        <v>71</v>
      </c>
      <c r="C2831" s="14">
        <v>2008</v>
      </c>
      <c r="D2831" t="s">
        <v>372</v>
      </c>
      <c r="E2831" t="s">
        <v>2552</v>
      </c>
      <c r="F2831" t="s">
        <v>336</v>
      </c>
      <c r="G2831" t="s">
        <v>337</v>
      </c>
      <c r="H2831" t="s">
        <v>207</v>
      </c>
      <c r="I2831" s="14"/>
      <c r="J2831" t="s">
        <v>4353</v>
      </c>
      <c r="K2831" s="14">
        <v>515000000</v>
      </c>
      <c r="L2831" t="s">
        <v>198</v>
      </c>
      <c r="M2831" t="s">
        <v>199</v>
      </c>
      <c r="N2831" s="14"/>
      <c r="O2831" s="14"/>
      <c r="P2831" s="14"/>
      <c r="Q2831" s="14">
        <v>0</v>
      </c>
      <c r="R2831" s="14">
        <v>1</v>
      </c>
      <c r="S2831" s="14">
        <v>0</v>
      </c>
    </row>
    <row r="2832" spans="1:19" x14ac:dyDescent="0.3">
      <c r="A2832" t="s">
        <v>7627</v>
      </c>
      <c r="B2832" t="s">
        <v>71</v>
      </c>
      <c r="C2832" s="14">
        <v>2009</v>
      </c>
      <c r="D2832" t="s">
        <v>302</v>
      </c>
      <c r="E2832" t="s">
        <v>267</v>
      </c>
      <c r="F2832" t="s">
        <v>299</v>
      </c>
      <c r="G2832" t="s">
        <v>299</v>
      </c>
      <c r="H2832" t="s">
        <v>4353</v>
      </c>
      <c r="I2832" s="14">
        <v>11000000</v>
      </c>
      <c r="J2832" t="s">
        <v>163</v>
      </c>
      <c r="K2832" s="14">
        <v>1365255.5</v>
      </c>
      <c r="L2832" t="s">
        <v>197</v>
      </c>
      <c r="M2832" t="s">
        <v>202</v>
      </c>
      <c r="N2832" s="14"/>
      <c r="O2832" s="14"/>
      <c r="P2832" s="14"/>
      <c r="Q2832" s="14"/>
      <c r="R2832" s="14"/>
      <c r="S2832" s="14">
        <v>0</v>
      </c>
    </row>
    <row r="2833" spans="1:19" x14ac:dyDescent="0.3">
      <c r="A2833" t="s">
        <v>7628</v>
      </c>
      <c r="B2833" t="s">
        <v>71</v>
      </c>
      <c r="C2833" s="14">
        <v>2010</v>
      </c>
      <c r="D2833" t="s">
        <v>302</v>
      </c>
      <c r="E2833" t="s">
        <v>2553</v>
      </c>
      <c r="F2833" t="s">
        <v>299</v>
      </c>
      <c r="G2833" t="s">
        <v>299</v>
      </c>
      <c r="H2833" t="s">
        <v>4353</v>
      </c>
      <c r="I2833" s="14"/>
      <c r="J2833" t="s">
        <v>4353</v>
      </c>
      <c r="K2833" s="14"/>
      <c r="L2833" t="s">
        <v>197</v>
      </c>
      <c r="M2833" t="s">
        <v>202</v>
      </c>
      <c r="N2833" s="14"/>
      <c r="O2833" s="14"/>
      <c r="P2833" s="14"/>
      <c r="Q2833" s="14"/>
      <c r="R2833" s="14"/>
      <c r="S2833" s="14">
        <v>0</v>
      </c>
    </row>
    <row r="2834" spans="1:19" x14ac:dyDescent="0.3">
      <c r="A2834" t="s">
        <v>7629</v>
      </c>
      <c r="B2834" t="s">
        <v>71</v>
      </c>
      <c r="C2834" s="14">
        <v>2011</v>
      </c>
      <c r="D2834" t="s">
        <v>4542</v>
      </c>
      <c r="E2834" t="s">
        <v>2555</v>
      </c>
      <c r="F2834" t="s">
        <v>336</v>
      </c>
      <c r="G2834" t="s">
        <v>337</v>
      </c>
      <c r="H2834" t="s">
        <v>207</v>
      </c>
      <c r="I2834" s="14">
        <v>184000000</v>
      </c>
      <c r="J2834" t="s">
        <v>146</v>
      </c>
      <c r="K2834" s="14">
        <v>184000000</v>
      </c>
      <c r="L2834" t="s">
        <v>198</v>
      </c>
      <c r="M2834" t="s">
        <v>202</v>
      </c>
      <c r="N2834" s="14"/>
      <c r="O2834" s="14"/>
      <c r="P2834" s="14"/>
      <c r="Q2834" s="14">
        <v>0</v>
      </c>
      <c r="R2834" s="14">
        <v>1</v>
      </c>
      <c r="S2834" s="14">
        <v>1</v>
      </c>
    </row>
    <row r="2835" spans="1:19" x14ac:dyDescent="0.3">
      <c r="A2835" t="s">
        <v>7630</v>
      </c>
      <c r="B2835" t="s">
        <v>71</v>
      </c>
      <c r="C2835" s="14">
        <v>2011</v>
      </c>
      <c r="D2835" t="s">
        <v>302</v>
      </c>
      <c r="E2835" t="s">
        <v>2554</v>
      </c>
      <c r="F2835" t="s">
        <v>299</v>
      </c>
      <c r="G2835" t="s">
        <v>299</v>
      </c>
      <c r="H2835" t="s">
        <v>4353</v>
      </c>
      <c r="I2835" s="14"/>
      <c r="J2835" t="s">
        <v>4353</v>
      </c>
      <c r="K2835" s="14"/>
      <c r="L2835" t="s">
        <v>197</v>
      </c>
      <c r="M2835" t="s">
        <v>202</v>
      </c>
      <c r="N2835" s="14"/>
      <c r="O2835" s="14"/>
      <c r="P2835" s="14"/>
      <c r="Q2835" s="14"/>
      <c r="R2835" s="14"/>
      <c r="S2835" s="14">
        <v>0</v>
      </c>
    </row>
    <row r="2836" spans="1:19" x14ac:dyDescent="0.3">
      <c r="A2836" t="s">
        <v>7631</v>
      </c>
      <c r="B2836" t="s">
        <v>71</v>
      </c>
      <c r="C2836" s="14">
        <v>2012</v>
      </c>
      <c r="D2836" t="s">
        <v>302</v>
      </c>
      <c r="E2836" t="s">
        <v>2556</v>
      </c>
      <c r="F2836" t="s">
        <v>299</v>
      </c>
      <c r="G2836" t="s">
        <v>299</v>
      </c>
      <c r="H2836" t="s">
        <v>4353</v>
      </c>
      <c r="I2836" s="14"/>
      <c r="J2836" t="s">
        <v>4353</v>
      </c>
      <c r="K2836" s="14"/>
      <c r="L2836" t="s">
        <v>197</v>
      </c>
      <c r="M2836" t="s">
        <v>202</v>
      </c>
      <c r="N2836" s="14"/>
      <c r="O2836" s="14"/>
      <c r="P2836" s="14"/>
      <c r="Q2836" s="14"/>
      <c r="R2836" s="14"/>
      <c r="S2836" s="14">
        <v>0</v>
      </c>
    </row>
    <row r="2837" spans="1:19" x14ac:dyDescent="0.3">
      <c r="A2837" t="s">
        <v>7632</v>
      </c>
      <c r="B2837" t="s">
        <v>71</v>
      </c>
      <c r="C2837" s="14">
        <v>2012</v>
      </c>
      <c r="D2837" t="s">
        <v>302</v>
      </c>
      <c r="E2837" t="s">
        <v>2557</v>
      </c>
      <c r="F2837" t="s">
        <v>299</v>
      </c>
      <c r="G2837" t="s">
        <v>299</v>
      </c>
      <c r="H2837" t="s">
        <v>4353</v>
      </c>
      <c r="I2837" s="14"/>
      <c r="J2837" t="s">
        <v>4353</v>
      </c>
      <c r="K2837" s="14"/>
      <c r="L2837" t="s">
        <v>197</v>
      </c>
      <c r="M2837" t="s">
        <v>202</v>
      </c>
      <c r="N2837" s="14"/>
      <c r="O2837" s="14"/>
      <c r="P2837" s="14"/>
      <c r="Q2837" s="14"/>
      <c r="R2837" s="14"/>
      <c r="S2837" s="14">
        <v>0</v>
      </c>
    </row>
    <row r="2838" spans="1:19" x14ac:dyDescent="0.3">
      <c r="A2838" t="s">
        <v>7633</v>
      </c>
      <c r="B2838" t="s">
        <v>71</v>
      </c>
      <c r="C2838" s="14">
        <v>2013</v>
      </c>
      <c r="D2838" t="s">
        <v>302</v>
      </c>
      <c r="E2838" t="s">
        <v>2558</v>
      </c>
      <c r="F2838" t="s">
        <v>299</v>
      </c>
      <c r="G2838" t="s">
        <v>299</v>
      </c>
      <c r="H2838" t="s">
        <v>4353</v>
      </c>
      <c r="I2838" s="14">
        <v>20000000</v>
      </c>
      <c r="J2838" t="s">
        <v>147</v>
      </c>
      <c r="K2838" s="14">
        <v>3228014.75</v>
      </c>
      <c r="L2838" t="s">
        <v>197</v>
      </c>
      <c r="M2838" t="s">
        <v>202</v>
      </c>
      <c r="N2838" s="14"/>
      <c r="O2838" s="14"/>
      <c r="P2838" s="14"/>
      <c r="Q2838" s="14"/>
      <c r="R2838" s="14"/>
      <c r="S2838" s="14">
        <v>0</v>
      </c>
    </row>
    <row r="2839" spans="1:19" x14ac:dyDescent="0.3">
      <c r="A2839" t="s">
        <v>7634</v>
      </c>
      <c r="B2839" t="s">
        <v>71</v>
      </c>
      <c r="C2839" s="14">
        <v>2014</v>
      </c>
      <c r="D2839" t="s">
        <v>302</v>
      </c>
      <c r="E2839" t="s">
        <v>2559</v>
      </c>
      <c r="F2839" t="s">
        <v>463</v>
      </c>
      <c r="G2839" t="s">
        <v>337</v>
      </c>
      <c r="H2839" t="s">
        <v>644</v>
      </c>
      <c r="I2839" s="14">
        <v>100000000</v>
      </c>
      <c r="J2839" t="s">
        <v>146</v>
      </c>
      <c r="K2839" s="14">
        <v>100000000</v>
      </c>
      <c r="L2839" t="s">
        <v>198</v>
      </c>
      <c r="M2839" t="s">
        <v>199</v>
      </c>
      <c r="N2839" s="14"/>
      <c r="O2839" s="14"/>
      <c r="P2839" s="14"/>
      <c r="Q2839" s="14">
        <v>0</v>
      </c>
      <c r="R2839" s="14">
        <v>0</v>
      </c>
      <c r="S2839" s="14">
        <v>1</v>
      </c>
    </row>
    <row r="2840" spans="1:19" x14ac:dyDescent="0.3">
      <c r="A2840" t="s">
        <v>7635</v>
      </c>
      <c r="B2840" t="s">
        <v>71</v>
      </c>
      <c r="C2840" s="14">
        <v>2014</v>
      </c>
      <c r="D2840" t="s">
        <v>4715</v>
      </c>
      <c r="E2840" t="s">
        <v>2560</v>
      </c>
      <c r="F2840" t="s">
        <v>336</v>
      </c>
      <c r="G2840" t="s">
        <v>337</v>
      </c>
      <c r="H2840" t="s">
        <v>456</v>
      </c>
      <c r="I2840" s="14">
        <v>300000000</v>
      </c>
      <c r="J2840" t="s">
        <v>146</v>
      </c>
      <c r="K2840" s="14">
        <v>300000000</v>
      </c>
      <c r="L2840" t="s">
        <v>198</v>
      </c>
      <c r="M2840" t="s">
        <v>4353</v>
      </c>
      <c r="N2840" s="14"/>
      <c r="O2840" s="14"/>
      <c r="P2840" s="14"/>
      <c r="Q2840" s="14">
        <v>0</v>
      </c>
      <c r="R2840" s="14">
        <v>1</v>
      </c>
      <c r="S2840" s="14">
        <v>1</v>
      </c>
    </row>
    <row r="2841" spans="1:19" x14ac:dyDescent="0.3">
      <c r="A2841" t="s">
        <v>7636</v>
      </c>
      <c r="B2841" t="s">
        <v>25</v>
      </c>
      <c r="C2841" s="14">
        <v>1975</v>
      </c>
      <c r="D2841" t="s">
        <v>252</v>
      </c>
      <c r="E2841" t="s">
        <v>1146</v>
      </c>
      <c r="F2841" t="s">
        <v>299</v>
      </c>
      <c r="G2841" t="s">
        <v>299</v>
      </c>
      <c r="H2841" t="s">
        <v>4353</v>
      </c>
      <c r="I2841" s="14"/>
      <c r="J2841" t="s">
        <v>4353</v>
      </c>
      <c r="K2841" s="14">
        <v>2000000</v>
      </c>
      <c r="L2841" t="s">
        <v>198</v>
      </c>
      <c r="M2841" t="s">
        <v>4353</v>
      </c>
      <c r="N2841" s="14"/>
      <c r="O2841" s="14"/>
      <c r="P2841" s="14"/>
      <c r="Q2841" s="14"/>
      <c r="R2841" s="14"/>
      <c r="S2841" s="14">
        <v>0</v>
      </c>
    </row>
    <row r="2842" spans="1:19" x14ac:dyDescent="0.3">
      <c r="A2842" t="s">
        <v>7637</v>
      </c>
      <c r="B2842" t="s">
        <v>25</v>
      </c>
      <c r="C2842" s="14">
        <v>1975</v>
      </c>
      <c r="D2842" t="s">
        <v>252</v>
      </c>
      <c r="E2842" t="s">
        <v>2561</v>
      </c>
      <c r="F2842" t="s">
        <v>299</v>
      </c>
      <c r="G2842" t="s">
        <v>299</v>
      </c>
      <c r="H2842" t="s">
        <v>4353</v>
      </c>
      <c r="I2842" s="14"/>
      <c r="J2842" t="s">
        <v>4353</v>
      </c>
      <c r="K2842" s="14">
        <v>53000000</v>
      </c>
      <c r="L2842" t="s">
        <v>198</v>
      </c>
      <c r="M2842" t="s">
        <v>4353</v>
      </c>
      <c r="N2842" s="14"/>
      <c r="O2842" s="14"/>
      <c r="P2842" s="14"/>
      <c r="Q2842" s="14"/>
      <c r="R2842" s="14"/>
      <c r="S2842" s="14">
        <v>0</v>
      </c>
    </row>
    <row r="2843" spans="1:19" x14ac:dyDescent="0.3">
      <c r="A2843" t="s">
        <v>7638</v>
      </c>
      <c r="B2843" t="s">
        <v>25</v>
      </c>
      <c r="C2843" s="14">
        <v>1975</v>
      </c>
      <c r="D2843" t="s">
        <v>252</v>
      </c>
      <c r="E2843" t="s">
        <v>263</v>
      </c>
      <c r="F2843" t="s">
        <v>299</v>
      </c>
      <c r="G2843" t="s">
        <v>299</v>
      </c>
      <c r="H2843" t="s">
        <v>4353</v>
      </c>
      <c r="I2843" s="14"/>
      <c r="J2843" t="s">
        <v>4353</v>
      </c>
      <c r="K2843" s="14">
        <v>4300000</v>
      </c>
      <c r="L2843" t="s">
        <v>197</v>
      </c>
      <c r="M2843" t="s">
        <v>4353</v>
      </c>
      <c r="N2843" s="14"/>
      <c r="O2843" s="14"/>
      <c r="P2843" s="14"/>
      <c r="Q2843" s="14"/>
      <c r="R2843" s="14"/>
      <c r="S2843" s="14">
        <v>0</v>
      </c>
    </row>
    <row r="2844" spans="1:19" x14ac:dyDescent="0.3">
      <c r="A2844" t="s">
        <v>7639</v>
      </c>
      <c r="B2844" t="s">
        <v>25</v>
      </c>
      <c r="C2844" s="14">
        <v>1977</v>
      </c>
      <c r="D2844" t="s">
        <v>252</v>
      </c>
      <c r="E2844" t="s">
        <v>929</v>
      </c>
      <c r="F2844" t="s">
        <v>299</v>
      </c>
      <c r="G2844" t="s">
        <v>299</v>
      </c>
      <c r="H2844" t="s">
        <v>4353</v>
      </c>
      <c r="I2844" s="14"/>
      <c r="J2844" t="s">
        <v>4353</v>
      </c>
      <c r="K2844" s="14">
        <v>500000</v>
      </c>
      <c r="L2844" t="s">
        <v>197</v>
      </c>
      <c r="M2844" t="s">
        <v>4353</v>
      </c>
      <c r="N2844" s="14"/>
      <c r="O2844" s="14"/>
      <c r="P2844" s="14"/>
      <c r="Q2844" s="14"/>
      <c r="R2844" s="14"/>
      <c r="S2844" s="14">
        <v>0</v>
      </c>
    </row>
    <row r="2845" spans="1:19" x14ac:dyDescent="0.3">
      <c r="A2845" t="s">
        <v>7640</v>
      </c>
      <c r="B2845" t="s">
        <v>25</v>
      </c>
      <c r="C2845" s="14">
        <v>1980</v>
      </c>
      <c r="D2845" t="s">
        <v>252</v>
      </c>
      <c r="E2845" t="s">
        <v>263</v>
      </c>
      <c r="F2845" t="s">
        <v>299</v>
      </c>
      <c r="G2845" t="s">
        <v>299</v>
      </c>
      <c r="H2845" t="s">
        <v>4353</v>
      </c>
      <c r="I2845" s="14"/>
      <c r="J2845" t="s">
        <v>4353</v>
      </c>
      <c r="K2845" s="14">
        <v>4400000</v>
      </c>
      <c r="L2845" t="s">
        <v>198</v>
      </c>
      <c r="M2845" t="s">
        <v>4353</v>
      </c>
      <c r="N2845" s="14"/>
      <c r="O2845" s="14"/>
      <c r="P2845" s="14"/>
      <c r="Q2845" s="14"/>
      <c r="R2845" s="14"/>
      <c r="S2845" s="14">
        <v>0</v>
      </c>
    </row>
    <row r="2846" spans="1:19" x14ac:dyDescent="0.3">
      <c r="A2846" t="s">
        <v>7641</v>
      </c>
      <c r="B2846" t="s">
        <v>25</v>
      </c>
      <c r="C2846" s="14">
        <v>1983</v>
      </c>
      <c r="D2846" t="s">
        <v>252</v>
      </c>
      <c r="E2846" t="s">
        <v>2562</v>
      </c>
      <c r="F2846" t="s">
        <v>299</v>
      </c>
      <c r="G2846" t="s">
        <v>299</v>
      </c>
      <c r="H2846" t="s">
        <v>4353</v>
      </c>
      <c r="I2846" s="14"/>
      <c r="J2846" t="s">
        <v>4353</v>
      </c>
      <c r="K2846" s="14">
        <v>500000</v>
      </c>
      <c r="L2846" t="s">
        <v>197</v>
      </c>
      <c r="M2846" t="s">
        <v>4353</v>
      </c>
      <c r="N2846" s="14"/>
      <c r="O2846" s="14"/>
      <c r="P2846" s="14"/>
      <c r="Q2846" s="14"/>
      <c r="R2846" s="14"/>
      <c r="S2846" s="14">
        <v>0</v>
      </c>
    </row>
    <row r="2847" spans="1:19" x14ac:dyDescent="0.3">
      <c r="A2847" t="s">
        <v>7642</v>
      </c>
      <c r="B2847" t="s">
        <v>25</v>
      </c>
      <c r="C2847" s="14">
        <v>1984</v>
      </c>
      <c r="D2847" t="s">
        <v>252</v>
      </c>
      <c r="E2847" t="s">
        <v>2563</v>
      </c>
      <c r="F2847" t="s">
        <v>299</v>
      </c>
      <c r="G2847" t="s">
        <v>299</v>
      </c>
      <c r="H2847" t="s">
        <v>4353</v>
      </c>
      <c r="I2847" s="14"/>
      <c r="J2847" t="s">
        <v>4353</v>
      </c>
      <c r="K2847" s="14">
        <v>15000000</v>
      </c>
      <c r="L2847" t="s">
        <v>198</v>
      </c>
      <c r="M2847" t="s">
        <v>4353</v>
      </c>
      <c r="N2847" s="14"/>
      <c r="O2847" s="14"/>
      <c r="P2847" s="14"/>
      <c r="Q2847" s="14"/>
      <c r="R2847" s="14"/>
      <c r="S2847" s="14">
        <v>0</v>
      </c>
    </row>
    <row r="2848" spans="1:19" x14ac:dyDescent="0.3">
      <c r="A2848" t="s">
        <v>7643</v>
      </c>
      <c r="B2848" t="s">
        <v>25</v>
      </c>
      <c r="C2848" s="14">
        <v>1984</v>
      </c>
      <c r="D2848" t="s">
        <v>252</v>
      </c>
      <c r="E2848" t="s">
        <v>1146</v>
      </c>
      <c r="F2848" t="s">
        <v>299</v>
      </c>
      <c r="G2848" t="s">
        <v>299</v>
      </c>
      <c r="H2848" t="s">
        <v>4353</v>
      </c>
      <c r="I2848" s="14"/>
      <c r="J2848" t="s">
        <v>4353</v>
      </c>
      <c r="K2848" s="14">
        <v>5000000</v>
      </c>
      <c r="L2848" t="s">
        <v>197</v>
      </c>
      <c r="M2848" t="s">
        <v>4353</v>
      </c>
      <c r="N2848" s="14"/>
      <c r="O2848" s="14"/>
      <c r="P2848" s="14"/>
      <c r="Q2848" s="14"/>
      <c r="R2848" s="14"/>
      <c r="S2848" s="14">
        <v>0</v>
      </c>
    </row>
    <row r="2849" spans="1:19" x14ac:dyDescent="0.3">
      <c r="A2849" t="s">
        <v>7644</v>
      </c>
      <c r="B2849" t="s">
        <v>25</v>
      </c>
      <c r="C2849" s="14">
        <v>1984</v>
      </c>
      <c r="D2849" t="s">
        <v>252</v>
      </c>
      <c r="E2849" t="s">
        <v>1921</v>
      </c>
      <c r="F2849" t="s">
        <v>299</v>
      </c>
      <c r="G2849" t="s">
        <v>299</v>
      </c>
      <c r="H2849" t="s">
        <v>4353</v>
      </c>
      <c r="I2849" s="14"/>
      <c r="J2849" t="s">
        <v>4353</v>
      </c>
      <c r="K2849" s="14">
        <v>200000</v>
      </c>
      <c r="L2849" t="s">
        <v>197</v>
      </c>
      <c r="M2849" t="s">
        <v>4353</v>
      </c>
      <c r="N2849" s="14"/>
      <c r="O2849" s="14"/>
      <c r="P2849" s="14"/>
      <c r="Q2849" s="14"/>
      <c r="R2849" s="14"/>
      <c r="S2849" s="14">
        <v>0</v>
      </c>
    </row>
    <row r="2850" spans="1:19" x14ac:dyDescent="0.3">
      <c r="A2850" t="s">
        <v>7645</v>
      </c>
      <c r="B2850" t="s">
        <v>25</v>
      </c>
      <c r="C2850" s="14">
        <v>1988</v>
      </c>
      <c r="D2850" t="s">
        <v>255</v>
      </c>
      <c r="E2850" t="s">
        <v>7646</v>
      </c>
      <c r="F2850" t="s">
        <v>299</v>
      </c>
      <c r="G2850" t="s">
        <v>299</v>
      </c>
      <c r="H2850" t="s">
        <v>4353</v>
      </c>
      <c r="I2850" s="14"/>
      <c r="J2850" t="s">
        <v>4353</v>
      </c>
      <c r="K2850" s="14">
        <v>13000000</v>
      </c>
      <c r="L2850" t="s">
        <v>198</v>
      </c>
      <c r="M2850" t="s">
        <v>4353</v>
      </c>
      <c r="N2850" s="14"/>
      <c r="O2850" s="14"/>
      <c r="P2850" s="14"/>
      <c r="Q2850" s="14"/>
      <c r="R2850" s="14"/>
      <c r="S2850" s="14">
        <v>0</v>
      </c>
    </row>
    <row r="2851" spans="1:19" x14ac:dyDescent="0.3">
      <c r="A2851" t="s">
        <v>7647</v>
      </c>
      <c r="B2851" t="s">
        <v>25</v>
      </c>
      <c r="C2851" s="14">
        <v>1992</v>
      </c>
      <c r="D2851" t="s">
        <v>362</v>
      </c>
      <c r="E2851" t="s">
        <v>2564</v>
      </c>
      <c r="F2851" t="s">
        <v>299</v>
      </c>
      <c r="G2851" t="s">
        <v>299</v>
      </c>
      <c r="H2851" t="s">
        <v>4353</v>
      </c>
      <c r="I2851" s="14"/>
      <c r="J2851" t="s">
        <v>4353</v>
      </c>
      <c r="K2851" s="14"/>
      <c r="L2851" t="s">
        <v>197</v>
      </c>
      <c r="M2851" t="s">
        <v>4353</v>
      </c>
      <c r="N2851" s="14"/>
      <c r="O2851" s="14"/>
      <c r="P2851" s="14"/>
      <c r="Q2851" s="14"/>
      <c r="R2851" s="14"/>
      <c r="S2851" s="14">
        <v>0</v>
      </c>
    </row>
    <row r="2852" spans="1:19" x14ac:dyDescent="0.3">
      <c r="A2852" t="s">
        <v>7648</v>
      </c>
      <c r="B2852" t="s">
        <v>25</v>
      </c>
      <c r="C2852" s="14">
        <v>1994</v>
      </c>
      <c r="D2852" t="s">
        <v>362</v>
      </c>
      <c r="E2852" t="s">
        <v>2565</v>
      </c>
      <c r="F2852" t="s">
        <v>299</v>
      </c>
      <c r="G2852" t="s">
        <v>299</v>
      </c>
      <c r="H2852" t="s">
        <v>4353</v>
      </c>
      <c r="I2852" s="14"/>
      <c r="J2852" t="s">
        <v>4353</v>
      </c>
      <c r="K2852" s="14"/>
      <c r="L2852" t="s">
        <v>197</v>
      </c>
      <c r="M2852" t="s">
        <v>4353</v>
      </c>
      <c r="N2852" s="14"/>
      <c r="O2852" s="14"/>
      <c r="P2852" s="14"/>
      <c r="Q2852" s="14"/>
      <c r="R2852" s="14"/>
      <c r="S2852" s="14">
        <v>0</v>
      </c>
    </row>
    <row r="2853" spans="1:19" x14ac:dyDescent="0.3">
      <c r="A2853" t="s">
        <v>7649</v>
      </c>
      <c r="B2853" t="s">
        <v>25</v>
      </c>
      <c r="C2853" s="14">
        <v>1997</v>
      </c>
      <c r="D2853" t="s">
        <v>362</v>
      </c>
      <c r="E2853" t="s">
        <v>2566</v>
      </c>
      <c r="F2853" t="s">
        <v>299</v>
      </c>
      <c r="G2853" t="s">
        <v>299</v>
      </c>
      <c r="H2853" t="s">
        <v>4353</v>
      </c>
      <c r="I2853" s="14"/>
      <c r="J2853" t="s">
        <v>4353</v>
      </c>
      <c r="K2853" s="14"/>
      <c r="L2853" t="s">
        <v>197</v>
      </c>
      <c r="M2853" t="s">
        <v>4353</v>
      </c>
      <c r="N2853" s="14"/>
      <c r="O2853" s="14"/>
      <c r="P2853" s="14"/>
      <c r="Q2853" s="14"/>
      <c r="R2853" s="14"/>
      <c r="S2853" s="14">
        <v>0</v>
      </c>
    </row>
    <row r="2854" spans="1:19" x14ac:dyDescent="0.3">
      <c r="A2854" t="s">
        <v>7650</v>
      </c>
      <c r="B2854" t="s">
        <v>25</v>
      </c>
      <c r="C2854" s="14">
        <v>2000</v>
      </c>
      <c r="D2854" t="s">
        <v>302</v>
      </c>
      <c r="E2854" t="s">
        <v>2567</v>
      </c>
      <c r="F2854" t="s">
        <v>299</v>
      </c>
      <c r="G2854" t="s">
        <v>299</v>
      </c>
      <c r="H2854" t="s">
        <v>4353</v>
      </c>
      <c r="I2854" s="14">
        <v>200000</v>
      </c>
      <c r="J2854" t="s">
        <v>146</v>
      </c>
      <c r="K2854" s="14">
        <v>200000</v>
      </c>
      <c r="L2854" t="s">
        <v>197</v>
      </c>
      <c r="M2854" t="s">
        <v>202</v>
      </c>
      <c r="N2854" s="14"/>
      <c r="O2854" s="14"/>
      <c r="P2854" s="14"/>
      <c r="Q2854" s="14"/>
      <c r="R2854" s="14"/>
      <c r="S2854" s="14">
        <v>0</v>
      </c>
    </row>
    <row r="2855" spans="1:19" x14ac:dyDescent="0.3">
      <c r="A2855" t="s">
        <v>7651</v>
      </c>
      <c r="B2855" t="s">
        <v>25</v>
      </c>
      <c r="C2855" s="14">
        <v>2001</v>
      </c>
      <c r="D2855" t="s">
        <v>302</v>
      </c>
      <c r="E2855" t="s">
        <v>2569</v>
      </c>
      <c r="F2855" t="s">
        <v>299</v>
      </c>
      <c r="G2855" t="s">
        <v>299</v>
      </c>
      <c r="H2855" t="s">
        <v>4353</v>
      </c>
      <c r="I2855" s="14">
        <v>150000</v>
      </c>
      <c r="J2855" t="s">
        <v>146</v>
      </c>
      <c r="K2855" s="14">
        <v>150000</v>
      </c>
      <c r="L2855" t="s">
        <v>197</v>
      </c>
      <c r="M2855" t="s">
        <v>202</v>
      </c>
      <c r="N2855" s="14"/>
      <c r="O2855" s="14"/>
      <c r="P2855" s="14"/>
      <c r="Q2855" s="14"/>
      <c r="R2855" s="14"/>
      <c r="S2855" s="14">
        <v>0</v>
      </c>
    </row>
    <row r="2856" spans="1:19" x14ac:dyDescent="0.3">
      <c r="A2856" t="s">
        <v>7652</v>
      </c>
      <c r="B2856" t="s">
        <v>25</v>
      </c>
      <c r="C2856" s="14">
        <v>2001</v>
      </c>
      <c r="D2856" t="s">
        <v>4542</v>
      </c>
      <c r="E2856" t="s">
        <v>2568</v>
      </c>
      <c r="F2856" t="s">
        <v>364</v>
      </c>
      <c r="G2856" t="s">
        <v>365</v>
      </c>
      <c r="H2856" t="s">
        <v>207</v>
      </c>
      <c r="I2856" s="14"/>
      <c r="J2856" t="s">
        <v>4353</v>
      </c>
      <c r="K2856" s="14">
        <v>11000000</v>
      </c>
      <c r="L2856" t="s">
        <v>198</v>
      </c>
      <c r="M2856" t="s">
        <v>366</v>
      </c>
      <c r="N2856" s="14">
        <v>0</v>
      </c>
      <c r="O2856" s="14"/>
      <c r="P2856" s="14"/>
      <c r="Q2856" s="14">
        <v>0</v>
      </c>
      <c r="R2856" s="14">
        <v>1</v>
      </c>
      <c r="S2856" s="14">
        <v>1</v>
      </c>
    </row>
    <row r="2857" spans="1:19" x14ac:dyDescent="0.3">
      <c r="A2857" t="s">
        <v>7653</v>
      </c>
      <c r="B2857" t="s">
        <v>25</v>
      </c>
      <c r="C2857" s="14">
        <v>2002</v>
      </c>
      <c r="D2857" t="s">
        <v>302</v>
      </c>
      <c r="E2857" t="s">
        <v>2570</v>
      </c>
      <c r="F2857" t="s">
        <v>299</v>
      </c>
      <c r="G2857" t="s">
        <v>299</v>
      </c>
      <c r="H2857" t="s">
        <v>4353</v>
      </c>
      <c r="I2857" s="14">
        <v>120000</v>
      </c>
      <c r="J2857" t="s">
        <v>146</v>
      </c>
      <c r="K2857" s="14">
        <v>120000</v>
      </c>
      <c r="L2857" t="s">
        <v>197</v>
      </c>
      <c r="M2857" t="s">
        <v>202</v>
      </c>
      <c r="N2857" s="14"/>
      <c r="O2857" s="14"/>
      <c r="P2857" s="14"/>
      <c r="Q2857" s="14"/>
      <c r="R2857" s="14"/>
      <c r="S2857" s="14">
        <v>0</v>
      </c>
    </row>
    <row r="2858" spans="1:19" x14ac:dyDescent="0.3">
      <c r="A2858" t="s">
        <v>7654</v>
      </c>
      <c r="B2858" t="s">
        <v>25</v>
      </c>
      <c r="C2858" s="14">
        <v>2003</v>
      </c>
      <c r="D2858" t="s">
        <v>302</v>
      </c>
      <c r="E2858" t="s">
        <v>2571</v>
      </c>
      <c r="F2858" t="s">
        <v>2348</v>
      </c>
      <c r="G2858" t="s">
        <v>328</v>
      </c>
      <c r="H2858" t="s">
        <v>4353</v>
      </c>
      <c r="I2858" s="14"/>
      <c r="J2858" t="s">
        <v>4353</v>
      </c>
      <c r="K2858" s="14"/>
      <c r="L2858" t="s">
        <v>197</v>
      </c>
      <c r="M2858" t="s">
        <v>202</v>
      </c>
      <c r="N2858" s="14"/>
      <c r="O2858" s="14"/>
      <c r="P2858" s="14"/>
      <c r="Q2858" s="14"/>
      <c r="R2858" s="14"/>
      <c r="S2858" s="14">
        <v>0</v>
      </c>
    </row>
    <row r="2859" spans="1:19" x14ac:dyDescent="0.3">
      <c r="A2859" t="s">
        <v>7655</v>
      </c>
      <c r="B2859" t="s">
        <v>25</v>
      </c>
      <c r="C2859" s="14">
        <v>2003</v>
      </c>
      <c r="D2859" t="s">
        <v>302</v>
      </c>
      <c r="E2859" t="s">
        <v>2572</v>
      </c>
      <c r="F2859" t="s">
        <v>299</v>
      </c>
      <c r="G2859" t="s">
        <v>299</v>
      </c>
      <c r="H2859" t="s">
        <v>4353</v>
      </c>
      <c r="I2859" s="14">
        <v>5400000</v>
      </c>
      <c r="J2859" t="s">
        <v>146</v>
      </c>
      <c r="K2859" s="14">
        <v>5400000</v>
      </c>
      <c r="L2859" t="s">
        <v>197</v>
      </c>
      <c r="M2859" t="s">
        <v>202</v>
      </c>
      <c r="N2859" s="14"/>
      <c r="O2859" s="14"/>
      <c r="P2859" s="14"/>
      <c r="Q2859" s="14"/>
      <c r="R2859" s="14"/>
      <c r="S2859" s="14">
        <v>0</v>
      </c>
    </row>
    <row r="2860" spans="1:19" x14ac:dyDescent="0.3">
      <c r="A2860" t="s">
        <v>7656</v>
      </c>
      <c r="B2860" t="s">
        <v>25</v>
      </c>
      <c r="C2860" s="14">
        <v>2004</v>
      </c>
      <c r="D2860" t="s">
        <v>302</v>
      </c>
      <c r="E2860" t="s">
        <v>2573</v>
      </c>
      <c r="F2860" t="s">
        <v>299</v>
      </c>
      <c r="G2860" t="s">
        <v>299</v>
      </c>
      <c r="H2860" t="s">
        <v>4353</v>
      </c>
      <c r="I2860" s="14">
        <v>3600000</v>
      </c>
      <c r="J2860" t="s">
        <v>146</v>
      </c>
      <c r="K2860" s="14">
        <v>3600000</v>
      </c>
      <c r="L2860" t="s">
        <v>197</v>
      </c>
      <c r="M2860" t="s">
        <v>202</v>
      </c>
      <c r="N2860" s="14"/>
      <c r="O2860" s="14"/>
      <c r="P2860" s="14"/>
      <c r="Q2860" s="14"/>
      <c r="R2860" s="14"/>
      <c r="S2860" s="14">
        <v>0</v>
      </c>
    </row>
    <row r="2861" spans="1:19" x14ac:dyDescent="0.3">
      <c r="A2861" t="s">
        <v>7657</v>
      </c>
      <c r="B2861" t="s">
        <v>25</v>
      </c>
      <c r="C2861" s="14">
        <v>2005</v>
      </c>
      <c r="D2861" t="s">
        <v>302</v>
      </c>
      <c r="E2861" t="s">
        <v>2575</v>
      </c>
      <c r="F2861" t="s">
        <v>299</v>
      </c>
      <c r="G2861" t="s">
        <v>299</v>
      </c>
      <c r="H2861" t="s">
        <v>4353</v>
      </c>
      <c r="I2861" s="14">
        <v>1000000</v>
      </c>
      <c r="J2861" t="s">
        <v>146</v>
      </c>
      <c r="K2861" s="14">
        <v>1000000</v>
      </c>
      <c r="L2861" t="s">
        <v>197</v>
      </c>
      <c r="M2861" t="s">
        <v>202</v>
      </c>
      <c r="N2861" s="14"/>
      <c r="O2861" s="14"/>
      <c r="P2861" s="14"/>
      <c r="Q2861" s="14"/>
      <c r="R2861" s="14"/>
      <c r="S2861" s="14">
        <v>0</v>
      </c>
    </row>
    <row r="2862" spans="1:19" x14ac:dyDescent="0.3">
      <c r="A2862" t="s">
        <v>7658</v>
      </c>
      <c r="B2862" t="s">
        <v>25</v>
      </c>
      <c r="C2862" s="14">
        <v>2005</v>
      </c>
      <c r="D2862" t="s">
        <v>302</v>
      </c>
      <c r="E2862" t="s">
        <v>2574</v>
      </c>
      <c r="F2862" t="s">
        <v>299</v>
      </c>
      <c r="G2862" t="s">
        <v>299</v>
      </c>
      <c r="H2862" t="s">
        <v>4353</v>
      </c>
      <c r="I2862" s="14">
        <v>3000000</v>
      </c>
      <c r="J2862" t="s">
        <v>146</v>
      </c>
      <c r="K2862" s="14">
        <v>3000000</v>
      </c>
      <c r="L2862" t="s">
        <v>197</v>
      </c>
      <c r="M2862" t="s">
        <v>202</v>
      </c>
      <c r="N2862" s="14"/>
      <c r="O2862" s="14"/>
      <c r="P2862" s="14"/>
      <c r="Q2862" s="14"/>
      <c r="R2862" s="14"/>
      <c r="S2862" s="14">
        <v>0</v>
      </c>
    </row>
    <row r="2863" spans="1:19" x14ac:dyDescent="0.3">
      <c r="A2863" t="s">
        <v>7659</v>
      </c>
      <c r="B2863" t="s">
        <v>25</v>
      </c>
      <c r="C2863" s="14">
        <v>2006</v>
      </c>
      <c r="D2863" t="s">
        <v>4542</v>
      </c>
      <c r="E2863" t="s">
        <v>2578</v>
      </c>
      <c r="F2863" t="s">
        <v>364</v>
      </c>
      <c r="G2863" t="s">
        <v>365</v>
      </c>
      <c r="H2863" t="s">
        <v>207</v>
      </c>
      <c r="I2863" s="14">
        <v>70000000</v>
      </c>
      <c r="J2863" t="s">
        <v>146</v>
      </c>
      <c r="K2863" s="14">
        <v>70000000</v>
      </c>
      <c r="L2863" t="s">
        <v>198</v>
      </c>
      <c r="M2863" t="s">
        <v>366</v>
      </c>
      <c r="N2863" s="14">
        <v>0</v>
      </c>
      <c r="O2863" s="14"/>
      <c r="P2863" s="14"/>
      <c r="Q2863" s="14">
        <v>0</v>
      </c>
      <c r="R2863" s="14">
        <v>1</v>
      </c>
      <c r="S2863" s="14">
        <v>1</v>
      </c>
    </row>
    <row r="2864" spans="1:19" x14ac:dyDescent="0.3">
      <c r="A2864" t="s">
        <v>7660</v>
      </c>
      <c r="B2864" t="s">
        <v>25</v>
      </c>
      <c r="C2864" s="14">
        <v>2006</v>
      </c>
      <c r="D2864" t="s">
        <v>302</v>
      </c>
      <c r="E2864" t="s">
        <v>2577</v>
      </c>
      <c r="F2864" t="s">
        <v>299</v>
      </c>
      <c r="G2864" t="s">
        <v>299</v>
      </c>
      <c r="H2864" t="s">
        <v>4353</v>
      </c>
      <c r="I2864" s="14"/>
      <c r="J2864" t="s">
        <v>4353</v>
      </c>
      <c r="K2864" s="14"/>
      <c r="L2864" t="s">
        <v>197</v>
      </c>
      <c r="M2864" t="s">
        <v>202</v>
      </c>
      <c r="N2864" s="14"/>
      <c r="O2864" s="14"/>
      <c r="P2864" s="14"/>
      <c r="Q2864" s="14"/>
      <c r="R2864" s="14"/>
      <c r="S2864" s="14">
        <v>0</v>
      </c>
    </row>
    <row r="2865" spans="1:19" x14ac:dyDescent="0.3">
      <c r="A2865" t="s">
        <v>7661</v>
      </c>
      <c r="B2865" t="s">
        <v>25</v>
      </c>
      <c r="C2865" s="14">
        <v>2006</v>
      </c>
      <c r="D2865" t="s">
        <v>302</v>
      </c>
      <c r="E2865" t="s">
        <v>2576</v>
      </c>
      <c r="F2865" t="s">
        <v>299</v>
      </c>
      <c r="G2865" t="s">
        <v>299</v>
      </c>
      <c r="H2865" t="s">
        <v>4353</v>
      </c>
      <c r="I2865" s="14">
        <v>20000</v>
      </c>
      <c r="J2865" t="s">
        <v>146</v>
      </c>
      <c r="K2865" s="14">
        <v>20000</v>
      </c>
      <c r="L2865" t="s">
        <v>197</v>
      </c>
      <c r="M2865" t="s">
        <v>202</v>
      </c>
      <c r="N2865" s="14"/>
      <c r="O2865" s="14"/>
      <c r="P2865" s="14"/>
      <c r="Q2865" s="14"/>
      <c r="R2865" s="14"/>
      <c r="S2865" s="14">
        <v>0</v>
      </c>
    </row>
    <row r="2866" spans="1:19" x14ac:dyDescent="0.3">
      <c r="A2866" t="s">
        <v>7662</v>
      </c>
      <c r="B2866" t="s">
        <v>25</v>
      </c>
      <c r="C2866" s="14">
        <v>2007</v>
      </c>
      <c r="D2866" t="s">
        <v>302</v>
      </c>
      <c r="E2866" t="s">
        <v>2581</v>
      </c>
      <c r="F2866" t="s">
        <v>299</v>
      </c>
      <c r="G2866" t="s">
        <v>299</v>
      </c>
      <c r="H2866" t="s">
        <v>4353</v>
      </c>
      <c r="I2866" s="14">
        <v>55000000</v>
      </c>
      <c r="J2866" t="s">
        <v>147</v>
      </c>
      <c r="K2866" s="14">
        <v>7229676.5</v>
      </c>
      <c r="L2866" t="s">
        <v>197</v>
      </c>
      <c r="M2866" t="s">
        <v>202</v>
      </c>
      <c r="N2866" s="14"/>
      <c r="O2866" s="14"/>
      <c r="P2866" s="14"/>
      <c r="Q2866" s="14"/>
      <c r="R2866" s="14"/>
      <c r="S2866" s="14">
        <v>0</v>
      </c>
    </row>
    <row r="2867" spans="1:19" x14ac:dyDescent="0.3">
      <c r="A2867" t="s">
        <v>7663</v>
      </c>
      <c r="B2867" t="s">
        <v>25</v>
      </c>
      <c r="C2867" s="14">
        <v>2007</v>
      </c>
      <c r="D2867" t="s">
        <v>302</v>
      </c>
      <c r="E2867" t="s">
        <v>2579</v>
      </c>
      <c r="F2867" t="s">
        <v>299</v>
      </c>
      <c r="G2867" t="s">
        <v>299</v>
      </c>
      <c r="H2867" t="s">
        <v>4353</v>
      </c>
      <c r="I2867" s="14"/>
      <c r="J2867" t="s">
        <v>4353</v>
      </c>
      <c r="K2867" s="14"/>
      <c r="L2867" t="s">
        <v>197</v>
      </c>
      <c r="M2867" t="s">
        <v>202</v>
      </c>
      <c r="N2867" s="14"/>
      <c r="O2867" s="14"/>
      <c r="P2867" s="14"/>
      <c r="Q2867" s="14"/>
      <c r="R2867" s="14"/>
      <c r="S2867" s="14">
        <v>0</v>
      </c>
    </row>
    <row r="2868" spans="1:19" x14ac:dyDescent="0.3">
      <c r="A2868" t="s">
        <v>7664</v>
      </c>
      <c r="B2868" t="s">
        <v>25</v>
      </c>
      <c r="C2868" s="14">
        <v>2007</v>
      </c>
      <c r="D2868" t="s">
        <v>4542</v>
      </c>
      <c r="E2868" t="s">
        <v>2580</v>
      </c>
      <c r="F2868" t="s">
        <v>336</v>
      </c>
      <c r="G2868" t="s">
        <v>337</v>
      </c>
      <c r="H2868" t="s">
        <v>207</v>
      </c>
      <c r="I2868" s="14">
        <v>50000000</v>
      </c>
      <c r="J2868" t="s">
        <v>146</v>
      </c>
      <c r="K2868" s="14">
        <v>50000000</v>
      </c>
      <c r="L2868" t="s">
        <v>198</v>
      </c>
      <c r="M2868" t="s">
        <v>202</v>
      </c>
      <c r="N2868" s="14"/>
      <c r="O2868" s="14"/>
      <c r="P2868" s="14"/>
      <c r="Q2868" s="14">
        <v>0</v>
      </c>
      <c r="R2868" s="14">
        <v>1</v>
      </c>
      <c r="S2868" s="14">
        <v>1</v>
      </c>
    </row>
    <row r="2869" spans="1:19" x14ac:dyDescent="0.3">
      <c r="A2869" t="s">
        <v>7665</v>
      </c>
      <c r="B2869" t="s">
        <v>25</v>
      </c>
      <c r="C2869" s="14">
        <v>2008</v>
      </c>
      <c r="D2869" t="s">
        <v>302</v>
      </c>
      <c r="E2869" t="s">
        <v>2582</v>
      </c>
      <c r="F2869" t="s">
        <v>299</v>
      </c>
      <c r="G2869" t="s">
        <v>299</v>
      </c>
      <c r="H2869" t="s">
        <v>4353</v>
      </c>
      <c r="I2869" s="14">
        <v>3000000</v>
      </c>
      <c r="J2869" t="s">
        <v>146</v>
      </c>
      <c r="K2869" s="14">
        <v>3000000</v>
      </c>
      <c r="L2869" t="s">
        <v>197</v>
      </c>
      <c r="M2869" t="s">
        <v>202</v>
      </c>
      <c r="N2869" s="14"/>
      <c r="O2869" s="14"/>
      <c r="P2869" s="14"/>
      <c r="Q2869" s="14"/>
      <c r="R2869" s="14"/>
      <c r="S2869" s="14">
        <v>0</v>
      </c>
    </row>
    <row r="2870" spans="1:19" x14ac:dyDescent="0.3">
      <c r="A2870" t="s">
        <v>7666</v>
      </c>
      <c r="B2870" t="s">
        <v>25</v>
      </c>
      <c r="C2870" s="14">
        <v>2009</v>
      </c>
      <c r="D2870" t="s">
        <v>302</v>
      </c>
      <c r="E2870" t="s">
        <v>2584</v>
      </c>
      <c r="F2870" t="s">
        <v>299</v>
      </c>
      <c r="G2870" t="s">
        <v>299</v>
      </c>
      <c r="H2870" t="s">
        <v>4353</v>
      </c>
      <c r="I2870" s="14">
        <v>750000</v>
      </c>
      <c r="J2870" t="s">
        <v>146</v>
      </c>
      <c r="K2870" s="14">
        <v>750000</v>
      </c>
      <c r="L2870" t="s">
        <v>197</v>
      </c>
      <c r="M2870" t="s">
        <v>202</v>
      </c>
      <c r="N2870" s="14"/>
      <c r="O2870" s="14"/>
      <c r="P2870" s="14"/>
      <c r="Q2870" s="14"/>
      <c r="R2870" s="14"/>
      <c r="S2870" s="14">
        <v>0</v>
      </c>
    </row>
    <row r="2871" spans="1:19" x14ac:dyDescent="0.3">
      <c r="A2871" t="s">
        <v>7667</v>
      </c>
      <c r="B2871" t="s">
        <v>25</v>
      </c>
      <c r="C2871" s="14">
        <v>2009</v>
      </c>
      <c r="D2871" t="s">
        <v>4542</v>
      </c>
      <c r="E2871" t="s">
        <v>2583</v>
      </c>
      <c r="F2871" t="s">
        <v>336</v>
      </c>
      <c r="G2871" t="s">
        <v>337</v>
      </c>
      <c r="H2871" t="s">
        <v>207</v>
      </c>
      <c r="I2871" s="14">
        <v>20000000</v>
      </c>
      <c r="J2871" t="s">
        <v>146</v>
      </c>
      <c r="K2871" s="14">
        <v>20000000</v>
      </c>
      <c r="L2871" t="s">
        <v>198</v>
      </c>
      <c r="M2871" t="s">
        <v>202</v>
      </c>
      <c r="N2871" s="14"/>
      <c r="O2871" s="14"/>
      <c r="P2871" s="14"/>
      <c r="Q2871" s="14">
        <v>0</v>
      </c>
      <c r="R2871" s="14">
        <v>1</v>
      </c>
      <c r="S2871" s="14">
        <v>1</v>
      </c>
    </row>
    <row r="2872" spans="1:19" x14ac:dyDescent="0.3">
      <c r="A2872" t="s">
        <v>7668</v>
      </c>
      <c r="B2872" t="s">
        <v>25</v>
      </c>
      <c r="C2872" s="14">
        <v>2009</v>
      </c>
      <c r="D2872" t="s">
        <v>302</v>
      </c>
      <c r="E2872" t="s">
        <v>2585</v>
      </c>
      <c r="F2872" t="s">
        <v>299</v>
      </c>
      <c r="G2872" t="s">
        <v>299</v>
      </c>
      <c r="H2872" t="s">
        <v>4353</v>
      </c>
      <c r="I2872" s="14"/>
      <c r="J2872" t="s">
        <v>4353</v>
      </c>
      <c r="K2872" s="14"/>
      <c r="L2872" t="s">
        <v>197</v>
      </c>
      <c r="M2872" t="s">
        <v>202</v>
      </c>
      <c r="N2872" s="14"/>
      <c r="O2872" s="14"/>
      <c r="P2872" s="14"/>
      <c r="Q2872" s="14"/>
      <c r="R2872" s="14"/>
      <c r="S2872" s="14">
        <v>0</v>
      </c>
    </row>
    <row r="2873" spans="1:19" x14ac:dyDescent="0.3">
      <c r="A2873" t="s">
        <v>7669</v>
      </c>
      <c r="B2873" t="s">
        <v>25</v>
      </c>
      <c r="C2873" s="14">
        <v>2009</v>
      </c>
      <c r="D2873" t="s">
        <v>302</v>
      </c>
      <c r="E2873" t="s">
        <v>2586</v>
      </c>
      <c r="F2873" t="s">
        <v>299</v>
      </c>
      <c r="G2873" t="s">
        <v>299</v>
      </c>
      <c r="H2873" t="s">
        <v>4353</v>
      </c>
      <c r="I2873" s="14">
        <v>6000000</v>
      </c>
      <c r="J2873" t="s">
        <v>146</v>
      </c>
      <c r="K2873" s="14">
        <v>6000000</v>
      </c>
      <c r="L2873" t="s">
        <v>197</v>
      </c>
      <c r="M2873" t="s">
        <v>202</v>
      </c>
      <c r="N2873" s="14"/>
      <c r="O2873" s="14"/>
      <c r="P2873" s="14"/>
      <c r="Q2873" s="14"/>
      <c r="R2873" s="14"/>
      <c r="S2873" s="14">
        <v>0</v>
      </c>
    </row>
    <row r="2874" spans="1:19" x14ac:dyDescent="0.3">
      <c r="A2874" t="s">
        <v>7670</v>
      </c>
      <c r="B2874" t="s">
        <v>25</v>
      </c>
      <c r="C2874" s="14">
        <v>2010</v>
      </c>
      <c r="D2874" t="s">
        <v>302</v>
      </c>
      <c r="E2874" t="s">
        <v>2589</v>
      </c>
      <c r="F2874" t="s">
        <v>299</v>
      </c>
      <c r="G2874" t="s">
        <v>299</v>
      </c>
      <c r="H2874" t="s">
        <v>4353</v>
      </c>
      <c r="I2874" s="14">
        <v>78600</v>
      </c>
      <c r="J2874" t="s">
        <v>146</v>
      </c>
      <c r="K2874" s="14">
        <v>78600</v>
      </c>
      <c r="L2874" t="s">
        <v>197</v>
      </c>
      <c r="M2874" t="s">
        <v>202</v>
      </c>
      <c r="N2874" s="14"/>
      <c r="O2874" s="14"/>
      <c r="P2874" s="14"/>
      <c r="Q2874" s="14"/>
      <c r="R2874" s="14"/>
      <c r="S2874" s="14">
        <v>0</v>
      </c>
    </row>
    <row r="2875" spans="1:19" x14ac:dyDescent="0.3">
      <c r="A2875" t="s">
        <v>7671</v>
      </c>
      <c r="B2875" t="s">
        <v>25</v>
      </c>
      <c r="C2875" s="14">
        <v>2010</v>
      </c>
      <c r="D2875" t="s">
        <v>4542</v>
      </c>
      <c r="E2875" t="s">
        <v>2592</v>
      </c>
      <c r="F2875" t="s">
        <v>336</v>
      </c>
      <c r="G2875" t="s">
        <v>337</v>
      </c>
      <c r="H2875" t="s">
        <v>207</v>
      </c>
      <c r="I2875" s="14">
        <v>40000000</v>
      </c>
      <c r="J2875" t="s">
        <v>146</v>
      </c>
      <c r="K2875" s="14">
        <v>40000000</v>
      </c>
      <c r="L2875" t="s">
        <v>198</v>
      </c>
      <c r="M2875" t="s">
        <v>202</v>
      </c>
      <c r="N2875" s="14"/>
      <c r="O2875" s="14"/>
      <c r="P2875" s="14"/>
      <c r="Q2875" s="14">
        <v>0</v>
      </c>
      <c r="R2875" s="14">
        <v>1</v>
      </c>
      <c r="S2875" s="14">
        <v>1</v>
      </c>
    </row>
    <row r="2876" spans="1:19" x14ac:dyDescent="0.3">
      <c r="A2876" t="s">
        <v>7672</v>
      </c>
      <c r="B2876" t="s">
        <v>25</v>
      </c>
      <c r="C2876" s="14">
        <v>2010</v>
      </c>
      <c r="D2876" t="s">
        <v>4542</v>
      </c>
      <c r="E2876" t="s">
        <v>2587</v>
      </c>
      <c r="F2876" t="s">
        <v>364</v>
      </c>
      <c r="G2876" t="s">
        <v>365</v>
      </c>
      <c r="H2876" t="s">
        <v>207</v>
      </c>
      <c r="I2876" s="14">
        <v>2200000</v>
      </c>
      <c r="J2876" t="s">
        <v>146</v>
      </c>
      <c r="K2876" s="14">
        <v>2200000</v>
      </c>
      <c r="L2876" t="s">
        <v>198</v>
      </c>
      <c r="M2876" t="s">
        <v>366</v>
      </c>
      <c r="N2876" s="14">
        <v>0</v>
      </c>
      <c r="O2876" s="14"/>
      <c r="P2876" s="14"/>
      <c r="Q2876" s="14">
        <v>0</v>
      </c>
      <c r="R2876" s="14">
        <v>1</v>
      </c>
      <c r="S2876" s="14">
        <v>1</v>
      </c>
    </row>
    <row r="2877" spans="1:19" x14ac:dyDescent="0.3">
      <c r="A2877" t="s">
        <v>7673</v>
      </c>
      <c r="B2877" t="s">
        <v>25</v>
      </c>
      <c r="C2877" s="14">
        <v>2010</v>
      </c>
      <c r="D2877" t="s">
        <v>302</v>
      </c>
      <c r="E2877" t="s">
        <v>2588</v>
      </c>
      <c r="F2877" t="s">
        <v>299</v>
      </c>
      <c r="G2877" t="s">
        <v>299</v>
      </c>
      <c r="H2877" t="s">
        <v>4353</v>
      </c>
      <c r="I2877" s="14"/>
      <c r="J2877" t="s">
        <v>4353</v>
      </c>
      <c r="K2877" s="14"/>
      <c r="L2877" t="s">
        <v>197</v>
      </c>
      <c r="M2877" t="s">
        <v>202</v>
      </c>
      <c r="N2877" s="14"/>
      <c r="O2877" s="14"/>
      <c r="P2877" s="14"/>
      <c r="Q2877" s="14"/>
      <c r="R2877" s="14"/>
      <c r="S2877" s="14">
        <v>0</v>
      </c>
    </row>
    <row r="2878" spans="1:19" x14ac:dyDescent="0.3">
      <c r="A2878" t="s">
        <v>7674</v>
      </c>
      <c r="B2878" t="s">
        <v>25</v>
      </c>
      <c r="C2878" s="14">
        <v>2010</v>
      </c>
      <c r="D2878" t="s">
        <v>302</v>
      </c>
      <c r="E2878" t="s">
        <v>2590</v>
      </c>
      <c r="F2878" t="s">
        <v>299</v>
      </c>
      <c r="G2878" t="s">
        <v>299</v>
      </c>
      <c r="H2878" t="s">
        <v>4353</v>
      </c>
      <c r="I2878" s="14"/>
      <c r="J2878" t="s">
        <v>4353</v>
      </c>
      <c r="K2878" s="14"/>
      <c r="L2878" t="s">
        <v>197</v>
      </c>
      <c r="M2878" t="s">
        <v>202</v>
      </c>
      <c r="N2878" s="14"/>
      <c r="O2878" s="14"/>
      <c r="P2878" s="14"/>
      <c r="Q2878" s="14"/>
      <c r="R2878" s="14"/>
      <c r="S2878" s="14">
        <v>0</v>
      </c>
    </row>
    <row r="2879" spans="1:19" x14ac:dyDescent="0.3">
      <c r="A2879" t="s">
        <v>7675</v>
      </c>
      <c r="B2879" t="s">
        <v>25</v>
      </c>
      <c r="C2879" s="14">
        <v>2010</v>
      </c>
      <c r="D2879" t="s">
        <v>4542</v>
      </c>
      <c r="E2879" t="s">
        <v>2591</v>
      </c>
      <c r="F2879" t="s">
        <v>336</v>
      </c>
      <c r="G2879" t="s">
        <v>337</v>
      </c>
      <c r="H2879" t="s">
        <v>207</v>
      </c>
      <c r="I2879" s="14">
        <v>65000000</v>
      </c>
      <c r="J2879" t="s">
        <v>146</v>
      </c>
      <c r="K2879" s="14">
        <v>65000000</v>
      </c>
      <c r="L2879" t="s">
        <v>198</v>
      </c>
      <c r="M2879" t="s">
        <v>199</v>
      </c>
      <c r="N2879" s="14"/>
      <c r="O2879" s="14"/>
      <c r="P2879" s="14"/>
      <c r="Q2879" s="14">
        <v>0</v>
      </c>
      <c r="R2879" s="14">
        <v>1</v>
      </c>
      <c r="S2879" s="14">
        <v>1</v>
      </c>
    </row>
    <row r="2880" spans="1:19" x14ac:dyDescent="0.3">
      <c r="A2880" t="s">
        <v>7676</v>
      </c>
      <c r="B2880" t="s">
        <v>25</v>
      </c>
      <c r="C2880" s="14">
        <v>2011</v>
      </c>
      <c r="D2880" t="s">
        <v>4542</v>
      </c>
      <c r="E2880" t="s">
        <v>2593</v>
      </c>
      <c r="F2880" t="s">
        <v>336</v>
      </c>
      <c r="G2880" t="s">
        <v>337</v>
      </c>
      <c r="H2880" t="s">
        <v>207</v>
      </c>
      <c r="I2880" s="14">
        <v>681600000</v>
      </c>
      <c r="J2880" t="s">
        <v>146</v>
      </c>
      <c r="K2880" s="14">
        <v>681600000</v>
      </c>
      <c r="L2880" t="s">
        <v>198</v>
      </c>
      <c r="M2880" t="s">
        <v>199</v>
      </c>
      <c r="N2880" s="14">
        <v>4</v>
      </c>
      <c r="O2880" s="14">
        <v>5</v>
      </c>
      <c r="P2880" s="14">
        <v>20</v>
      </c>
      <c r="Q2880" s="14">
        <v>0</v>
      </c>
      <c r="R2880" s="14">
        <v>1</v>
      </c>
      <c r="S2880" s="14">
        <v>1</v>
      </c>
    </row>
    <row r="2881" spans="1:19" x14ac:dyDescent="0.3">
      <c r="A2881" t="s">
        <v>7677</v>
      </c>
      <c r="B2881" t="s">
        <v>25</v>
      </c>
      <c r="C2881" s="14">
        <v>2011</v>
      </c>
      <c r="D2881" t="s">
        <v>372</v>
      </c>
      <c r="E2881" t="s">
        <v>1461</v>
      </c>
      <c r="F2881" t="s">
        <v>463</v>
      </c>
      <c r="G2881" t="s">
        <v>337</v>
      </c>
      <c r="H2881" t="s">
        <v>456</v>
      </c>
      <c r="I2881" s="14"/>
      <c r="J2881" t="s">
        <v>4353</v>
      </c>
      <c r="K2881" s="14">
        <v>30000000</v>
      </c>
      <c r="L2881" t="s">
        <v>198</v>
      </c>
      <c r="M2881" t="s">
        <v>199</v>
      </c>
      <c r="N2881" s="14"/>
      <c r="O2881" s="14"/>
      <c r="P2881" s="14"/>
      <c r="Q2881" s="14">
        <v>0</v>
      </c>
      <c r="R2881" s="14">
        <v>0</v>
      </c>
      <c r="S2881" s="14">
        <v>1</v>
      </c>
    </row>
    <row r="2882" spans="1:19" x14ac:dyDescent="0.3">
      <c r="A2882" t="s">
        <v>7678</v>
      </c>
      <c r="B2882" t="s">
        <v>25</v>
      </c>
      <c r="C2882" s="14">
        <v>2012</v>
      </c>
      <c r="D2882" t="s">
        <v>302</v>
      </c>
      <c r="E2882" t="s">
        <v>2599</v>
      </c>
      <c r="F2882" t="s">
        <v>299</v>
      </c>
      <c r="G2882" t="s">
        <v>299</v>
      </c>
      <c r="H2882" t="s">
        <v>4353</v>
      </c>
      <c r="I2882" s="14">
        <v>14300000</v>
      </c>
      <c r="J2882" t="s">
        <v>146</v>
      </c>
      <c r="K2882" s="14">
        <v>14300000</v>
      </c>
      <c r="L2882" t="s">
        <v>197</v>
      </c>
      <c r="M2882" t="s">
        <v>202</v>
      </c>
      <c r="N2882" s="14"/>
      <c r="O2882" s="14"/>
      <c r="P2882" s="14"/>
      <c r="Q2882" s="14"/>
      <c r="R2882" s="14"/>
      <c r="S2882" s="14">
        <v>0</v>
      </c>
    </row>
    <row r="2883" spans="1:19" x14ac:dyDescent="0.3">
      <c r="A2883" t="s">
        <v>7679</v>
      </c>
      <c r="B2883" t="s">
        <v>25</v>
      </c>
      <c r="C2883" s="14">
        <v>2012</v>
      </c>
      <c r="D2883" t="s">
        <v>302</v>
      </c>
      <c r="E2883" t="s">
        <v>2598</v>
      </c>
      <c r="F2883" t="s">
        <v>299</v>
      </c>
      <c r="G2883" t="s">
        <v>299</v>
      </c>
      <c r="H2883" t="s">
        <v>4353</v>
      </c>
      <c r="I2883" s="14">
        <v>2000000</v>
      </c>
      <c r="J2883" t="s">
        <v>146</v>
      </c>
      <c r="K2883" s="14">
        <v>2000000</v>
      </c>
      <c r="L2883" t="s">
        <v>197</v>
      </c>
      <c r="M2883" t="s">
        <v>202</v>
      </c>
      <c r="N2883" s="14"/>
      <c r="O2883" s="14"/>
      <c r="P2883" s="14"/>
      <c r="Q2883" s="14"/>
      <c r="R2883" s="14"/>
      <c r="S2883" s="14">
        <v>0</v>
      </c>
    </row>
    <row r="2884" spans="1:19" x14ac:dyDescent="0.3">
      <c r="A2884" t="s">
        <v>7680</v>
      </c>
      <c r="B2884" t="s">
        <v>25</v>
      </c>
      <c r="C2884" s="14">
        <v>2012</v>
      </c>
      <c r="D2884" t="s">
        <v>302</v>
      </c>
      <c r="E2884" t="s">
        <v>2596</v>
      </c>
      <c r="F2884" t="s">
        <v>299</v>
      </c>
      <c r="G2884" t="s">
        <v>299</v>
      </c>
      <c r="H2884" t="s">
        <v>4353</v>
      </c>
      <c r="I2884" s="14"/>
      <c r="J2884" t="s">
        <v>4353</v>
      </c>
      <c r="K2884" s="14"/>
      <c r="L2884" t="s">
        <v>197</v>
      </c>
      <c r="M2884" t="s">
        <v>202</v>
      </c>
      <c r="N2884" s="14"/>
      <c r="O2884" s="14"/>
      <c r="P2884" s="14"/>
      <c r="Q2884" s="14"/>
      <c r="R2884" s="14"/>
      <c r="S2884" s="14">
        <v>0</v>
      </c>
    </row>
    <row r="2885" spans="1:19" x14ac:dyDescent="0.3">
      <c r="A2885" t="s">
        <v>7681</v>
      </c>
      <c r="B2885" t="s">
        <v>25</v>
      </c>
      <c r="C2885" s="14">
        <v>2012</v>
      </c>
      <c r="D2885" t="s">
        <v>4542</v>
      </c>
      <c r="E2885" t="s">
        <v>2597</v>
      </c>
      <c r="F2885" t="s">
        <v>364</v>
      </c>
      <c r="G2885" t="s">
        <v>365</v>
      </c>
      <c r="H2885" t="s">
        <v>207</v>
      </c>
      <c r="I2885" s="14">
        <v>9400000</v>
      </c>
      <c r="J2885" t="s">
        <v>146</v>
      </c>
      <c r="K2885" s="14">
        <v>9400000</v>
      </c>
      <c r="L2885" t="s">
        <v>198</v>
      </c>
      <c r="M2885" t="s">
        <v>366</v>
      </c>
      <c r="N2885" s="14">
        <v>0</v>
      </c>
      <c r="O2885" s="14"/>
      <c r="P2885" s="14"/>
      <c r="Q2885" s="14">
        <v>0</v>
      </c>
      <c r="R2885" s="14">
        <v>1</v>
      </c>
      <c r="S2885" s="14">
        <v>0</v>
      </c>
    </row>
    <row r="2886" spans="1:19" x14ac:dyDescent="0.3">
      <c r="A2886" t="s">
        <v>7682</v>
      </c>
      <c r="B2886" t="s">
        <v>25</v>
      </c>
      <c r="C2886" s="14">
        <v>2012</v>
      </c>
      <c r="D2886" t="s">
        <v>4542</v>
      </c>
      <c r="E2886" t="s">
        <v>2594</v>
      </c>
      <c r="F2886" t="s">
        <v>336</v>
      </c>
      <c r="G2886" t="s">
        <v>337</v>
      </c>
      <c r="H2886" t="s">
        <v>207</v>
      </c>
      <c r="I2886" s="14"/>
      <c r="J2886" t="s">
        <v>4353</v>
      </c>
      <c r="K2886" s="14">
        <v>60000000</v>
      </c>
      <c r="L2886" t="s">
        <v>198</v>
      </c>
      <c r="M2886" t="s">
        <v>4353</v>
      </c>
      <c r="N2886" s="14"/>
      <c r="O2886" s="14"/>
      <c r="P2886" s="14"/>
      <c r="Q2886" s="14">
        <v>0</v>
      </c>
      <c r="R2886" s="14">
        <v>1</v>
      </c>
      <c r="S2886" s="14">
        <v>1</v>
      </c>
    </row>
    <row r="2887" spans="1:19" x14ac:dyDescent="0.3">
      <c r="A2887" t="s">
        <v>7683</v>
      </c>
      <c r="B2887" t="s">
        <v>25</v>
      </c>
      <c r="C2887" s="14">
        <v>2012</v>
      </c>
      <c r="D2887" t="s">
        <v>4542</v>
      </c>
      <c r="E2887" t="s">
        <v>2595</v>
      </c>
      <c r="F2887" t="s">
        <v>336</v>
      </c>
      <c r="G2887" t="s">
        <v>337</v>
      </c>
      <c r="H2887" t="s">
        <v>207</v>
      </c>
      <c r="I2887" s="14">
        <v>300000000</v>
      </c>
      <c r="J2887" t="s">
        <v>146</v>
      </c>
      <c r="K2887" s="14">
        <v>300000000</v>
      </c>
      <c r="L2887" t="s">
        <v>198</v>
      </c>
      <c r="M2887" t="s">
        <v>4353</v>
      </c>
      <c r="N2887" s="14"/>
      <c r="O2887" s="14"/>
      <c r="P2887" s="14"/>
      <c r="Q2887" s="14">
        <v>0</v>
      </c>
      <c r="R2887" s="14">
        <v>1</v>
      </c>
      <c r="S2887" s="14">
        <v>1</v>
      </c>
    </row>
    <row r="2888" spans="1:19" x14ac:dyDescent="0.3">
      <c r="A2888" t="s">
        <v>7684</v>
      </c>
      <c r="B2888" t="s">
        <v>25</v>
      </c>
      <c r="C2888" s="14">
        <v>2013</v>
      </c>
      <c r="D2888" t="s">
        <v>302</v>
      </c>
      <c r="E2888" t="s">
        <v>2603</v>
      </c>
      <c r="F2888" t="s">
        <v>299</v>
      </c>
      <c r="G2888" t="s">
        <v>299</v>
      </c>
      <c r="H2888" t="s">
        <v>4353</v>
      </c>
      <c r="I2888" s="14">
        <v>1600000</v>
      </c>
      <c r="J2888" t="s">
        <v>146</v>
      </c>
      <c r="K2888" s="14">
        <v>1600000</v>
      </c>
      <c r="L2888" t="s">
        <v>197</v>
      </c>
      <c r="M2888" t="s">
        <v>202</v>
      </c>
      <c r="N2888" s="14"/>
      <c r="O2888" s="14"/>
      <c r="P2888" s="14"/>
      <c r="Q2888" s="14"/>
      <c r="R2888" s="14"/>
      <c r="S2888" s="14">
        <v>0</v>
      </c>
    </row>
    <row r="2889" spans="1:19" x14ac:dyDescent="0.3">
      <c r="A2889" t="s">
        <v>7685</v>
      </c>
      <c r="B2889" t="s">
        <v>25</v>
      </c>
      <c r="C2889" s="14">
        <v>2013</v>
      </c>
      <c r="D2889" t="s">
        <v>302</v>
      </c>
      <c r="E2889" t="s">
        <v>2604</v>
      </c>
      <c r="F2889" t="s">
        <v>299</v>
      </c>
      <c r="G2889" t="s">
        <v>299</v>
      </c>
      <c r="H2889" t="s">
        <v>4353</v>
      </c>
      <c r="I2889" s="14">
        <v>23000000</v>
      </c>
      <c r="J2889" t="s">
        <v>146</v>
      </c>
      <c r="K2889" s="14">
        <v>23000000</v>
      </c>
      <c r="L2889" t="s">
        <v>197</v>
      </c>
      <c r="M2889" t="s">
        <v>202</v>
      </c>
      <c r="N2889" s="14"/>
      <c r="O2889" s="14"/>
      <c r="P2889" s="14"/>
      <c r="Q2889" s="14"/>
      <c r="R2889" s="14"/>
      <c r="S2889" s="14">
        <v>0</v>
      </c>
    </row>
    <row r="2890" spans="1:19" x14ac:dyDescent="0.3">
      <c r="A2890" t="s">
        <v>7686</v>
      </c>
      <c r="B2890" t="s">
        <v>25</v>
      </c>
      <c r="C2890" s="14">
        <v>2013</v>
      </c>
      <c r="D2890" t="s">
        <v>302</v>
      </c>
      <c r="E2890" t="s">
        <v>2602</v>
      </c>
      <c r="F2890" t="s">
        <v>299</v>
      </c>
      <c r="G2890" t="s">
        <v>299</v>
      </c>
      <c r="H2890" t="s">
        <v>4353</v>
      </c>
      <c r="I2890" s="14">
        <v>3000000</v>
      </c>
      <c r="J2890" t="s">
        <v>146</v>
      </c>
      <c r="K2890" s="14">
        <v>3000000</v>
      </c>
      <c r="L2890" t="s">
        <v>197</v>
      </c>
      <c r="M2890" t="s">
        <v>202</v>
      </c>
      <c r="N2890" s="14"/>
      <c r="O2890" s="14"/>
      <c r="P2890" s="14"/>
      <c r="Q2890" s="14"/>
      <c r="R2890" s="14"/>
      <c r="S2890" s="14">
        <v>0</v>
      </c>
    </row>
    <row r="2891" spans="1:19" x14ac:dyDescent="0.3">
      <c r="A2891" t="s">
        <v>7687</v>
      </c>
      <c r="B2891" t="s">
        <v>25</v>
      </c>
      <c r="C2891" s="14">
        <v>2013</v>
      </c>
      <c r="D2891" t="s">
        <v>4542</v>
      </c>
      <c r="E2891" t="s">
        <v>2600</v>
      </c>
      <c r="F2891" t="s">
        <v>336</v>
      </c>
      <c r="G2891" t="s">
        <v>337</v>
      </c>
      <c r="H2891" t="s">
        <v>207</v>
      </c>
      <c r="I2891" s="14">
        <v>416000000</v>
      </c>
      <c r="J2891" t="s">
        <v>146</v>
      </c>
      <c r="K2891" s="14">
        <v>416000000</v>
      </c>
      <c r="L2891" t="s">
        <v>198</v>
      </c>
      <c r="M2891" t="s">
        <v>202</v>
      </c>
      <c r="N2891" s="14">
        <v>1</v>
      </c>
      <c r="O2891" s="14">
        <v>7</v>
      </c>
      <c r="P2891" s="14">
        <v>20</v>
      </c>
      <c r="Q2891" s="14">
        <v>0</v>
      </c>
      <c r="R2891" s="14">
        <v>1</v>
      </c>
      <c r="S2891" s="14">
        <v>1</v>
      </c>
    </row>
    <row r="2892" spans="1:19" x14ac:dyDescent="0.3">
      <c r="A2892" t="s">
        <v>7688</v>
      </c>
      <c r="B2892" t="s">
        <v>25</v>
      </c>
      <c r="C2892" s="14">
        <v>2013</v>
      </c>
      <c r="D2892" t="s">
        <v>4542</v>
      </c>
      <c r="E2892" t="s">
        <v>2601</v>
      </c>
      <c r="F2892" t="s">
        <v>336</v>
      </c>
      <c r="G2892" t="s">
        <v>337</v>
      </c>
      <c r="H2892" t="s">
        <v>207</v>
      </c>
      <c r="I2892" s="14"/>
      <c r="J2892" t="s">
        <v>4353</v>
      </c>
      <c r="K2892" s="14">
        <v>72000000</v>
      </c>
      <c r="L2892" t="s">
        <v>198</v>
      </c>
      <c r="M2892" t="s">
        <v>202</v>
      </c>
      <c r="N2892" s="14">
        <v>1.5</v>
      </c>
      <c r="O2892" s="14">
        <v>7</v>
      </c>
      <c r="P2892" s="14">
        <v>20</v>
      </c>
      <c r="Q2892" s="14">
        <v>0</v>
      </c>
      <c r="R2892" s="14">
        <v>1</v>
      </c>
      <c r="S2892" s="14">
        <v>1</v>
      </c>
    </row>
    <row r="2893" spans="1:19" x14ac:dyDescent="0.3">
      <c r="A2893" t="s">
        <v>7689</v>
      </c>
      <c r="B2893" t="s">
        <v>25</v>
      </c>
      <c r="C2893" s="14">
        <v>2014</v>
      </c>
      <c r="D2893" t="s">
        <v>302</v>
      </c>
      <c r="E2893" t="s">
        <v>2605</v>
      </c>
      <c r="F2893" t="s">
        <v>299</v>
      </c>
      <c r="G2893" t="s">
        <v>299</v>
      </c>
      <c r="H2893" t="s">
        <v>4353</v>
      </c>
      <c r="I2893" s="14"/>
      <c r="J2893" t="s">
        <v>4353</v>
      </c>
      <c r="K2893" s="14"/>
      <c r="L2893" t="s">
        <v>197</v>
      </c>
      <c r="M2893" t="s">
        <v>202</v>
      </c>
      <c r="N2893" s="14"/>
      <c r="O2893" s="14"/>
      <c r="P2893" s="14"/>
      <c r="Q2893" s="14"/>
      <c r="R2893" s="14"/>
      <c r="S2893" s="14">
        <v>0</v>
      </c>
    </row>
    <row r="2894" spans="1:19" x14ac:dyDescent="0.3">
      <c r="A2894" t="s">
        <v>7690</v>
      </c>
      <c r="B2894" t="s">
        <v>25</v>
      </c>
      <c r="C2894" s="14">
        <v>2014</v>
      </c>
      <c r="D2894" t="s">
        <v>4542</v>
      </c>
      <c r="E2894" t="s">
        <v>2606</v>
      </c>
      <c r="F2894" t="s">
        <v>336</v>
      </c>
      <c r="G2894" t="s">
        <v>337</v>
      </c>
      <c r="H2894" t="s">
        <v>207</v>
      </c>
      <c r="I2894" s="14">
        <v>120000000</v>
      </c>
      <c r="J2894" t="s">
        <v>146</v>
      </c>
      <c r="K2894" s="14">
        <v>120000000</v>
      </c>
      <c r="L2894" t="s">
        <v>198</v>
      </c>
      <c r="M2894" t="s">
        <v>4353</v>
      </c>
      <c r="N2894" s="14"/>
      <c r="O2894" s="14"/>
      <c r="P2894" s="14"/>
      <c r="Q2894" s="14">
        <v>0</v>
      </c>
      <c r="R2894" s="14">
        <v>1</v>
      </c>
      <c r="S2894" s="14">
        <v>1</v>
      </c>
    </row>
    <row r="2895" spans="1:19" x14ac:dyDescent="0.3">
      <c r="A2895" t="s">
        <v>7691</v>
      </c>
      <c r="B2895" t="s">
        <v>25</v>
      </c>
      <c r="C2895" s="14">
        <v>2014</v>
      </c>
      <c r="D2895" t="s">
        <v>4542</v>
      </c>
      <c r="E2895" t="s">
        <v>2607</v>
      </c>
      <c r="F2895" t="s">
        <v>336</v>
      </c>
      <c r="G2895" t="s">
        <v>337</v>
      </c>
      <c r="H2895" t="s">
        <v>207</v>
      </c>
      <c r="I2895" s="14">
        <v>133000000</v>
      </c>
      <c r="J2895" t="s">
        <v>146</v>
      </c>
      <c r="K2895" s="14">
        <v>133000000</v>
      </c>
      <c r="L2895" t="s">
        <v>198</v>
      </c>
      <c r="M2895" t="s">
        <v>4353</v>
      </c>
      <c r="N2895" s="14"/>
      <c r="O2895" s="14"/>
      <c r="P2895" s="14"/>
      <c r="Q2895" s="14">
        <v>0</v>
      </c>
      <c r="R2895" s="14">
        <v>1</v>
      </c>
      <c r="S2895" s="14">
        <v>1</v>
      </c>
    </row>
    <row r="2896" spans="1:19" x14ac:dyDescent="0.3">
      <c r="A2896" t="s">
        <v>7692</v>
      </c>
      <c r="B2896" t="s">
        <v>25</v>
      </c>
      <c r="C2896" s="14">
        <v>2017</v>
      </c>
      <c r="D2896" t="s">
        <v>372</v>
      </c>
      <c r="E2896" t="s">
        <v>2609</v>
      </c>
      <c r="F2896" t="s">
        <v>10001</v>
      </c>
      <c r="G2896" t="s">
        <v>549</v>
      </c>
      <c r="H2896" t="s">
        <v>699</v>
      </c>
      <c r="I2896" s="14"/>
      <c r="J2896" t="s">
        <v>4353</v>
      </c>
      <c r="K2896" s="14">
        <v>150000000</v>
      </c>
      <c r="L2896" t="s">
        <v>198</v>
      </c>
      <c r="M2896" t="s">
        <v>199</v>
      </c>
      <c r="N2896" s="14"/>
      <c r="O2896" s="14"/>
      <c r="P2896" s="14"/>
      <c r="Q2896" s="14">
        <v>1</v>
      </c>
      <c r="R2896" s="14">
        <v>1</v>
      </c>
      <c r="S2896" s="14">
        <v>1</v>
      </c>
    </row>
    <row r="2897" spans="1:19" x14ac:dyDescent="0.3">
      <c r="A2897" t="s">
        <v>7693</v>
      </c>
      <c r="B2897" t="s">
        <v>25</v>
      </c>
      <c r="C2897" s="14">
        <v>2017</v>
      </c>
      <c r="D2897" t="s">
        <v>372</v>
      </c>
      <c r="E2897" t="s">
        <v>2608</v>
      </c>
      <c r="F2897" t="s">
        <v>336</v>
      </c>
      <c r="G2897" t="s">
        <v>337</v>
      </c>
      <c r="H2897" t="s">
        <v>207</v>
      </c>
      <c r="I2897" s="14"/>
      <c r="J2897" t="s">
        <v>4353</v>
      </c>
      <c r="K2897" s="14">
        <v>156000000</v>
      </c>
      <c r="L2897" t="s">
        <v>198</v>
      </c>
      <c r="M2897" t="s">
        <v>4353</v>
      </c>
      <c r="N2897" s="14"/>
      <c r="O2897" s="14"/>
      <c r="P2897" s="14"/>
      <c r="Q2897" s="14">
        <v>0</v>
      </c>
      <c r="R2897" s="14">
        <v>1</v>
      </c>
      <c r="S2897" s="14">
        <v>1</v>
      </c>
    </row>
    <row r="2898" spans="1:19" x14ac:dyDescent="0.3">
      <c r="A2898" t="s">
        <v>7694</v>
      </c>
      <c r="B2898" t="s">
        <v>6</v>
      </c>
      <c r="C2898" s="14">
        <v>1958</v>
      </c>
      <c r="D2898" t="s">
        <v>255</v>
      </c>
      <c r="E2898" t="s">
        <v>2610</v>
      </c>
      <c r="F2898" t="s">
        <v>299</v>
      </c>
      <c r="G2898" t="s">
        <v>299</v>
      </c>
      <c r="H2898" t="s">
        <v>4353</v>
      </c>
      <c r="I2898" s="14"/>
      <c r="J2898" t="s">
        <v>4353</v>
      </c>
      <c r="K2898" s="14">
        <v>4200000</v>
      </c>
      <c r="L2898" t="s">
        <v>198</v>
      </c>
      <c r="M2898" t="s">
        <v>4353</v>
      </c>
      <c r="N2898" s="14">
        <v>2.5</v>
      </c>
      <c r="O2898" s="14">
        <v>10</v>
      </c>
      <c r="P2898" s="14">
        <v>30</v>
      </c>
      <c r="Q2898" s="14"/>
      <c r="R2898" s="14"/>
      <c r="S2898" s="14">
        <v>0</v>
      </c>
    </row>
    <row r="2899" spans="1:19" x14ac:dyDescent="0.3">
      <c r="A2899" t="s">
        <v>7695</v>
      </c>
      <c r="B2899" t="s">
        <v>6</v>
      </c>
      <c r="C2899" s="14">
        <v>1961</v>
      </c>
      <c r="D2899" t="s">
        <v>255</v>
      </c>
      <c r="E2899" t="s">
        <v>2611</v>
      </c>
      <c r="F2899" t="s">
        <v>299</v>
      </c>
      <c r="G2899" t="s">
        <v>299</v>
      </c>
      <c r="H2899" t="s">
        <v>4353</v>
      </c>
      <c r="I2899" s="14"/>
      <c r="J2899" t="s">
        <v>4353</v>
      </c>
      <c r="K2899" s="14">
        <v>84000000</v>
      </c>
      <c r="L2899" t="s">
        <v>198</v>
      </c>
      <c r="M2899" t="s">
        <v>4353</v>
      </c>
      <c r="N2899" s="14">
        <v>0</v>
      </c>
      <c r="O2899" s="14">
        <v>10</v>
      </c>
      <c r="P2899" s="14">
        <v>30</v>
      </c>
      <c r="Q2899" s="14"/>
      <c r="R2899" s="14"/>
      <c r="S2899" s="14">
        <v>0</v>
      </c>
    </row>
    <row r="2900" spans="1:19" x14ac:dyDescent="0.3">
      <c r="A2900" t="s">
        <v>7696</v>
      </c>
      <c r="B2900" t="s">
        <v>6</v>
      </c>
      <c r="C2900" s="14">
        <v>1979</v>
      </c>
      <c r="D2900" t="s">
        <v>255</v>
      </c>
      <c r="E2900" t="s">
        <v>612</v>
      </c>
      <c r="F2900" t="s">
        <v>299</v>
      </c>
      <c r="G2900" t="s">
        <v>299</v>
      </c>
      <c r="H2900" t="s">
        <v>4353</v>
      </c>
      <c r="I2900" s="14"/>
      <c r="J2900" t="s">
        <v>4353</v>
      </c>
      <c r="K2900" s="14">
        <v>64300000</v>
      </c>
      <c r="L2900" t="s">
        <v>198</v>
      </c>
      <c r="M2900" t="s">
        <v>4353</v>
      </c>
      <c r="N2900" s="14"/>
      <c r="O2900" s="14"/>
      <c r="P2900" s="14"/>
      <c r="Q2900" s="14"/>
      <c r="R2900" s="14"/>
      <c r="S2900" s="14">
        <v>0</v>
      </c>
    </row>
    <row r="2901" spans="1:19" x14ac:dyDescent="0.3">
      <c r="A2901" t="s">
        <v>7697</v>
      </c>
      <c r="B2901" t="s">
        <v>6</v>
      </c>
      <c r="C2901" s="14">
        <v>1981</v>
      </c>
      <c r="D2901" t="s">
        <v>255</v>
      </c>
      <c r="E2901" t="s">
        <v>2612</v>
      </c>
      <c r="F2901" t="s">
        <v>299</v>
      </c>
      <c r="G2901" t="s">
        <v>299</v>
      </c>
      <c r="H2901" t="s">
        <v>4353</v>
      </c>
      <c r="I2901" s="14"/>
      <c r="J2901" t="s">
        <v>4353</v>
      </c>
      <c r="K2901" s="14">
        <v>10000</v>
      </c>
      <c r="L2901" t="s">
        <v>197</v>
      </c>
      <c r="M2901" t="s">
        <v>4353</v>
      </c>
      <c r="N2901" s="14"/>
      <c r="O2901" s="14"/>
      <c r="P2901" s="14"/>
      <c r="Q2901" s="14"/>
      <c r="R2901" s="14"/>
      <c r="S2901" s="14">
        <v>0</v>
      </c>
    </row>
    <row r="2902" spans="1:19" x14ac:dyDescent="0.3">
      <c r="A2902" t="s">
        <v>7698</v>
      </c>
      <c r="B2902" t="s">
        <v>6</v>
      </c>
      <c r="C2902" s="14">
        <v>1984</v>
      </c>
      <c r="D2902" t="s">
        <v>255</v>
      </c>
      <c r="E2902" t="s">
        <v>2613</v>
      </c>
      <c r="F2902" t="s">
        <v>299</v>
      </c>
      <c r="G2902" t="s">
        <v>299</v>
      </c>
      <c r="H2902" t="s">
        <v>4353</v>
      </c>
      <c r="I2902" s="14"/>
      <c r="J2902" t="s">
        <v>4353</v>
      </c>
      <c r="K2902" s="14">
        <v>30000000</v>
      </c>
      <c r="L2902" t="s">
        <v>198</v>
      </c>
      <c r="M2902" t="s">
        <v>4353</v>
      </c>
      <c r="N2902" s="14">
        <v>0</v>
      </c>
      <c r="O2902" s="14">
        <v>10</v>
      </c>
      <c r="P2902" s="14">
        <v>30</v>
      </c>
      <c r="Q2902" s="14"/>
      <c r="R2902" s="14"/>
      <c r="S2902" s="14">
        <v>0</v>
      </c>
    </row>
    <row r="2903" spans="1:19" x14ac:dyDescent="0.3">
      <c r="A2903" t="s">
        <v>7699</v>
      </c>
      <c r="B2903" t="s">
        <v>6</v>
      </c>
      <c r="C2903" s="14">
        <v>1987</v>
      </c>
      <c r="D2903" t="s">
        <v>255</v>
      </c>
      <c r="E2903" t="s">
        <v>334</v>
      </c>
      <c r="F2903" t="s">
        <v>299</v>
      </c>
      <c r="G2903" t="s">
        <v>299</v>
      </c>
      <c r="H2903" t="s">
        <v>4353</v>
      </c>
      <c r="I2903" s="14"/>
      <c r="J2903" t="s">
        <v>4353</v>
      </c>
      <c r="K2903" s="14">
        <v>26800000</v>
      </c>
      <c r="L2903" t="s">
        <v>198</v>
      </c>
      <c r="M2903" t="s">
        <v>4353</v>
      </c>
      <c r="N2903" s="14">
        <v>0</v>
      </c>
      <c r="O2903" s="14"/>
      <c r="P2903" s="14"/>
      <c r="Q2903" s="14"/>
      <c r="R2903" s="14"/>
      <c r="S2903" s="14">
        <v>0</v>
      </c>
    </row>
    <row r="2904" spans="1:19" x14ac:dyDescent="0.3">
      <c r="A2904" t="s">
        <v>7700</v>
      </c>
      <c r="B2904" t="s">
        <v>6</v>
      </c>
      <c r="C2904" s="14">
        <v>1989</v>
      </c>
      <c r="D2904" t="s">
        <v>255</v>
      </c>
      <c r="E2904" t="s">
        <v>2614</v>
      </c>
      <c r="F2904" t="s">
        <v>299</v>
      </c>
      <c r="G2904" t="s">
        <v>299</v>
      </c>
      <c r="H2904" t="s">
        <v>4353</v>
      </c>
      <c r="I2904" s="14"/>
      <c r="J2904" t="s">
        <v>4353</v>
      </c>
      <c r="K2904" s="14"/>
      <c r="L2904" t="s">
        <v>198</v>
      </c>
      <c r="M2904" t="s">
        <v>4353</v>
      </c>
      <c r="N2904" s="14">
        <v>0</v>
      </c>
      <c r="O2904" s="14"/>
      <c r="P2904" s="14"/>
      <c r="Q2904" s="14"/>
      <c r="R2904" s="14"/>
      <c r="S2904" s="14">
        <v>0</v>
      </c>
    </row>
    <row r="2905" spans="1:19" x14ac:dyDescent="0.3">
      <c r="A2905" t="s">
        <v>7701</v>
      </c>
      <c r="B2905" t="s">
        <v>6</v>
      </c>
      <c r="C2905" s="14">
        <v>1990</v>
      </c>
      <c r="D2905" t="s">
        <v>362</v>
      </c>
      <c r="E2905" t="s">
        <v>2615</v>
      </c>
      <c r="F2905" t="s">
        <v>299</v>
      </c>
      <c r="G2905" t="s">
        <v>299</v>
      </c>
      <c r="H2905" t="s">
        <v>4353</v>
      </c>
      <c r="I2905" s="14"/>
      <c r="J2905" t="s">
        <v>4353</v>
      </c>
      <c r="K2905" s="14"/>
      <c r="L2905" t="s">
        <v>197</v>
      </c>
      <c r="M2905" t="s">
        <v>4353</v>
      </c>
      <c r="N2905" s="14"/>
      <c r="O2905" s="14"/>
      <c r="P2905" s="14"/>
      <c r="Q2905" s="14"/>
      <c r="R2905" s="14"/>
      <c r="S2905" s="14">
        <v>0</v>
      </c>
    </row>
    <row r="2906" spans="1:19" x14ac:dyDescent="0.3">
      <c r="A2906" t="s">
        <v>7702</v>
      </c>
      <c r="B2906" t="s">
        <v>6</v>
      </c>
      <c r="C2906" s="14">
        <v>1993</v>
      </c>
      <c r="D2906" t="s">
        <v>362</v>
      </c>
      <c r="E2906" t="s">
        <v>2616</v>
      </c>
      <c r="F2906" t="s">
        <v>299</v>
      </c>
      <c r="G2906" t="s">
        <v>299</v>
      </c>
      <c r="H2906" t="s">
        <v>4353</v>
      </c>
      <c r="I2906" s="14"/>
      <c r="J2906" t="s">
        <v>4353</v>
      </c>
      <c r="K2906" s="14"/>
      <c r="L2906" t="s">
        <v>197</v>
      </c>
      <c r="M2906" t="s">
        <v>4353</v>
      </c>
      <c r="N2906" s="14"/>
      <c r="O2906" s="14"/>
      <c r="P2906" s="14"/>
      <c r="Q2906" s="14"/>
      <c r="R2906" s="14"/>
      <c r="S2906" s="14">
        <v>0</v>
      </c>
    </row>
    <row r="2907" spans="1:19" x14ac:dyDescent="0.3">
      <c r="A2907" t="s">
        <v>7703</v>
      </c>
      <c r="B2907" t="s">
        <v>6</v>
      </c>
      <c r="C2907" s="14">
        <v>1996</v>
      </c>
      <c r="D2907" t="s">
        <v>362</v>
      </c>
      <c r="E2907" t="s">
        <v>2617</v>
      </c>
      <c r="F2907" t="s">
        <v>299</v>
      </c>
      <c r="G2907" t="s">
        <v>299</v>
      </c>
      <c r="H2907" t="s">
        <v>4353</v>
      </c>
      <c r="I2907" s="14"/>
      <c r="J2907" t="s">
        <v>4353</v>
      </c>
      <c r="K2907" s="14"/>
      <c r="L2907" t="s">
        <v>197</v>
      </c>
      <c r="M2907" t="s">
        <v>4353</v>
      </c>
      <c r="N2907" s="14"/>
      <c r="O2907" s="14"/>
      <c r="P2907" s="14"/>
      <c r="Q2907" s="14"/>
      <c r="R2907" s="14"/>
      <c r="S2907" s="14">
        <v>0</v>
      </c>
    </row>
    <row r="2908" spans="1:19" x14ac:dyDescent="0.3">
      <c r="A2908" t="s">
        <v>7704</v>
      </c>
      <c r="B2908" t="s">
        <v>6</v>
      </c>
      <c r="C2908" s="14">
        <v>1998</v>
      </c>
      <c r="D2908" t="s">
        <v>258</v>
      </c>
      <c r="E2908" t="s">
        <v>2618</v>
      </c>
      <c r="F2908" t="s">
        <v>299</v>
      </c>
      <c r="G2908" t="s">
        <v>299</v>
      </c>
      <c r="H2908" t="s">
        <v>4353</v>
      </c>
      <c r="I2908" s="14"/>
      <c r="J2908" t="s">
        <v>4353</v>
      </c>
      <c r="K2908" s="14">
        <v>250000000</v>
      </c>
      <c r="L2908" t="s">
        <v>198</v>
      </c>
      <c r="M2908" t="s">
        <v>4353</v>
      </c>
      <c r="N2908" s="14"/>
      <c r="O2908" s="14"/>
      <c r="P2908" s="14"/>
      <c r="Q2908" s="14"/>
      <c r="R2908" s="14"/>
      <c r="S2908" s="14">
        <v>0</v>
      </c>
    </row>
    <row r="2909" spans="1:19" x14ac:dyDescent="0.3">
      <c r="A2909" t="s">
        <v>7705</v>
      </c>
      <c r="B2909" t="s">
        <v>6</v>
      </c>
      <c r="C2909" s="14">
        <v>2000</v>
      </c>
      <c r="D2909" t="s">
        <v>302</v>
      </c>
      <c r="E2909" t="s">
        <v>2621</v>
      </c>
      <c r="F2909" t="s">
        <v>364</v>
      </c>
      <c r="G2909" t="s">
        <v>365</v>
      </c>
      <c r="H2909" t="s">
        <v>207</v>
      </c>
      <c r="I2909" s="14">
        <v>144880000</v>
      </c>
      <c r="J2909" t="s">
        <v>147</v>
      </c>
      <c r="K2909" s="14">
        <v>17500746</v>
      </c>
      <c r="L2909" t="s">
        <v>198</v>
      </c>
      <c r="M2909" t="s">
        <v>366</v>
      </c>
      <c r="N2909" s="14">
        <v>0</v>
      </c>
      <c r="O2909" s="14"/>
      <c r="P2909" s="14"/>
      <c r="Q2909" s="14">
        <v>0</v>
      </c>
      <c r="R2909" s="14">
        <v>1</v>
      </c>
      <c r="S2909" s="14">
        <v>1</v>
      </c>
    </row>
    <row r="2910" spans="1:19" x14ac:dyDescent="0.3">
      <c r="A2910" t="s">
        <v>7706</v>
      </c>
      <c r="B2910" t="s">
        <v>6</v>
      </c>
      <c r="C2910" s="14">
        <v>2000</v>
      </c>
      <c r="D2910" t="s">
        <v>302</v>
      </c>
      <c r="E2910" t="s">
        <v>2619</v>
      </c>
      <c r="F2910" t="s">
        <v>299</v>
      </c>
      <c r="G2910" t="s">
        <v>299</v>
      </c>
      <c r="H2910" t="s">
        <v>4353</v>
      </c>
      <c r="I2910" s="14">
        <v>150000</v>
      </c>
      <c r="J2910" t="s">
        <v>146</v>
      </c>
      <c r="K2910" s="14">
        <v>150000</v>
      </c>
      <c r="L2910" t="s">
        <v>197</v>
      </c>
      <c r="M2910" t="s">
        <v>202</v>
      </c>
      <c r="N2910" s="14"/>
      <c r="O2910" s="14"/>
      <c r="P2910" s="14"/>
      <c r="Q2910" s="14"/>
      <c r="R2910" s="14"/>
      <c r="S2910" s="14">
        <v>0</v>
      </c>
    </row>
    <row r="2911" spans="1:19" x14ac:dyDescent="0.3">
      <c r="A2911" t="s">
        <v>7707</v>
      </c>
      <c r="B2911" t="s">
        <v>6</v>
      </c>
      <c r="C2911" s="14">
        <v>2000</v>
      </c>
      <c r="D2911" t="s">
        <v>302</v>
      </c>
      <c r="E2911" t="s">
        <v>4338</v>
      </c>
      <c r="F2911" t="s">
        <v>299</v>
      </c>
      <c r="G2911" t="s">
        <v>299</v>
      </c>
      <c r="H2911" t="s">
        <v>207</v>
      </c>
      <c r="I2911" s="14">
        <v>90000000</v>
      </c>
      <c r="J2911" t="s">
        <v>146</v>
      </c>
      <c r="K2911" s="14">
        <v>90000000</v>
      </c>
      <c r="L2911" t="s">
        <v>198</v>
      </c>
      <c r="M2911" t="s">
        <v>4353</v>
      </c>
      <c r="N2911" s="14"/>
      <c r="O2911" s="14"/>
      <c r="P2911" s="14"/>
      <c r="Q2911" s="14">
        <v>0</v>
      </c>
      <c r="R2911" s="14">
        <v>1</v>
      </c>
      <c r="S2911" s="14">
        <v>1</v>
      </c>
    </row>
    <row r="2912" spans="1:19" x14ac:dyDescent="0.3">
      <c r="A2912" t="s">
        <v>7708</v>
      </c>
      <c r="B2912" t="s">
        <v>6</v>
      </c>
      <c r="C2912" s="14">
        <v>2000</v>
      </c>
      <c r="D2912" t="s">
        <v>302</v>
      </c>
      <c r="E2912" t="s">
        <v>2620</v>
      </c>
      <c r="F2912" t="s">
        <v>336</v>
      </c>
      <c r="G2912" t="s">
        <v>337</v>
      </c>
      <c r="H2912" t="s">
        <v>207</v>
      </c>
      <c r="I2912" s="14">
        <v>1000000000</v>
      </c>
      <c r="J2912" t="s">
        <v>147</v>
      </c>
      <c r="K2912" s="14">
        <v>120794768</v>
      </c>
      <c r="L2912" t="s">
        <v>198</v>
      </c>
      <c r="M2912" t="s">
        <v>4353</v>
      </c>
      <c r="N2912" s="14"/>
      <c r="O2912" s="14"/>
      <c r="P2912" s="14"/>
      <c r="Q2912" s="14">
        <v>0</v>
      </c>
      <c r="R2912" s="14">
        <v>1</v>
      </c>
      <c r="S2912" s="14">
        <v>1</v>
      </c>
    </row>
    <row r="2913" spans="1:19" x14ac:dyDescent="0.3">
      <c r="A2913" t="s">
        <v>7709</v>
      </c>
      <c r="B2913" t="s">
        <v>6</v>
      </c>
      <c r="C2913" s="14">
        <v>2002</v>
      </c>
      <c r="D2913" t="s">
        <v>302</v>
      </c>
      <c r="E2913" t="s">
        <v>2623</v>
      </c>
      <c r="F2913" t="s">
        <v>299</v>
      </c>
      <c r="G2913" t="s">
        <v>299</v>
      </c>
      <c r="H2913" t="s">
        <v>4353</v>
      </c>
      <c r="I2913" s="14"/>
      <c r="J2913" t="s">
        <v>4353</v>
      </c>
      <c r="K2913" s="14"/>
      <c r="L2913" t="s">
        <v>197</v>
      </c>
      <c r="M2913" t="s">
        <v>202</v>
      </c>
      <c r="N2913" s="14"/>
      <c r="O2913" s="14"/>
      <c r="P2913" s="14"/>
      <c r="Q2913" s="14"/>
      <c r="R2913" s="14"/>
      <c r="S2913" s="14">
        <v>0</v>
      </c>
    </row>
    <row r="2914" spans="1:19" x14ac:dyDescent="0.3">
      <c r="A2914" t="s">
        <v>7710</v>
      </c>
      <c r="B2914" t="s">
        <v>6</v>
      </c>
      <c r="C2914" s="14">
        <v>2003</v>
      </c>
      <c r="D2914" t="s">
        <v>302</v>
      </c>
      <c r="E2914" t="s">
        <v>2626</v>
      </c>
      <c r="F2914" t="s">
        <v>299</v>
      </c>
      <c r="G2914" t="s">
        <v>299</v>
      </c>
      <c r="H2914" t="s">
        <v>4353</v>
      </c>
      <c r="I2914" s="14">
        <v>12000</v>
      </c>
      <c r="J2914" t="s">
        <v>146</v>
      </c>
      <c r="K2914" s="14">
        <v>12000</v>
      </c>
      <c r="L2914" t="s">
        <v>197</v>
      </c>
      <c r="M2914" t="s">
        <v>202</v>
      </c>
      <c r="N2914" s="14"/>
      <c r="O2914" s="14"/>
      <c r="P2914" s="14"/>
      <c r="Q2914" s="14"/>
      <c r="R2914" s="14"/>
      <c r="S2914" s="14">
        <v>0</v>
      </c>
    </row>
    <row r="2915" spans="1:19" x14ac:dyDescent="0.3">
      <c r="A2915" t="s">
        <v>7711</v>
      </c>
      <c r="B2915" t="s">
        <v>6</v>
      </c>
      <c r="C2915" s="14">
        <v>2003</v>
      </c>
      <c r="D2915" t="s">
        <v>302</v>
      </c>
      <c r="E2915" t="s">
        <v>2627</v>
      </c>
      <c r="F2915" t="s">
        <v>299</v>
      </c>
      <c r="G2915" t="s">
        <v>299</v>
      </c>
      <c r="H2915" t="s">
        <v>4353</v>
      </c>
      <c r="I2915" s="14"/>
      <c r="J2915" t="s">
        <v>4353</v>
      </c>
      <c r="K2915" s="14"/>
      <c r="L2915" t="s">
        <v>197</v>
      </c>
      <c r="M2915" t="s">
        <v>202</v>
      </c>
      <c r="N2915" s="14"/>
      <c r="O2915" s="14"/>
      <c r="P2915" s="14"/>
      <c r="Q2915" s="14"/>
      <c r="R2915" s="14"/>
      <c r="S2915" s="14">
        <v>0</v>
      </c>
    </row>
    <row r="2916" spans="1:19" x14ac:dyDescent="0.3">
      <c r="A2916" t="s">
        <v>7712</v>
      </c>
      <c r="B2916" t="s">
        <v>6</v>
      </c>
      <c r="C2916" s="14">
        <v>2003</v>
      </c>
      <c r="D2916" t="s">
        <v>302</v>
      </c>
      <c r="E2916" t="s">
        <v>2624</v>
      </c>
      <c r="F2916" t="s">
        <v>1166</v>
      </c>
      <c r="G2916" t="s">
        <v>365</v>
      </c>
      <c r="H2916" t="s">
        <v>4353</v>
      </c>
      <c r="I2916" s="14"/>
      <c r="J2916" t="s">
        <v>4353</v>
      </c>
      <c r="K2916" s="14"/>
      <c r="L2916" t="s">
        <v>197</v>
      </c>
      <c r="M2916" t="s">
        <v>202</v>
      </c>
      <c r="N2916" s="14"/>
      <c r="O2916" s="14"/>
      <c r="P2916" s="14"/>
      <c r="Q2916" s="14"/>
      <c r="R2916" s="14"/>
      <c r="S2916" s="14">
        <v>0</v>
      </c>
    </row>
    <row r="2917" spans="1:19" x14ac:dyDescent="0.3">
      <c r="A2917" t="s">
        <v>7713</v>
      </c>
      <c r="B2917" t="s">
        <v>6</v>
      </c>
      <c r="C2917" s="14">
        <v>2003</v>
      </c>
      <c r="D2917" t="s">
        <v>302</v>
      </c>
      <c r="E2917" t="s">
        <v>2622</v>
      </c>
      <c r="F2917" t="s">
        <v>299</v>
      </c>
      <c r="G2917" t="s">
        <v>299</v>
      </c>
      <c r="H2917" t="s">
        <v>4353</v>
      </c>
      <c r="I2917" s="14">
        <v>5000000</v>
      </c>
      <c r="J2917" t="s">
        <v>147</v>
      </c>
      <c r="K2917" s="14">
        <v>604080.9375</v>
      </c>
      <c r="L2917" t="s">
        <v>197</v>
      </c>
      <c r="M2917" t="s">
        <v>202</v>
      </c>
      <c r="N2917" s="14"/>
      <c r="O2917" s="14"/>
      <c r="P2917" s="14"/>
      <c r="Q2917" s="14"/>
      <c r="R2917" s="14"/>
      <c r="S2917" s="14">
        <v>0</v>
      </c>
    </row>
    <row r="2918" spans="1:19" x14ac:dyDescent="0.3">
      <c r="A2918" t="s">
        <v>7714</v>
      </c>
      <c r="B2918" t="s">
        <v>6</v>
      </c>
      <c r="C2918" s="14">
        <v>2003</v>
      </c>
      <c r="D2918" t="s">
        <v>302</v>
      </c>
      <c r="E2918" t="s">
        <v>2628</v>
      </c>
      <c r="F2918" t="s">
        <v>299</v>
      </c>
      <c r="G2918" t="s">
        <v>299</v>
      </c>
      <c r="H2918" t="s">
        <v>4353</v>
      </c>
      <c r="I2918" s="14">
        <v>50000000</v>
      </c>
      <c r="J2918" t="s">
        <v>147</v>
      </c>
      <c r="K2918" s="14">
        <v>6040809.5</v>
      </c>
      <c r="L2918" t="s">
        <v>197</v>
      </c>
      <c r="M2918" t="s">
        <v>202</v>
      </c>
      <c r="N2918" s="14"/>
      <c r="O2918" s="14"/>
      <c r="P2918" s="14"/>
      <c r="Q2918" s="14"/>
      <c r="R2918" s="14"/>
      <c r="S2918" s="14">
        <v>0</v>
      </c>
    </row>
    <row r="2919" spans="1:19" x14ac:dyDescent="0.3">
      <c r="A2919" t="s">
        <v>7715</v>
      </c>
      <c r="B2919" t="s">
        <v>6</v>
      </c>
      <c r="C2919" s="14">
        <v>2003</v>
      </c>
      <c r="D2919" t="s">
        <v>5025</v>
      </c>
      <c r="E2919" t="s">
        <v>2625</v>
      </c>
      <c r="F2919" t="s">
        <v>336</v>
      </c>
      <c r="G2919" t="s">
        <v>337</v>
      </c>
      <c r="H2919" t="s">
        <v>207</v>
      </c>
      <c r="I2919" s="14">
        <v>200000000</v>
      </c>
      <c r="J2919" t="s">
        <v>146</v>
      </c>
      <c r="K2919" s="14">
        <v>200000000</v>
      </c>
      <c r="L2919" t="s">
        <v>198</v>
      </c>
      <c r="M2919" t="s">
        <v>202</v>
      </c>
      <c r="N2919" s="14"/>
      <c r="O2919" s="14"/>
      <c r="P2919" s="14"/>
      <c r="Q2919" s="14">
        <v>0</v>
      </c>
      <c r="R2919" s="14">
        <v>1</v>
      </c>
      <c r="S2919" s="14">
        <v>1</v>
      </c>
    </row>
    <row r="2920" spans="1:19" x14ac:dyDescent="0.3">
      <c r="A2920" t="s">
        <v>7716</v>
      </c>
      <c r="B2920" t="s">
        <v>6</v>
      </c>
      <c r="C2920" s="14">
        <v>2004</v>
      </c>
      <c r="D2920" t="s">
        <v>302</v>
      </c>
      <c r="E2920" t="s">
        <v>2632</v>
      </c>
      <c r="F2920" t="s">
        <v>299</v>
      </c>
      <c r="G2920" t="s">
        <v>299</v>
      </c>
      <c r="H2920" t="s">
        <v>4353</v>
      </c>
      <c r="I2920" s="14"/>
      <c r="J2920" t="s">
        <v>4353</v>
      </c>
      <c r="K2920" s="14"/>
      <c r="L2920" t="s">
        <v>197</v>
      </c>
      <c r="M2920" t="s">
        <v>202</v>
      </c>
      <c r="N2920" s="14"/>
      <c r="O2920" s="14"/>
      <c r="P2920" s="14"/>
      <c r="Q2920" s="14"/>
      <c r="R2920" s="14"/>
      <c r="S2920" s="14">
        <v>0</v>
      </c>
    </row>
    <row r="2921" spans="1:19" x14ac:dyDescent="0.3">
      <c r="A2921" t="s">
        <v>7717</v>
      </c>
      <c r="B2921" t="s">
        <v>6</v>
      </c>
      <c r="C2921" s="14">
        <v>2004</v>
      </c>
      <c r="D2921" t="s">
        <v>302</v>
      </c>
      <c r="E2921" t="s">
        <v>4339</v>
      </c>
      <c r="F2921" t="s">
        <v>336</v>
      </c>
      <c r="G2921" t="s">
        <v>337</v>
      </c>
      <c r="H2921" t="s">
        <v>207</v>
      </c>
      <c r="I2921" s="14">
        <v>200000000</v>
      </c>
      <c r="J2921" t="s">
        <v>146</v>
      </c>
      <c r="K2921" s="14">
        <v>200000000</v>
      </c>
      <c r="L2921" t="s">
        <v>198</v>
      </c>
      <c r="M2921" t="s">
        <v>4353</v>
      </c>
      <c r="N2921" s="14"/>
      <c r="O2921" s="14"/>
      <c r="P2921" s="14"/>
      <c r="Q2921" s="14">
        <v>0</v>
      </c>
      <c r="R2921" s="14">
        <v>1</v>
      </c>
      <c r="S2921" s="14">
        <v>1</v>
      </c>
    </row>
    <row r="2922" spans="1:19" x14ac:dyDescent="0.3">
      <c r="A2922" t="s">
        <v>7718</v>
      </c>
      <c r="B2922" t="s">
        <v>6</v>
      </c>
      <c r="C2922" s="14">
        <v>2004</v>
      </c>
      <c r="D2922" t="s">
        <v>302</v>
      </c>
      <c r="E2922" t="s">
        <v>2631</v>
      </c>
      <c r="F2922" t="s">
        <v>299</v>
      </c>
      <c r="G2922" t="s">
        <v>299</v>
      </c>
      <c r="H2922" t="s">
        <v>4353</v>
      </c>
      <c r="I2922" s="14">
        <v>28000000</v>
      </c>
      <c r="J2922" t="s">
        <v>147</v>
      </c>
      <c r="K2922" s="14">
        <v>3382949.5</v>
      </c>
      <c r="L2922" t="s">
        <v>197</v>
      </c>
      <c r="M2922" t="s">
        <v>202</v>
      </c>
      <c r="N2922" s="14"/>
      <c r="O2922" s="14"/>
      <c r="P2922" s="14"/>
      <c r="Q2922" s="14"/>
      <c r="R2922" s="14"/>
      <c r="S2922" s="14">
        <v>0</v>
      </c>
    </row>
    <row r="2923" spans="1:19" x14ac:dyDescent="0.3">
      <c r="A2923" t="s">
        <v>7719</v>
      </c>
      <c r="B2923" t="s">
        <v>6</v>
      </c>
      <c r="C2923" s="14">
        <v>2004</v>
      </c>
      <c r="D2923" t="s">
        <v>302</v>
      </c>
      <c r="E2923" t="s">
        <v>2629</v>
      </c>
      <c r="F2923" t="s">
        <v>299</v>
      </c>
      <c r="G2923" t="s">
        <v>299</v>
      </c>
      <c r="H2923" t="s">
        <v>207</v>
      </c>
      <c r="I2923" s="14">
        <v>15000000</v>
      </c>
      <c r="J2923" t="s">
        <v>147</v>
      </c>
      <c r="K2923" s="14">
        <v>1812294.375</v>
      </c>
      <c r="L2923" t="s">
        <v>198</v>
      </c>
      <c r="M2923" t="s">
        <v>4353</v>
      </c>
      <c r="N2923" s="14"/>
      <c r="O2923" s="14"/>
      <c r="P2923" s="14"/>
      <c r="Q2923" s="14">
        <v>0</v>
      </c>
      <c r="R2923" s="14">
        <v>1</v>
      </c>
      <c r="S2923" s="14">
        <v>1</v>
      </c>
    </row>
    <row r="2924" spans="1:19" x14ac:dyDescent="0.3">
      <c r="A2924" t="s">
        <v>7720</v>
      </c>
      <c r="B2924" t="s">
        <v>6</v>
      </c>
      <c r="C2924" s="14">
        <v>2004</v>
      </c>
      <c r="D2924" t="s">
        <v>302</v>
      </c>
      <c r="E2924" t="s">
        <v>2630</v>
      </c>
      <c r="F2924" t="s">
        <v>336</v>
      </c>
      <c r="G2924" t="s">
        <v>337</v>
      </c>
      <c r="H2924" t="s">
        <v>207</v>
      </c>
      <c r="I2924" s="14">
        <v>68800000</v>
      </c>
      <c r="J2924" t="s">
        <v>146</v>
      </c>
      <c r="K2924" s="14">
        <v>68800000</v>
      </c>
      <c r="L2924" t="s">
        <v>198</v>
      </c>
      <c r="M2924" t="s">
        <v>4353</v>
      </c>
      <c r="N2924" s="14"/>
      <c r="O2924" s="14"/>
      <c r="P2924" s="14"/>
      <c r="Q2924" s="14">
        <v>0</v>
      </c>
      <c r="R2924" s="14">
        <v>1</v>
      </c>
      <c r="S2924" s="14">
        <v>1</v>
      </c>
    </row>
    <row r="2925" spans="1:19" x14ac:dyDescent="0.3">
      <c r="A2925" t="s">
        <v>7721</v>
      </c>
      <c r="B2925" t="s">
        <v>6</v>
      </c>
      <c r="C2925" s="14">
        <v>2005</v>
      </c>
      <c r="D2925" t="s">
        <v>302</v>
      </c>
      <c r="E2925" t="s">
        <v>7728</v>
      </c>
      <c r="F2925" t="s">
        <v>787</v>
      </c>
      <c r="G2925" t="s">
        <v>365</v>
      </c>
      <c r="H2925" t="s">
        <v>4353</v>
      </c>
      <c r="I2925" s="14"/>
      <c r="J2925" t="s">
        <v>4353</v>
      </c>
      <c r="K2925" s="14"/>
      <c r="L2925" t="s">
        <v>197</v>
      </c>
      <c r="M2925" t="s">
        <v>202</v>
      </c>
      <c r="N2925" s="14"/>
      <c r="O2925" s="14"/>
      <c r="P2925" s="14"/>
      <c r="Q2925" s="14"/>
      <c r="R2925" s="14"/>
      <c r="S2925" s="14">
        <v>0</v>
      </c>
    </row>
    <row r="2926" spans="1:19" x14ac:dyDescent="0.3">
      <c r="A2926" t="s">
        <v>7723</v>
      </c>
      <c r="B2926" t="s">
        <v>6</v>
      </c>
      <c r="C2926" s="14">
        <v>2005</v>
      </c>
      <c r="D2926" t="s">
        <v>302</v>
      </c>
      <c r="E2926" t="s">
        <v>7726</v>
      </c>
      <c r="F2926" t="s">
        <v>787</v>
      </c>
      <c r="G2926" t="s">
        <v>365</v>
      </c>
      <c r="H2926" t="s">
        <v>4353</v>
      </c>
      <c r="I2926" s="14">
        <v>1865400</v>
      </c>
      <c r="J2926" t="s">
        <v>175</v>
      </c>
      <c r="K2926" s="14">
        <v>320616.46875</v>
      </c>
      <c r="L2926" t="s">
        <v>197</v>
      </c>
      <c r="M2926" t="s">
        <v>202</v>
      </c>
      <c r="N2926" s="14"/>
      <c r="O2926" s="14"/>
      <c r="P2926" s="14"/>
      <c r="Q2926" s="14"/>
      <c r="R2926" s="14"/>
      <c r="S2926" s="14">
        <v>0</v>
      </c>
    </row>
    <row r="2927" spans="1:19" x14ac:dyDescent="0.3">
      <c r="A2927" t="s">
        <v>7725</v>
      </c>
      <c r="B2927" t="s">
        <v>6</v>
      </c>
      <c r="C2927" s="14">
        <v>2005</v>
      </c>
      <c r="D2927" t="s">
        <v>302</v>
      </c>
      <c r="E2927" t="s">
        <v>7724</v>
      </c>
      <c r="F2927" t="s">
        <v>787</v>
      </c>
      <c r="G2927" t="s">
        <v>365</v>
      </c>
      <c r="H2927" t="s">
        <v>4353</v>
      </c>
      <c r="I2927" s="14">
        <v>6129400</v>
      </c>
      <c r="J2927" t="s">
        <v>175</v>
      </c>
      <c r="K2927" s="14">
        <v>1053493.375</v>
      </c>
      <c r="L2927" t="s">
        <v>197</v>
      </c>
      <c r="M2927" t="s">
        <v>202</v>
      </c>
      <c r="N2927" s="14"/>
      <c r="O2927" s="14"/>
      <c r="P2927" s="14"/>
      <c r="Q2927" s="14"/>
      <c r="R2927" s="14"/>
      <c r="S2927" s="14">
        <v>0</v>
      </c>
    </row>
    <row r="2928" spans="1:19" x14ac:dyDescent="0.3">
      <c r="A2928" t="s">
        <v>7727</v>
      </c>
      <c r="B2928" t="s">
        <v>6</v>
      </c>
      <c r="C2928" s="14">
        <v>2005</v>
      </c>
      <c r="D2928" t="s">
        <v>302</v>
      </c>
      <c r="E2928" t="s">
        <v>7722</v>
      </c>
      <c r="F2928" t="s">
        <v>299</v>
      </c>
      <c r="G2928" t="s">
        <v>299</v>
      </c>
      <c r="H2928" t="s">
        <v>4353</v>
      </c>
      <c r="I2928" s="14">
        <v>200000</v>
      </c>
      <c r="J2928" t="s">
        <v>146</v>
      </c>
      <c r="K2928" s="14">
        <v>200000</v>
      </c>
      <c r="L2928" t="s">
        <v>197</v>
      </c>
      <c r="M2928" t="s">
        <v>202</v>
      </c>
      <c r="N2928" s="14"/>
      <c r="O2928" s="14"/>
      <c r="P2928" s="14"/>
      <c r="Q2928" s="14"/>
      <c r="R2928" s="14"/>
      <c r="S2928" s="14">
        <v>0</v>
      </c>
    </row>
    <row r="2929" spans="1:19" x14ac:dyDescent="0.3">
      <c r="A2929" t="s">
        <v>7729</v>
      </c>
      <c r="B2929" t="s">
        <v>6</v>
      </c>
      <c r="C2929" s="14">
        <v>2006</v>
      </c>
      <c r="D2929" t="s">
        <v>302</v>
      </c>
      <c r="E2929" t="s">
        <v>2633</v>
      </c>
      <c r="F2929" t="s">
        <v>2634</v>
      </c>
      <c r="G2929" t="s">
        <v>365</v>
      </c>
      <c r="H2929" t="s">
        <v>4353</v>
      </c>
      <c r="I2929" s="14"/>
      <c r="J2929" t="s">
        <v>4353</v>
      </c>
      <c r="K2929" s="14"/>
      <c r="L2929" t="s">
        <v>197</v>
      </c>
      <c r="M2929" t="s">
        <v>202</v>
      </c>
      <c r="N2929" s="14"/>
      <c r="O2929" s="14"/>
      <c r="P2929" s="14"/>
      <c r="Q2929" s="14"/>
      <c r="R2929" s="14"/>
      <c r="S2929" s="14">
        <v>0</v>
      </c>
    </row>
    <row r="2930" spans="1:19" x14ac:dyDescent="0.3">
      <c r="A2930" t="s">
        <v>7730</v>
      </c>
      <c r="B2930" t="s">
        <v>6</v>
      </c>
      <c r="C2930" s="14">
        <v>2006</v>
      </c>
      <c r="D2930" t="s">
        <v>302</v>
      </c>
      <c r="E2930" t="s">
        <v>7734</v>
      </c>
      <c r="F2930" t="s">
        <v>299</v>
      </c>
      <c r="G2930" t="s">
        <v>299</v>
      </c>
      <c r="H2930" t="s">
        <v>4353</v>
      </c>
      <c r="I2930" s="14"/>
      <c r="J2930" t="s">
        <v>4353</v>
      </c>
      <c r="K2930" s="14"/>
      <c r="L2930" t="s">
        <v>197</v>
      </c>
      <c r="M2930" t="s">
        <v>202</v>
      </c>
      <c r="N2930" s="14"/>
      <c r="O2930" s="14"/>
      <c r="P2930" s="14"/>
      <c r="Q2930" s="14"/>
      <c r="R2930" s="14"/>
      <c r="S2930" s="14">
        <v>0</v>
      </c>
    </row>
    <row r="2931" spans="1:19" x14ac:dyDescent="0.3">
      <c r="A2931" t="s">
        <v>7732</v>
      </c>
      <c r="B2931" t="s">
        <v>6</v>
      </c>
      <c r="C2931" s="14">
        <v>2006</v>
      </c>
      <c r="D2931" t="s">
        <v>302</v>
      </c>
      <c r="E2931" t="s">
        <v>7731</v>
      </c>
      <c r="F2931" t="s">
        <v>299</v>
      </c>
      <c r="G2931" t="s">
        <v>299</v>
      </c>
      <c r="H2931" t="s">
        <v>4353</v>
      </c>
      <c r="I2931" s="14">
        <v>500000</v>
      </c>
      <c r="J2931" t="s">
        <v>147</v>
      </c>
      <c r="K2931" s="14">
        <v>62708.203125</v>
      </c>
      <c r="L2931" t="s">
        <v>197</v>
      </c>
      <c r="M2931" t="s">
        <v>202</v>
      </c>
      <c r="N2931" s="14"/>
      <c r="O2931" s="14"/>
      <c r="P2931" s="14"/>
      <c r="Q2931" s="14"/>
      <c r="R2931" s="14"/>
      <c r="S2931" s="14">
        <v>0</v>
      </c>
    </row>
    <row r="2932" spans="1:19" x14ac:dyDescent="0.3">
      <c r="A2932" t="s">
        <v>7733</v>
      </c>
      <c r="B2932" t="s">
        <v>6</v>
      </c>
      <c r="C2932" s="14">
        <v>2006</v>
      </c>
      <c r="D2932" t="s">
        <v>302</v>
      </c>
      <c r="E2932" t="s">
        <v>2636</v>
      </c>
      <c r="F2932" t="s">
        <v>299</v>
      </c>
      <c r="G2932" t="s">
        <v>299</v>
      </c>
      <c r="H2932" t="s">
        <v>207</v>
      </c>
      <c r="I2932" s="14">
        <v>84000000</v>
      </c>
      <c r="J2932" t="s">
        <v>146</v>
      </c>
      <c r="K2932" s="14">
        <v>84000000</v>
      </c>
      <c r="L2932" t="s">
        <v>198</v>
      </c>
      <c r="M2932" t="s">
        <v>4353</v>
      </c>
      <c r="N2932" s="14"/>
      <c r="O2932" s="14"/>
      <c r="P2932" s="14"/>
      <c r="Q2932" s="14">
        <v>0</v>
      </c>
      <c r="R2932" s="14">
        <v>1</v>
      </c>
      <c r="S2932" s="14">
        <v>1</v>
      </c>
    </row>
    <row r="2933" spans="1:19" x14ac:dyDescent="0.3">
      <c r="A2933" t="s">
        <v>7735</v>
      </c>
      <c r="B2933" t="s">
        <v>6</v>
      </c>
      <c r="C2933" s="14">
        <v>2006</v>
      </c>
      <c r="D2933" t="s">
        <v>302</v>
      </c>
      <c r="E2933" t="s">
        <v>2637</v>
      </c>
      <c r="F2933" t="s">
        <v>625</v>
      </c>
      <c r="G2933" t="s">
        <v>549</v>
      </c>
      <c r="H2933" t="s">
        <v>207</v>
      </c>
      <c r="I2933" s="14">
        <v>81500000</v>
      </c>
      <c r="J2933" t="s">
        <v>146</v>
      </c>
      <c r="K2933" s="14">
        <v>81500000</v>
      </c>
      <c r="L2933" t="s">
        <v>198</v>
      </c>
      <c r="M2933" t="s">
        <v>199</v>
      </c>
      <c r="N2933" s="14"/>
      <c r="O2933" s="14"/>
      <c r="P2933" s="14"/>
      <c r="Q2933" s="14">
        <v>1</v>
      </c>
      <c r="R2933" s="14">
        <v>1</v>
      </c>
      <c r="S2933" s="14">
        <v>1</v>
      </c>
    </row>
    <row r="2934" spans="1:19" x14ac:dyDescent="0.3">
      <c r="A2934" t="s">
        <v>7736</v>
      </c>
      <c r="B2934" t="s">
        <v>6</v>
      </c>
      <c r="C2934" s="14">
        <v>2006</v>
      </c>
      <c r="D2934" t="s">
        <v>302</v>
      </c>
      <c r="E2934" t="s">
        <v>2635</v>
      </c>
      <c r="F2934" t="s">
        <v>336</v>
      </c>
      <c r="G2934" t="s">
        <v>337</v>
      </c>
      <c r="H2934" t="s">
        <v>207</v>
      </c>
      <c r="I2934" s="14">
        <v>31500000</v>
      </c>
      <c r="J2934" t="s">
        <v>146</v>
      </c>
      <c r="K2934" s="14">
        <v>31500000</v>
      </c>
      <c r="L2934" t="s">
        <v>198</v>
      </c>
      <c r="M2934" t="s">
        <v>4353</v>
      </c>
      <c r="N2934" s="14"/>
      <c r="O2934" s="14"/>
      <c r="P2934" s="14"/>
      <c r="Q2934" s="14">
        <v>0</v>
      </c>
      <c r="R2934" s="14">
        <v>1</v>
      </c>
      <c r="S2934" s="14">
        <v>1</v>
      </c>
    </row>
    <row r="2935" spans="1:19" x14ac:dyDescent="0.3">
      <c r="A2935" t="s">
        <v>7737</v>
      </c>
      <c r="B2935" t="s">
        <v>6</v>
      </c>
      <c r="C2935" s="14">
        <v>2008</v>
      </c>
      <c r="D2935" t="s">
        <v>302</v>
      </c>
      <c r="E2935" t="s">
        <v>7739</v>
      </c>
      <c r="F2935" t="s">
        <v>299</v>
      </c>
      <c r="G2935" t="s">
        <v>299</v>
      </c>
      <c r="H2935" t="s">
        <v>4353</v>
      </c>
      <c r="I2935" s="14">
        <v>500000</v>
      </c>
      <c r="J2935" t="s">
        <v>146</v>
      </c>
      <c r="K2935" s="14">
        <v>500000</v>
      </c>
      <c r="L2935" t="s">
        <v>197</v>
      </c>
      <c r="M2935" t="s">
        <v>202</v>
      </c>
      <c r="N2935" s="14"/>
      <c r="O2935" s="14"/>
      <c r="P2935" s="14"/>
      <c r="Q2935" s="14"/>
      <c r="R2935" s="14"/>
      <c r="S2935" s="14">
        <v>0</v>
      </c>
    </row>
    <row r="2936" spans="1:19" x14ac:dyDescent="0.3">
      <c r="A2936" t="s">
        <v>7738</v>
      </c>
      <c r="B2936" t="s">
        <v>6</v>
      </c>
      <c r="C2936" s="14">
        <v>2008</v>
      </c>
      <c r="D2936" t="s">
        <v>302</v>
      </c>
      <c r="E2936" t="s">
        <v>7747</v>
      </c>
      <c r="F2936" t="s">
        <v>299</v>
      </c>
      <c r="G2936" t="s">
        <v>299</v>
      </c>
      <c r="H2936" t="s">
        <v>4353</v>
      </c>
      <c r="I2936" s="14">
        <v>500000</v>
      </c>
      <c r="J2936" t="s">
        <v>146</v>
      </c>
      <c r="K2936" s="14">
        <v>500000</v>
      </c>
      <c r="L2936" t="s">
        <v>197</v>
      </c>
      <c r="M2936" t="s">
        <v>202</v>
      </c>
      <c r="N2936" s="14"/>
      <c r="O2936" s="14"/>
      <c r="P2936" s="14"/>
      <c r="Q2936" s="14"/>
      <c r="R2936" s="14"/>
      <c r="S2936" s="14">
        <v>0</v>
      </c>
    </row>
    <row r="2937" spans="1:19" x14ac:dyDescent="0.3">
      <c r="A2937" t="s">
        <v>7740</v>
      </c>
      <c r="B2937" t="s">
        <v>6</v>
      </c>
      <c r="C2937" s="14">
        <v>2008</v>
      </c>
      <c r="D2937" t="s">
        <v>302</v>
      </c>
      <c r="E2937" t="s">
        <v>2638</v>
      </c>
      <c r="F2937" t="s">
        <v>299</v>
      </c>
      <c r="G2937" t="s">
        <v>299</v>
      </c>
      <c r="H2937" t="s">
        <v>4353</v>
      </c>
      <c r="I2937" s="14"/>
      <c r="J2937" t="s">
        <v>4353</v>
      </c>
      <c r="K2937" s="14"/>
      <c r="L2937" t="s">
        <v>197</v>
      </c>
      <c r="M2937" t="s">
        <v>202</v>
      </c>
      <c r="N2937" s="14"/>
      <c r="O2937" s="14"/>
      <c r="P2937" s="14"/>
      <c r="Q2937" s="14"/>
      <c r="R2937" s="14"/>
      <c r="S2937" s="14">
        <v>0</v>
      </c>
    </row>
    <row r="2938" spans="1:19" x14ac:dyDescent="0.3">
      <c r="A2938" t="s">
        <v>7741</v>
      </c>
      <c r="B2938" t="s">
        <v>6</v>
      </c>
      <c r="C2938" s="14">
        <v>2008</v>
      </c>
      <c r="D2938" t="s">
        <v>302</v>
      </c>
      <c r="E2938" t="s">
        <v>7743</v>
      </c>
      <c r="F2938" t="s">
        <v>299</v>
      </c>
      <c r="G2938" t="s">
        <v>299</v>
      </c>
      <c r="H2938" t="s">
        <v>4353</v>
      </c>
      <c r="I2938" s="14">
        <v>30000000</v>
      </c>
      <c r="J2938" t="s">
        <v>147</v>
      </c>
      <c r="K2938" s="14">
        <v>4317382</v>
      </c>
      <c r="L2938" t="s">
        <v>197</v>
      </c>
      <c r="M2938" t="s">
        <v>202</v>
      </c>
      <c r="N2938" s="14"/>
      <c r="O2938" s="14"/>
      <c r="P2938" s="14"/>
      <c r="Q2938" s="14"/>
      <c r="R2938" s="14"/>
      <c r="S2938" s="14">
        <v>0</v>
      </c>
    </row>
    <row r="2939" spans="1:19" x14ac:dyDescent="0.3">
      <c r="A2939" t="s">
        <v>7742</v>
      </c>
      <c r="B2939" t="s">
        <v>6</v>
      </c>
      <c r="C2939" s="14">
        <v>2008</v>
      </c>
      <c r="D2939" t="s">
        <v>302</v>
      </c>
      <c r="E2939" t="s">
        <v>2640</v>
      </c>
      <c r="F2939" t="s">
        <v>299</v>
      </c>
      <c r="G2939" t="s">
        <v>299</v>
      </c>
      <c r="H2939" t="s">
        <v>4353</v>
      </c>
      <c r="I2939" s="14">
        <v>250000</v>
      </c>
      <c r="J2939" t="s">
        <v>146</v>
      </c>
      <c r="K2939" s="14">
        <v>250000</v>
      </c>
      <c r="L2939" t="s">
        <v>197</v>
      </c>
      <c r="M2939" t="s">
        <v>202</v>
      </c>
      <c r="N2939" s="14"/>
      <c r="O2939" s="14"/>
      <c r="P2939" s="14"/>
      <c r="Q2939" s="14"/>
      <c r="R2939" s="14"/>
      <c r="S2939" s="14">
        <v>0</v>
      </c>
    </row>
    <row r="2940" spans="1:19" x14ac:dyDescent="0.3">
      <c r="A2940" t="s">
        <v>7744</v>
      </c>
      <c r="B2940" t="s">
        <v>6</v>
      </c>
      <c r="C2940" s="14">
        <v>2008</v>
      </c>
      <c r="D2940" t="s">
        <v>302</v>
      </c>
      <c r="E2940" t="s">
        <v>2639</v>
      </c>
      <c r="F2940" t="s">
        <v>299</v>
      </c>
      <c r="G2940" t="s">
        <v>299</v>
      </c>
      <c r="H2940" t="s">
        <v>4353</v>
      </c>
      <c r="I2940" s="14">
        <v>250000</v>
      </c>
      <c r="J2940" t="s">
        <v>146</v>
      </c>
      <c r="K2940" s="14">
        <v>250000</v>
      </c>
      <c r="L2940" t="s">
        <v>197</v>
      </c>
      <c r="M2940" t="s">
        <v>202</v>
      </c>
      <c r="N2940" s="14"/>
      <c r="O2940" s="14"/>
      <c r="P2940" s="14"/>
      <c r="Q2940" s="14"/>
      <c r="R2940" s="14"/>
      <c r="S2940" s="14">
        <v>0</v>
      </c>
    </row>
    <row r="2941" spans="1:19" x14ac:dyDescent="0.3">
      <c r="A2941" t="s">
        <v>7746</v>
      </c>
      <c r="B2941" t="s">
        <v>6</v>
      </c>
      <c r="C2941" s="14">
        <v>2008</v>
      </c>
      <c r="D2941" t="s">
        <v>302</v>
      </c>
      <c r="E2941" t="s">
        <v>7745</v>
      </c>
      <c r="F2941" t="s">
        <v>299</v>
      </c>
      <c r="G2941" t="s">
        <v>299</v>
      </c>
      <c r="H2941" t="s">
        <v>4353</v>
      </c>
      <c r="I2941" s="14"/>
      <c r="J2941" t="s">
        <v>4353</v>
      </c>
      <c r="K2941" s="14"/>
      <c r="L2941" t="s">
        <v>197</v>
      </c>
      <c r="M2941" t="s">
        <v>202</v>
      </c>
      <c r="N2941" s="14"/>
      <c r="O2941" s="14"/>
      <c r="P2941" s="14"/>
      <c r="Q2941" s="14"/>
      <c r="R2941" s="14"/>
      <c r="S2941" s="14">
        <v>0</v>
      </c>
    </row>
    <row r="2942" spans="1:19" x14ac:dyDescent="0.3">
      <c r="A2942" t="s">
        <v>7748</v>
      </c>
      <c r="B2942" t="s">
        <v>6</v>
      </c>
      <c r="C2942" s="14">
        <v>2009</v>
      </c>
      <c r="D2942" t="s">
        <v>302</v>
      </c>
      <c r="E2942" t="s">
        <v>2642</v>
      </c>
      <c r="F2942" t="s">
        <v>299</v>
      </c>
      <c r="G2942" t="s">
        <v>299</v>
      </c>
      <c r="H2942" t="s">
        <v>4353</v>
      </c>
      <c r="I2942" s="14">
        <v>56000000</v>
      </c>
      <c r="J2942" t="s">
        <v>147</v>
      </c>
      <c r="K2942" s="14">
        <v>8197422</v>
      </c>
      <c r="L2942" t="s">
        <v>197</v>
      </c>
      <c r="M2942" t="s">
        <v>202</v>
      </c>
      <c r="N2942" s="14"/>
      <c r="O2942" s="14"/>
      <c r="P2942" s="14"/>
      <c r="Q2942" s="14"/>
      <c r="R2942" s="14"/>
      <c r="S2942" s="14">
        <v>0</v>
      </c>
    </row>
    <row r="2943" spans="1:19" x14ac:dyDescent="0.3">
      <c r="A2943" t="s">
        <v>7749</v>
      </c>
      <c r="B2943" t="s">
        <v>6</v>
      </c>
      <c r="C2943" s="14">
        <v>2009</v>
      </c>
      <c r="D2943" t="s">
        <v>302</v>
      </c>
      <c r="E2943" t="s">
        <v>2641</v>
      </c>
      <c r="F2943" t="s">
        <v>299</v>
      </c>
      <c r="G2943" t="s">
        <v>299</v>
      </c>
      <c r="H2943" t="s">
        <v>207</v>
      </c>
      <c r="I2943" s="14"/>
      <c r="J2943" t="s">
        <v>146</v>
      </c>
      <c r="K2943" s="14"/>
      <c r="L2943" t="s">
        <v>198</v>
      </c>
      <c r="M2943" t="s">
        <v>4353</v>
      </c>
      <c r="N2943" s="14"/>
      <c r="O2943" s="14"/>
      <c r="P2943" s="14"/>
      <c r="Q2943" s="14">
        <v>0</v>
      </c>
      <c r="R2943" s="14">
        <v>1</v>
      </c>
      <c r="S2943" s="14">
        <v>1</v>
      </c>
    </row>
    <row r="2944" spans="1:19" x14ac:dyDescent="0.3">
      <c r="A2944" t="s">
        <v>7750</v>
      </c>
      <c r="B2944" t="s">
        <v>6</v>
      </c>
      <c r="C2944" s="14">
        <v>2009</v>
      </c>
      <c r="D2944" t="s">
        <v>302</v>
      </c>
      <c r="E2944" t="s">
        <v>2643</v>
      </c>
      <c r="F2944" t="s">
        <v>787</v>
      </c>
      <c r="G2944" t="s">
        <v>365</v>
      </c>
      <c r="H2944" t="s">
        <v>4353</v>
      </c>
      <c r="I2944" s="14">
        <v>11000</v>
      </c>
      <c r="J2944" t="s">
        <v>146</v>
      </c>
      <c r="K2944" s="14">
        <v>11000</v>
      </c>
      <c r="L2944" t="s">
        <v>197</v>
      </c>
      <c r="M2944" t="s">
        <v>202</v>
      </c>
      <c r="N2944" s="14"/>
      <c r="O2944" s="14"/>
      <c r="P2944" s="14"/>
      <c r="Q2944" s="14"/>
      <c r="R2944" s="14"/>
      <c r="S2944" s="14">
        <v>0</v>
      </c>
    </row>
    <row r="2945" spans="1:19" x14ac:dyDescent="0.3">
      <c r="A2945" t="s">
        <v>7751</v>
      </c>
      <c r="B2945" t="s">
        <v>6</v>
      </c>
      <c r="C2945" s="14">
        <v>2009</v>
      </c>
      <c r="D2945" t="s">
        <v>4985</v>
      </c>
      <c r="E2945" t="s">
        <v>2644</v>
      </c>
      <c r="F2945" t="s">
        <v>463</v>
      </c>
      <c r="G2945" t="s">
        <v>337</v>
      </c>
      <c r="H2945" t="s">
        <v>207</v>
      </c>
      <c r="I2945" s="14"/>
      <c r="J2945" t="s">
        <v>4353</v>
      </c>
      <c r="K2945" s="14">
        <v>2400000000</v>
      </c>
      <c r="L2945" t="s">
        <v>198</v>
      </c>
      <c r="M2945" t="s">
        <v>199</v>
      </c>
      <c r="N2945" s="14"/>
      <c r="O2945" s="14">
        <v>5.6</v>
      </c>
      <c r="P2945" s="14">
        <v>15.71</v>
      </c>
      <c r="Q2945" s="14">
        <v>0</v>
      </c>
      <c r="R2945" s="14">
        <v>1</v>
      </c>
      <c r="S2945" s="14">
        <v>1</v>
      </c>
    </row>
    <row r="2946" spans="1:19" x14ac:dyDescent="0.3">
      <c r="A2946" t="s">
        <v>7752</v>
      </c>
      <c r="B2946" t="s">
        <v>6</v>
      </c>
      <c r="C2946" s="14">
        <v>2010</v>
      </c>
      <c r="D2946" t="s">
        <v>302</v>
      </c>
      <c r="E2946" t="s">
        <v>2646</v>
      </c>
      <c r="F2946" t="s">
        <v>2634</v>
      </c>
      <c r="G2946" t="s">
        <v>365</v>
      </c>
      <c r="H2946" t="s">
        <v>4353</v>
      </c>
      <c r="I2946" s="14"/>
      <c r="J2946" t="s">
        <v>4353</v>
      </c>
      <c r="K2946" s="14"/>
      <c r="L2946" t="s">
        <v>197</v>
      </c>
      <c r="M2946" t="s">
        <v>202</v>
      </c>
      <c r="N2946" s="14"/>
      <c r="O2946" s="14"/>
      <c r="P2946" s="14"/>
      <c r="Q2946" s="14"/>
      <c r="R2946" s="14"/>
      <c r="S2946" s="14">
        <v>0</v>
      </c>
    </row>
    <row r="2947" spans="1:19" x14ac:dyDescent="0.3">
      <c r="A2947" t="s">
        <v>7753</v>
      </c>
      <c r="B2947" t="s">
        <v>6</v>
      </c>
      <c r="C2947" s="14">
        <v>2010</v>
      </c>
      <c r="D2947" t="s">
        <v>302</v>
      </c>
      <c r="E2947" t="s">
        <v>2645</v>
      </c>
      <c r="F2947" t="s">
        <v>299</v>
      </c>
      <c r="G2947" t="s">
        <v>299</v>
      </c>
      <c r="H2947" t="s">
        <v>4353</v>
      </c>
      <c r="I2947" s="14"/>
      <c r="J2947" t="s">
        <v>4353</v>
      </c>
      <c r="K2947" s="14"/>
      <c r="L2947" t="s">
        <v>197</v>
      </c>
      <c r="M2947" t="s">
        <v>202</v>
      </c>
      <c r="N2947" s="14"/>
      <c r="O2947" s="14"/>
      <c r="P2947" s="14"/>
      <c r="Q2947" s="14"/>
      <c r="R2947" s="14"/>
      <c r="S2947" s="14">
        <v>0</v>
      </c>
    </row>
    <row r="2948" spans="1:19" x14ac:dyDescent="0.3">
      <c r="A2948" t="s">
        <v>7754</v>
      </c>
      <c r="B2948" t="s">
        <v>6</v>
      </c>
      <c r="C2948" s="14">
        <v>2011</v>
      </c>
      <c r="D2948" t="s">
        <v>302</v>
      </c>
      <c r="E2948" t="s">
        <v>7758</v>
      </c>
      <c r="F2948" t="s">
        <v>463</v>
      </c>
      <c r="G2948" t="s">
        <v>337</v>
      </c>
      <c r="H2948" t="s">
        <v>207</v>
      </c>
      <c r="I2948" s="14">
        <v>765000000</v>
      </c>
      <c r="J2948" t="s">
        <v>146</v>
      </c>
      <c r="K2948" s="14">
        <v>765000000</v>
      </c>
      <c r="L2948" t="s">
        <v>198</v>
      </c>
      <c r="M2948" t="s">
        <v>199</v>
      </c>
      <c r="N2948" s="14"/>
      <c r="O2948" s="14"/>
      <c r="P2948" s="14"/>
      <c r="Q2948" s="14">
        <v>0</v>
      </c>
      <c r="R2948" s="14">
        <v>1</v>
      </c>
      <c r="S2948" s="14">
        <v>1</v>
      </c>
    </row>
    <row r="2949" spans="1:19" x14ac:dyDescent="0.3">
      <c r="A2949" t="s">
        <v>7756</v>
      </c>
      <c r="B2949" t="s">
        <v>6</v>
      </c>
      <c r="C2949" s="14">
        <v>2011</v>
      </c>
      <c r="D2949" t="s">
        <v>302</v>
      </c>
      <c r="E2949" t="s">
        <v>2647</v>
      </c>
      <c r="F2949" t="s">
        <v>299</v>
      </c>
      <c r="G2949" t="s">
        <v>299</v>
      </c>
      <c r="H2949" t="s">
        <v>4353</v>
      </c>
      <c r="I2949" s="14">
        <v>500000</v>
      </c>
      <c r="J2949" t="s">
        <v>146</v>
      </c>
      <c r="K2949" s="14">
        <v>500000</v>
      </c>
      <c r="L2949" t="s">
        <v>197</v>
      </c>
      <c r="M2949" t="s">
        <v>202</v>
      </c>
      <c r="N2949" s="14"/>
      <c r="O2949" s="14"/>
      <c r="P2949" s="14"/>
      <c r="Q2949" s="14"/>
      <c r="R2949" s="14"/>
      <c r="S2949" s="14">
        <v>0</v>
      </c>
    </row>
    <row r="2950" spans="1:19" x14ac:dyDescent="0.3">
      <c r="A2950" t="s">
        <v>7757</v>
      </c>
      <c r="B2950" t="s">
        <v>6</v>
      </c>
      <c r="C2950" s="14">
        <v>2011</v>
      </c>
      <c r="D2950" t="s">
        <v>302</v>
      </c>
      <c r="E2950" t="s">
        <v>7755</v>
      </c>
      <c r="F2950" t="s">
        <v>299</v>
      </c>
      <c r="G2950" t="s">
        <v>299</v>
      </c>
      <c r="H2950" t="s">
        <v>4353</v>
      </c>
      <c r="I2950" s="14"/>
      <c r="J2950" t="s">
        <v>4353</v>
      </c>
      <c r="K2950" s="14"/>
      <c r="L2950" t="s">
        <v>197</v>
      </c>
      <c r="M2950" t="s">
        <v>202</v>
      </c>
      <c r="N2950" s="14"/>
      <c r="O2950" s="14"/>
      <c r="P2950" s="14"/>
      <c r="Q2950" s="14"/>
      <c r="R2950" s="14"/>
      <c r="S2950" s="14">
        <v>0</v>
      </c>
    </row>
    <row r="2951" spans="1:19" x14ac:dyDescent="0.3">
      <c r="A2951" t="s">
        <v>7759</v>
      </c>
      <c r="B2951" t="s">
        <v>6</v>
      </c>
      <c r="C2951" s="14">
        <v>2012</v>
      </c>
      <c r="D2951" t="s">
        <v>302</v>
      </c>
      <c r="E2951" t="s">
        <v>2649</v>
      </c>
      <c r="F2951" t="s">
        <v>364</v>
      </c>
      <c r="G2951" t="s">
        <v>365</v>
      </c>
      <c r="H2951" t="s">
        <v>4353</v>
      </c>
      <c r="I2951" s="14"/>
      <c r="J2951" t="s">
        <v>4353</v>
      </c>
      <c r="K2951" s="14"/>
      <c r="L2951" t="s">
        <v>197</v>
      </c>
      <c r="M2951" t="s">
        <v>202</v>
      </c>
      <c r="N2951" s="14"/>
      <c r="O2951" s="14"/>
      <c r="P2951" s="14"/>
      <c r="Q2951" s="14"/>
      <c r="R2951" s="14"/>
      <c r="S2951" s="14">
        <v>0</v>
      </c>
    </row>
    <row r="2952" spans="1:19" x14ac:dyDescent="0.3">
      <c r="A2952" t="s">
        <v>7761</v>
      </c>
      <c r="B2952" t="s">
        <v>6</v>
      </c>
      <c r="C2952" s="14">
        <v>2012</v>
      </c>
      <c r="D2952" t="s">
        <v>302</v>
      </c>
      <c r="E2952" t="s">
        <v>2650</v>
      </c>
      <c r="F2952" t="s">
        <v>299</v>
      </c>
      <c r="G2952" t="s">
        <v>299</v>
      </c>
      <c r="H2952" t="s">
        <v>4353</v>
      </c>
      <c r="I2952" s="14">
        <v>6350000</v>
      </c>
      <c r="J2952" t="s">
        <v>146</v>
      </c>
      <c r="K2952" s="14">
        <v>6350000</v>
      </c>
      <c r="L2952" t="s">
        <v>197</v>
      </c>
      <c r="M2952" t="s">
        <v>202</v>
      </c>
      <c r="N2952" s="14"/>
      <c r="O2952" s="14"/>
      <c r="P2952" s="14"/>
      <c r="Q2952" s="14"/>
      <c r="R2952" s="14"/>
      <c r="S2952" s="14">
        <v>0</v>
      </c>
    </row>
    <row r="2953" spans="1:19" x14ac:dyDescent="0.3">
      <c r="A2953" t="s">
        <v>7762</v>
      </c>
      <c r="B2953" t="s">
        <v>6</v>
      </c>
      <c r="C2953" s="14">
        <v>2012</v>
      </c>
      <c r="D2953" t="s">
        <v>302</v>
      </c>
      <c r="E2953" t="s">
        <v>7760</v>
      </c>
      <c r="F2953" t="s">
        <v>787</v>
      </c>
      <c r="G2953" t="s">
        <v>365</v>
      </c>
      <c r="H2953" t="s">
        <v>4353</v>
      </c>
      <c r="I2953" s="14">
        <v>30000000</v>
      </c>
      <c r="J2953" t="s">
        <v>147</v>
      </c>
      <c r="K2953" s="14">
        <v>4752601.5</v>
      </c>
      <c r="L2953" t="s">
        <v>197</v>
      </c>
      <c r="M2953" t="s">
        <v>202</v>
      </c>
      <c r="N2953" s="14"/>
      <c r="O2953" s="14"/>
      <c r="P2953" s="14"/>
      <c r="Q2953" s="14"/>
      <c r="R2953" s="14"/>
      <c r="S2953" s="14">
        <v>0</v>
      </c>
    </row>
    <row r="2954" spans="1:19" x14ac:dyDescent="0.3">
      <c r="A2954" t="s">
        <v>7763</v>
      </c>
      <c r="B2954" t="s">
        <v>6</v>
      </c>
      <c r="C2954" s="14">
        <v>2012</v>
      </c>
      <c r="D2954" t="s">
        <v>302</v>
      </c>
      <c r="E2954" t="s">
        <v>2648</v>
      </c>
      <c r="F2954" t="s">
        <v>299</v>
      </c>
      <c r="G2954" t="s">
        <v>299</v>
      </c>
      <c r="H2954" t="s">
        <v>4353</v>
      </c>
      <c r="I2954" s="14">
        <v>10000</v>
      </c>
      <c r="J2954" t="s">
        <v>146</v>
      </c>
      <c r="K2954" s="14">
        <v>10000</v>
      </c>
      <c r="L2954" t="s">
        <v>197</v>
      </c>
      <c r="M2954" t="s">
        <v>202</v>
      </c>
      <c r="N2954" s="14"/>
      <c r="O2954" s="14"/>
      <c r="P2954" s="14"/>
      <c r="Q2954" s="14"/>
      <c r="R2954" s="14"/>
      <c r="S2954" s="14">
        <v>0</v>
      </c>
    </row>
    <row r="2955" spans="1:19" x14ac:dyDescent="0.3">
      <c r="A2955" t="s">
        <v>7764</v>
      </c>
      <c r="B2955" t="s">
        <v>6</v>
      </c>
      <c r="C2955" s="14">
        <v>2013</v>
      </c>
      <c r="D2955" t="s">
        <v>302</v>
      </c>
      <c r="E2955" t="s">
        <v>7770</v>
      </c>
      <c r="F2955" t="s">
        <v>299</v>
      </c>
      <c r="G2955" t="s">
        <v>299</v>
      </c>
      <c r="H2955" t="s">
        <v>4353</v>
      </c>
      <c r="I2955" s="14"/>
      <c r="J2955" t="s">
        <v>4353</v>
      </c>
      <c r="K2955" s="14"/>
      <c r="L2955" t="s">
        <v>197</v>
      </c>
      <c r="M2955" t="s">
        <v>202</v>
      </c>
      <c r="N2955" s="14"/>
      <c r="O2955" s="14"/>
      <c r="P2955" s="14"/>
      <c r="Q2955" s="14"/>
      <c r="R2955" s="14"/>
      <c r="S2955" s="14">
        <v>0</v>
      </c>
    </row>
    <row r="2956" spans="1:19" x14ac:dyDescent="0.3">
      <c r="A2956" t="s">
        <v>7765</v>
      </c>
      <c r="B2956" t="s">
        <v>6</v>
      </c>
      <c r="C2956" s="14">
        <v>2013</v>
      </c>
      <c r="D2956" t="s">
        <v>302</v>
      </c>
      <c r="E2956" t="s">
        <v>2651</v>
      </c>
      <c r="F2956" t="s">
        <v>787</v>
      </c>
      <c r="G2956" t="s">
        <v>365</v>
      </c>
      <c r="H2956" t="s">
        <v>4353</v>
      </c>
      <c r="I2956" s="14">
        <v>120000000</v>
      </c>
      <c r="J2956" t="s">
        <v>175</v>
      </c>
      <c r="K2956" s="14">
        <v>128538.7734375</v>
      </c>
      <c r="L2956" t="s">
        <v>197</v>
      </c>
      <c r="M2956" t="s">
        <v>202</v>
      </c>
      <c r="N2956" s="14"/>
      <c r="O2956" s="14"/>
      <c r="P2956" s="14"/>
      <c r="Q2956" s="14"/>
      <c r="R2956" s="14"/>
      <c r="S2956" s="14">
        <v>0</v>
      </c>
    </row>
    <row r="2957" spans="1:19" x14ac:dyDescent="0.3">
      <c r="A2957" t="s">
        <v>7766</v>
      </c>
      <c r="B2957" t="s">
        <v>6</v>
      </c>
      <c r="C2957" s="14">
        <v>2013</v>
      </c>
      <c r="D2957" t="s">
        <v>302</v>
      </c>
      <c r="E2957" t="s">
        <v>2653</v>
      </c>
      <c r="F2957" t="s">
        <v>299</v>
      </c>
      <c r="G2957" t="s">
        <v>299</v>
      </c>
      <c r="H2957" t="s">
        <v>4353</v>
      </c>
      <c r="I2957" s="14"/>
      <c r="J2957" t="s">
        <v>4353</v>
      </c>
      <c r="K2957" s="14"/>
      <c r="L2957" t="s">
        <v>197</v>
      </c>
      <c r="M2957" t="s">
        <v>202</v>
      </c>
      <c r="N2957" s="14"/>
      <c r="O2957" s="14"/>
      <c r="P2957" s="14"/>
      <c r="Q2957" s="14"/>
      <c r="R2957" s="14"/>
      <c r="S2957" s="14">
        <v>0</v>
      </c>
    </row>
    <row r="2958" spans="1:19" x14ac:dyDescent="0.3">
      <c r="A2958" t="s">
        <v>7767</v>
      </c>
      <c r="B2958" t="s">
        <v>6</v>
      </c>
      <c r="C2958" s="14">
        <v>2013</v>
      </c>
      <c r="D2958" t="s">
        <v>302</v>
      </c>
      <c r="E2958" t="s">
        <v>7768</v>
      </c>
      <c r="F2958" t="s">
        <v>299</v>
      </c>
      <c r="G2958" t="s">
        <v>299</v>
      </c>
      <c r="H2958" t="s">
        <v>4353</v>
      </c>
      <c r="I2958" s="14">
        <v>7940000</v>
      </c>
      <c r="J2958" t="s">
        <v>146</v>
      </c>
      <c r="K2958" s="14">
        <v>7940000</v>
      </c>
      <c r="L2958" t="s">
        <v>197</v>
      </c>
      <c r="M2958" t="s">
        <v>202</v>
      </c>
      <c r="N2958" s="14"/>
      <c r="O2958" s="14"/>
      <c r="P2958" s="14"/>
      <c r="Q2958" s="14"/>
      <c r="R2958" s="14"/>
      <c r="S2958" s="14">
        <v>0</v>
      </c>
    </row>
    <row r="2959" spans="1:19" x14ac:dyDescent="0.3">
      <c r="A2959" t="s">
        <v>7769</v>
      </c>
      <c r="B2959" t="s">
        <v>6</v>
      </c>
      <c r="C2959" s="14">
        <v>2013</v>
      </c>
      <c r="D2959" t="s">
        <v>302</v>
      </c>
      <c r="E2959" t="s">
        <v>2652</v>
      </c>
      <c r="F2959" t="s">
        <v>336</v>
      </c>
      <c r="G2959" t="s">
        <v>337</v>
      </c>
      <c r="H2959" t="s">
        <v>456</v>
      </c>
      <c r="I2959" s="14">
        <v>100000000</v>
      </c>
      <c r="J2959" t="s">
        <v>146</v>
      </c>
      <c r="K2959" s="14">
        <v>100000000</v>
      </c>
      <c r="L2959" t="s">
        <v>198</v>
      </c>
      <c r="M2959" t="s">
        <v>4353</v>
      </c>
      <c r="N2959" s="14"/>
      <c r="O2959" s="14"/>
      <c r="P2959" s="14"/>
      <c r="Q2959" s="14">
        <v>0</v>
      </c>
      <c r="R2959" s="14">
        <v>1</v>
      </c>
      <c r="S2959" s="14">
        <v>1</v>
      </c>
    </row>
    <row r="2960" spans="1:19" x14ac:dyDescent="0.3">
      <c r="A2960" t="s">
        <v>7771</v>
      </c>
      <c r="B2960" t="s">
        <v>6</v>
      </c>
      <c r="C2960" s="14">
        <v>2013</v>
      </c>
      <c r="D2960" t="s">
        <v>302</v>
      </c>
      <c r="E2960" t="s">
        <v>2654</v>
      </c>
      <c r="F2960" t="s">
        <v>299</v>
      </c>
      <c r="G2960" t="s">
        <v>299</v>
      </c>
      <c r="H2960" t="s">
        <v>207</v>
      </c>
      <c r="I2960" s="14">
        <v>91750000</v>
      </c>
      <c r="J2960" t="s">
        <v>146</v>
      </c>
      <c r="K2960" s="14">
        <v>91750000</v>
      </c>
      <c r="L2960" t="s">
        <v>198</v>
      </c>
      <c r="M2960" t="s">
        <v>202</v>
      </c>
      <c r="N2960" s="14">
        <v>2</v>
      </c>
      <c r="O2960" s="14"/>
      <c r="P2960" s="14">
        <v>15</v>
      </c>
      <c r="Q2960" s="14">
        <v>0</v>
      </c>
      <c r="R2960" s="14">
        <v>1</v>
      </c>
      <c r="S2960" s="14">
        <v>1</v>
      </c>
    </row>
    <row r="2961" spans="1:19" x14ac:dyDescent="0.3">
      <c r="A2961" t="s">
        <v>7772</v>
      </c>
      <c r="B2961" t="s">
        <v>6</v>
      </c>
      <c r="C2961" s="14">
        <v>2014</v>
      </c>
      <c r="D2961" t="s">
        <v>302</v>
      </c>
      <c r="E2961" t="s">
        <v>2655</v>
      </c>
      <c r="F2961" t="s">
        <v>787</v>
      </c>
      <c r="G2961" t="s">
        <v>365</v>
      </c>
      <c r="H2961" t="s">
        <v>4353</v>
      </c>
      <c r="I2961" s="14">
        <v>120000000</v>
      </c>
      <c r="J2961" t="s">
        <v>175</v>
      </c>
      <c r="K2961" s="14">
        <v>121908.3828125</v>
      </c>
      <c r="L2961" t="s">
        <v>197</v>
      </c>
      <c r="M2961" t="s">
        <v>202</v>
      </c>
      <c r="N2961" s="14"/>
      <c r="O2961" s="14"/>
      <c r="P2961" s="14"/>
      <c r="Q2961" s="14"/>
      <c r="R2961" s="14"/>
      <c r="S2961" s="14">
        <v>0</v>
      </c>
    </row>
    <row r="2962" spans="1:19" x14ac:dyDescent="0.3">
      <c r="A2962" t="s">
        <v>7773</v>
      </c>
      <c r="B2962" t="s">
        <v>6</v>
      </c>
      <c r="C2962" s="14">
        <v>2014</v>
      </c>
      <c r="D2962" t="s">
        <v>302</v>
      </c>
      <c r="E2962" t="s">
        <v>2656</v>
      </c>
      <c r="F2962" t="s">
        <v>299</v>
      </c>
      <c r="G2962" t="s">
        <v>299</v>
      </c>
      <c r="H2962" t="s">
        <v>4353</v>
      </c>
      <c r="I2962" s="14"/>
      <c r="J2962" t="s">
        <v>4353</v>
      </c>
      <c r="K2962" s="14"/>
      <c r="L2962" t="s">
        <v>197</v>
      </c>
      <c r="M2962" t="s">
        <v>202</v>
      </c>
      <c r="N2962" s="14"/>
      <c r="O2962" s="14"/>
      <c r="P2962" s="14"/>
      <c r="Q2962" s="14"/>
      <c r="R2962" s="14"/>
      <c r="S2962" s="14">
        <v>0</v>
      </c>
    </row>
    <row r="2963" spans="1:19" x14ac:dyDescent="0.3">
      <c r="A2963" t="s">
        <v>7774</v>
      </c>
      <c r="B2963" t="s">
        <v>6</v>
      </c>
      <c r="C2963" s="14">
        <v>2015</v>
      </c>
      <c r="D2963" t="s">
        <v>143</v>
      </c>
      <c r="E2963" t="s">
        <v>2657</v>
      </c>
      <c r="F2963" t="s">
        <v>336</v>
      </c>
      <c r="G2963" t="s">
        <v>337</v>
      </c>
      <c r="H2963" t="s">
        <v>456</v>
      </c>
      <c r="I2963" s="14"/>
      <c r="J2963" t="s">
        <v>4353</v>
      </c>
      <c r="K2963" s="14">
        <v>300000000</v>
      </c>
      <c r="L2963" t="s">
        <v>198</v>
      </c>
      <c r="M2963" t="s">
        <v>4353</v>
      </c>
      <c r="N2963" s="14"/>
      <c r="O2963" s="14"/>
      <c r="P2963" s="14"/>
      <c r="Q2963" s="14">
        <v>0</v>
      </c>
      <c r="R2963" s="14">
        <v>1</v>
      </c>
      <c r="S2963" s="14">
        <v>1</v>
      </c>
    </row>
    <row r="2964" spans="1:19" x14ac:dyDescent="0.3">
      <c r="A2964" t="s">
        <v>7776</v>
      </c>
      <c r="B2964" t="s">
        <v>6</v>
      </c>
      <c r="C2964" s="14">
        <v>2015</v>
      </c>
      <c r="D2964" t="s">
        <v>302</v>
      </c>
      <c r="E2964" t="s">
        <v>7782</v>
      </c>
      <c r="F2964" t="s">
        <v>299</v>
      </c>
      <c r="G2964" t="s">
        <v>299</v>
      </c>
      <c r="H2964" t="s">
        <v>4353</v>
      </c>
      <c r="I2964" s="14">
        <v>300000</v>
      </c>
      <c r="J2964" t="s">
        <v>146</v>
      </c>
      <c r="K2964" s="14">
        <v>300000</v>
      </c>
      <c r="L2964" t="s">
        <v>197</v>
      </c>
      <c r="M2964" t="s">
        <v>202</v>
      </c>
      <c r="N2964" s="14"/>
      <c r="O2964" s="14"/>
      <c r="P2964" s="14"/>
      <c r="Q2964" s="14"/>
      <c r="R2964" s="14"/>
      <c r="S2964" s="14">
        <v>0</v>
      </c>
    </row>
    <row r="2965" spans="1:19" x14ac:dyDescent="0.3">
      <c r="A2965" t="s">
        <v>7778</v>
      </c>
      <c r="B2965" t="s">
        <v>6</v>
      </c>
      <c r="C2965" s="14">
        <v>2015</v>
      </c>
      <c r="D2965" t="s">
        <v>302</v>
      </c>
      <c r="E2965" t="s">
        <v>7784</v>
      </c>
      <c r="F2965" t="s">
        <v>299</v>
      </c>
      <c r="G2965" t="s">
        <v>299</v>
      </c>
      <c r="H2965" t="s">
        <v>4353</v>
      </c>
      <c r="I2965" s="14">
        <v>1600000</v>
      </c>
      <c r="J2965" t="s">
        <v>146</v>
      </c>
      <c r="K2965" s="14">
        <v>1600000</v>
      </c>
      <c r="L2965" t="s">
        <v>197</v>
      </c>
      <c r="M2965" t="s">
        <v>202</v>
      </c>
      <c r="N2965" s="14"/>
      <c r="O2965" s="14"/>
      <c r="P2965" s="14"/>
      <c r="Q2965" s="14"/>
      <c r="R2965" s="14"/>
      <c r="S2965" s="14">
        <v>0</v>
      </c>
    </row>
    <row r="2966" spans="1:19" x14ac:dyDescent="0.3">
      <c r="A2966" t="s">
        <v>7780</v>
      </c>
      <c r="B2966" t="s">
        <v>6</v>
      </c>
      <c r="C2966" s="14">
        <v>2015</v>
      </c>
      <c r="D2966" t="s">
        <v>302</v>
      </c>
      <c r="E2966" t="s">
        <v>7777</v>
      </c>
      <c r="F2966" t="s">
        <v>299</v>
      </c>
      <c r="G2966" t="s">
        <v>299</v>
      </c>
      <c r="H2966" t="s">
        <v>4353</v>
      </c>
      <c r="I2966" s="14">
        <v>395081</v>
      </c>
      <c r="J2966" t="s">
        <v>146</v>
      </c>
      <c r="K2966" s="14">
        <v>395081</v>
      </c>
      <c r="L2966" t="s">
        <v>197</v>
      </c>
      <c r="M2966" t="s">
        <v>202</v>
      </c>
      <c r="N2966" s="14"/>
      <c r="O2966" s="14"/>
      <c r="P2966" s="14"/>
      <c r="Q2966" s="14"/>
      <c r="R2966" s="14"/>
      <c r="S2966" s="14">
        <v>0</v>
      </c>
    </row>
    <row r="2967" spans="1:19" x14ac:dyDescent="0.3">
      <c r="A2967" t="s">
        <v>7781</v>
      </c>
      <c r="B2967" t="s">
        <v>6</v>
      </c>
      <c r="C2967" s="14">
        <v>2015</v>
      </c>
      <c r="D2967" t="s">
        <v>302</v>
      </c>
      <c r="E2967" t="s">
        <v>7779</v>
      </c>
      <c r="F2967" t="s">
        <v>299</v>
      </c>
      <c r="G2967" t="s">
        <v>299</v>
      </c>
      <c r="H2967" t="s">
        <v>4353</v>
      </c>
      <c r="I2967" s="14">
        <v>2410000</v>
      </c>
      <c r="J2967" t="s">
        <v>147</v>
      </c>
      <c r="K2967" s="14">
        <v>386993.875</v>
      </c>
      <c r="L2967" t="s">
        <v>197</v>
      </c>
      <c r="M2967" t="s">
        <v>202</v>
      </c>
      <c r="N2967" s="14"/>
      <c r="O2967" s="14"/>
      <c r="P2967" s="14"/>
      <c r="Q2967" s="14"/>
      <c r="R2967" s="14"/>
      <c r="S2967" s="14">
        <v>0</v>
      </c>
    </row>
    <row r="2968" spans="1:19" x14ac:dyDescent="0.3">
      <c r="A2968" t="s">
        <v>7783</v>
      </c>
      <c r="B2968" t="s">
        <v>6</v>
      </c>
      <c r="C2968" s="14">
        <v>2015</v>
      </c>
      <c r="D2968" t="s">
        <v>302</v>
      </c>
      <c r="E2968" t="s">
        <v>7775</v>
      </c>
      <c r="F2968" t="s">
        <v>299</v>
      </c>
      <c r="G2968" t="s">
        <v>299</v>
      </c>
      <c r="H2968" t="s">
        <v>4353</v>
      </c>
      <c r="I2968" s="14">
        <v>10000000</v>
      </c>
      <c r="J2968" t="s">
        <v>147</v>
      </c>
      <c r="K2968" s="14">
        <v>1605783.75</v>
      </c>
      <c r="L2968" t="s">
        <v>197</v>
      </c>
      <c r="M2968" t="s">
        <v>202</v>
      </c>
      <c r="N2968" s="14"/>
      <c r="O2968" s="14"/>
      <c r="P2968" s="14"/>
      <c r="Q2968" s="14"/>
      <c r="R2968" s="14"/>
      <c r="S2968" s="14">
        <v>0</v>
      </c>
    </row>
    <row r="2969" spans="1:19" x14ac:dyDescent="0.3">
      <c r="A2969" t="s">
        <v>7785</v>
      </c>
      <c r="B2969" t="s">
        <v>6</v>
      </c>
      <c r="C2969" s="14">
        <v>2015</v>
      </c>
      <c r="D2969" t="s">
        <v>143</v>
      </c>
      <c r="E2969" t="s">
        <v>241</v>
      </c>
      <c r="F2969" t="s">
        <v>336</v>
      </c>
      <c r="G2969" t="s">
        <v>337</v>
      </c>
      <c r="H2969" t="s">
        <v>207</v>
      </c>
      <c r="I2969" s="14"/>
      <c r="J2969" t="s">
        <v>4353</v>
      </c>
      <c r="K2969" s="14">
        <v>39000000</v>
      </c>
      <c r="L2969" t="s">
        <v>198</v>
      </c>
      <c r="M2969" t="s">
        <v>4353</v>
      </c>
      <c r="N2969" s="14"/>
      <c r="O2969" s="14"/>
      <c r="P2969" s="14"/>
      <c r="Q2969" s="14">
        <v>0</v>
      </c>
      <c r="R2969" s="14">
        <v>1</v>
      </c>
      <c r="S2969" s="14">
        <v>1</v>
      </c>
    </row>
    <row r="2970" spans="1:19" x14ac:dyDescent="0.3">
      <c r="A2970" t="s">
        <v>7786</v>
      </c>
      <c r="B2970" t="s">
        <v>6</v>
      </c>
      <c r="C2970" s="14">
        <v>2016</v>
      </c>
      <c r="D2970" t="s">
        <v>302</v>
      </c>
      <c r="E2970" t="s">
        <v>7791</v>
      </c>
      <c r="F2970" t="s">
        <v>299</v>
      </c>
      <c r="G2970" t="s">
        <v>299</v>
      </c>
      <c r="H2970" t="s">
        <v>4353</v>
      </c>
      <c r="I2970" s="14">
        <v>30000000</v>
      </c>
      <c r="J2970" t="s">
        <v>147</v>
      </c>
      <c r="K2970" s="14">
        <v>4515027.5</v>
      </c>
      <c r="L2970" t="s">
        <v>197</v>
      </c>
      <c r="M2970" t="s">
        <v>202</v>
      </c>
      <c r="N2970" s="14"/>
      <c r="O2970" s="14"/>
      <c r="P2970" s="14"/>
      <c r="Q2970" s="14"/>
      <c r="R2970" s="14"/>
      <c r="S2970" s="14">
        <v>0</v>
      </c>
    </row>
    <row r="2971" spans="1:19" x14ac:dyDescent="0.3">
      <c r="A2971" t="s">
        <v>7788</v>
      </c>
      <c r="B2971" t="s">
        <v>6</v>
      </c>
      <c r="C2971" s="14">
        <v>2016</v>
      </c>
      <c r="D2971" t="s">
        <v>302</v>
      </c>
      <c r="E2971" t="s">
        <v>7795</v>
      </c>
      <c r="F2971" t="s">
        <v>299</v>
      </c>
      <c r="G2971" t="s">
        <v>299</v>
      </c>
      <c r="H2971" t="s">
        <v>4353</v>
      </c>
      <c r="I2971" s="14">
        <v>100000000</v>
      </c>
      <c r="J2971" t="s">
        <v>175</v>
      </c>
      <c r="K2971" s="14">
        <v>80980.21875</v>
      </c>
      <c r="L2971" t="s">
        <v>197</v>
      </c>
      <c r="M2971" t="s">
        <v>202</v>
      </c>
      <c r="N2971" s="14"/>
      <c r="O2971" s="14"/>
      <c r="P2971" s="14"/>
      <c r="Q2971" s="14"/>
      <c r="R2971" s="14"/>
      <c r="S2971" s="14">
        <v>0</v>
      </c>
    </row>
    <row r="2972" spans="1:19" x14ac:dyDescent="0.3">
      <c r="A2972" t="s">
        <v>7790</v>
      </c>
      <c r="B2972" t="s">
        <v>6</v>
      </c>
      <c r="C2972" s="14">
        <v>2016</v>
      </c>
      <c r="D2972" t="s">
        <v>302</v>
      </c>
      <c r="E2972" t="s">
        <v>7793</v>
      </c>
      <c r="F2972" t="s">
        <v>299</v>
      </c>
      <c r="G2972" t="s">
        <v>299</v>
      </c>
      <c r="H2972" t="s">
        <v>4353</v>
      </c>
      <c r="I2972" s="14">
        <v>7000000000</v>
      </c>
      <c r="J2972" t="s">
        <v>175</v>
      </c>
      <c r="K2972" s="14">
        <v>5668615</v>
      </c>
      <c r="L2972" t="s">
        <v>197</v>
      </c>
      <c r="M2972" t="s">
        <v>202</v>
      </c>
      <c r="N2972" s="14"/>
      <c r="O2972" s="14"/>
      <c r="P2972" s="14"/>
      <c r="Q2972" s="14"/>
      <c r="R2972" s="14"/>
      <c r="S2972" s="14">
        <v>0</v>
      </c>
    </row>
    <row r="2973" spans="1:19" x14ac:dyDescent="0.3">
      <c r="A2973" t="s">
        <v>7792</v>
      </c>
      <c r="B2973" t="s">
        <v>6</v>
      </c>
      <c r="C2973" s="14">
        <v>2016</v>
      </c>
      <c r="D2973" t="s">
        <v>302</v>
      </c>
      <c r="E2973" t="s">
        <v>7787</v>
      </c>
      <c r="F2973" t="s">
        <v>299</v>
      </c>
      <c r="G2973" t="s">
        <v>299</v>
      </c>
      <c r="H2973" t="s">
        <v>4353</v>
      </c>
      <c r="I2973" s="14">
        <v>36000000</v>
      </c>
      <c r="J2973" t="s">
        <v>147</v>
      </c>
      <c r="K2973" s="14">
        <v>5418033</v>
      </c>
      <c r="L2973" t="s">
        <v>197</v>
      </c>
      <c r="M2973" t="s">
        <v>202</v>
      </c>
      <c r="N2973" s="14"/>
      <c r="O2973" s="14"/>
      <c r="P2973" s="14"/>
      <c r="Q2973" s="14"/>
      <c r="R2973" s="14"/>
      <c r="S2973" s="14">
        <v>0</v>
      </c>
    </row>
    <row r="2974" spans="1:19" x14ac:dyDescent="0.3">
      <c r="A2974" t="s">
        <v>7794</v>
      </c>
      <c r="B2974" t="s">
        <v>6</v>
      </c>
      <c r="C2974" s="14">
        <v>2016</v>
      </c>
      <c r="D2974" t="s">
        <v>302</v>
      </c>
      <c r="E2974" t="s">
        <v>7789</v>
      </c>
      <c r="F2974" t="s">
        <v>299</v>
      </c>
      <c r="G2974" t="s">
        <v>299</v>
      </c>
      <c r="H2974" t="s">
        <v>4353</v>
      </c>
      <c r="I2974" s="14">
        <v>30000000</v>
      </c>
      <c r="J2974" t="s">
        <v>175</v>
      </c>
      <c r="K2974" s="14">
        <v>24294.064453125</v>
      </c>
      <c r="L2974" t="s">
        <v>197</v>
      </c>
      <c r="M2974" t="s">
        <v>202</v>
      </c>
      <c r="N2974" s="14"/>
      <c r="O2974" s="14"/>
      <c r="P2974" s="14"/>
      <c r="Q2974" s="14"/>
      <c r="R2974" s="14"/>
      <c r="S2974" s="14">
        <v>0</v>
      </c>
    </row>
    <row r="2975" spans="1:19" x14ac:dyDescent="0.3">
      <c r="A2975" t="s">
        <v>7796</v>
      </c>
      <c r="B2975" t="s">
        <v>75</v>
      </c>
      <c r="C2975" s="14">
        <v>1994</v>
      </c>
      <c r="D2975" t="s">
        <v>362</v>
      </c>
      <c r="E2975" t="s">
        <v>2658</v>
      </c>
      <c r="F2975" t="s">
        <v>299</v>
      </c>
      <c r="G2975" t="s">
        <v>299</v>
      </c>
      <c r="H2975" t="s">
        <v>4353</v>
      </c>
      <c r="I2975" s="14"/>
      <c r="J2975" t="s">
        <v>4353</v>
      </c>
      <c r="K2975" s="14"/>
      <c r="L2975" t="s">
        <v>197</v>
      </c>
      <c r="M2975" t="s">
        <v>4353</v>
      </c>
      <c r="N2975" s="14"/>
      <c r="O2975" s="14"/>
      <c r="P2975" s="14"/>
      <c r="Q2975" s="14"/>
      <c r="R2975" s="14"/>
      <c r="S2975" s="14">
        <v>0</v>
      </c>
    </row>
    <row r="2976" spans="1:19" x14ac:dyDescent="0.3">
      <c r="A2976" t="s">
        <v>7797</v>
      </c>
      <c r="B2976" t="s">
        <v>75</v>
      </c>
      <c r="C2976" s="14">
        <v>1994</v>
      </c>
      <c r="D2976" t="s">
        <v>362</v>
      </c>
      <c r="E2976" t="s">
        <v>2659</v>
      </c>
      <c r="F2976" t="s">
        <v>299</v>
      </c>
      <c r="G2976" t="s">
        <v>299</v>
      </c>
      <c r="H2976" t="s">
        <v>4353</v>
      </c>
      <c r="I2976" s="14"/>
      <c r="J2976" t="s">
        <v>4353</v>
      </c>
      <c r="K2976" s="14"/>
      <c r="L2976" t="s">
        <v>197</v>
      </c>
      <c r="M2976" t="s">
        <v>4353</v>
      </c>
      <c r="N2976" s="14"/>
      <c r="O2976" s="14"/>
      <c r="P2976" s="14"/>
      <c r="Q2976" s="14"/>
      <c r="R2976" s="14"/>
      <c r="S2976" s="14">
        <v>0</v>
      </c>
    </row>
    <row r="2977" spans="1:19" x14ac:dyDescent="0.3">
      <c r="A2977" t="s">
        <v>7798</v>
      </c>
      <c r="B2977" t="s">
        <v>75</v>
      </c>
      <c r="C2977" s="14">
        <v>1996</v>
      </c>
      <c r="D2977" t="s">
        <v>362</v>
      </c>
      <c r="E2977" t="s">
        <v>2660</v>
      </c>
      <c r="F2977" t="s">
        <v>299</v>
      </c>
      <c r="G2977" t="s">
        <v>299</v>
      </c>
      <c r="H2977" t="s">
        <v>4353</v>
      </c>
      <c r="I2977" s="14"/>
      <c r="J2977" t="s">
        <v>4353</v>
      </c>
      <c r="K2977" s="14"/>
      <c r="L2977" t="s">
        <v>197</v>
      </c>
      <c r="M2977" t="s">
        <v>4353</v>
      </c>
      <c r="N2977" s="14"/>
      <c r="O2977" s="14"/>
      <c r="P2977" s="14"/>
      <c r="Q2977" s="14"/>
      <c r="R2977" s="14"/>
      <c r="S2977" s="14">
        <v>0</v>
      </c>
    </row>
    <row r="2978" spans="1:19" x14ac:dyDescent="0.3">
      <c r="A2978" t="s">
        <v>7799</v>
      </c>
      <c r="B2978" t="s">
        <v>75</v>
      </c>
      <c r="C2978" s="14">
        <v>1997</v>
      </c>
      <c r="D2978" t="s">
        <v>362</v>
      </c>
      <c r="E2978" t="s">
        <v>2662</v>
      </c>
      <c r="F2978" t="s">
        <v>299</v>
      </c>
      <c r="G2978" t="s">
        <v>299</v>
      </c>
      <c r="H2978" t="s">
        <v>4353</v>
      </c>
      <c r="I2978" s="14"/>
      <c r="J2978" t="s">
        <v>4353</v>
      </c>
      <c r="K2978" s="14"/>
      <c r="L2978" t="s">
        <v>197</v>
      </c>
      <c r="M2978" t="s">
        <v>4353</v>
      </c>
      <c r="N2978" s="14"/>
      <c r="O2978" s="14"/>
      <c r="P2978" s="14"/>
      <c r="Q2978" s="14"/>
      <c r="R2978" s="14"/>
      <c r="S2978" s="14">
        <v>0</v>
      </c>
    </row>
    <row r="2979" spans="1:19" x14ac:dyDescent="0.3">
      <c r="A2979" t="s">
        <v>7800</v>
      </c>
      <c r="B2979" t="s">
        <v>75</v>
      </c>
      <c r="C2979" s="14">
        <v>1997</v>
      </c>
      <c r="D2979" t="s">
        <v>362</v>
      </c>
      <c r="E2979" t="s">
        <v>2661</v>
      </c>
      <c r="F2979" t="s">
        <v>299</v>
      </c>
      <c r="G2979" t="s">
        <v>299</v>
      </c>
      <c r="H2979" t="s">
        <v>4353</v>
      </c>
      <c r="I2979" s="14"/>
      <c r="J2979" t="s">
        <v>4353</v>
      </c>
      <c r="K2979" s="14"/>
      <c r="L2979" t="s">
        <v>197</v>
      </c>
      <c r="M2979" t="s">
        <v>4353</v>
      </c>
      <c r="N2979" s="14"/>
      <c r="O2979" s="14"/>
      <c r="P2979" s="14"/>
      <c r="Q2979" s="14"/>
      <c r="R2979" s="14"/>
      <c r="S2979" s="14">
        <v>0</v>
      </c>
    </row>
    <row r="2980" spans="1:19" x14ac:dyDescent="0.3">
      <c r="A2980" t="s">
        <v>7801</v>
      </c>
      <c r="B2980" t="s">
        <v>75</v>
      </c>
      <c r="C2980" s="14">
        <v>1998</v>
      </c>
      <c r="D2980" t="s">
        <v>362</v>
      </c>
      <c r="E2980" t="s">
        <v>2663</v>
      </c>
      <c r="F2980" t="s">
        <v>299</v>
      </c>
      <c r="G2980" t="s">
        <v>299</v>
      </c>
      <c r="H2980" t="s">
        <v>4353</v>
      </c>
      <c r="I2980" s="14"/>
      <c r="J2980" t="s">
        <v>4353</v>
      </c>
      <c r="K2980" s="14"/>
      <c r="L2980" t="s">
        <v>197</v>
      </c>
      <c r="M2980" t="s">
        <v>4353</v>
      </c>
      <c r="N2980" s="14"/>
      <c r="O2980" s="14"/>
      <c r="P2980" s="14"/>
      <c r="Q2980" s="14"/>
      <c r="R2980" s="14"/>
      <c r="S2980" s="14">
        <v>0</v>
      </c>
    </row>
    <row r="2981" spans="1:19" x14ac:dyDescent="0.3">
      <c r="A2981" t="s">
        <v>7802</v>
      </c>
      <c r="B2981" t="s">
        <v>75</v>
      </c>
      <c r="C2981" s="14">
        <v>1999</v>
      </c>
      <c r="D2981" t="s">
        <v>362</v>
      </c>
      <c r="E2981" t="s">
        <v>2664</v>
      </c>
      <c r="F2981" t="s">
        <v>299</v>
      </c>
      <c r="G2981" t="s">
        <v>299</v>
      </c>
      <c r="H2981" t="s">
        <v>4353</v>
      </c>
      <c r="I2981" s="14"/>
      <c r="J2981" t="s">
        <v>4353</v>
      </c>
      <c r="K2981" s="14"/>
      <c r="L2981" t="s">
        <v>197</v>
      </c>
      <c r="M2981" t="s">
        <v>4353</v>
      </c>
      <c r="N2981" s="14"/>
      <c r="O2981" s="14"/>
      <c r="P2981" s="14"/>
      <c r="Q2981" s="14"/>
      <c r="R2981" s="14"/>
      <c r="S2981" s="14">
        <v>0</v>
      </c>
    </row>
    <row r="2982" spans="1:19" x14ac:dyDescent="0.3">
      <c r="A2982" t="s">
        <v>7803</v>
      </c>
      <c r="B2982" t="s">
        <v>75</v>
      </c>
      <c r="C2982" s="14">
        <v>2000</v>
      </c>
      <c r="D2982" t="s">
        <v>302</v>
      </c>
      <c r="E2982" t="s">
        <v>2665</v>
      </c>
      <c r="F2982" t="s">
        <v>299</v>
      </c>
      <c r="G2982" t="s">
        <v>299</v>
      </c>
      <c r="H2982" t="s">
        <v>4353</v>
      </c>
      <c r="I2982" s="14">
        <v>12000000</v>
      </c>
      <c r="J2982" t="s">
        <v>152</v>
      </c>
      <c r="K2982" s="14">
        <v>1729149.375</v>
      </c>
      <c r="L2982" t="s">
        <v>197</v>
      </c>
      <c r="M2982" t="s">
        <v>202</v>
      </c>
      <c r="N2982" s="14"/>
      <c r="O2982" s="14"/>
      <c r="P2982" s="14"/>
      <c r="Q2982" s="14"/>
      <c r="R2982" s="14"/>
      <c r="S2982" s="14">
        <v>0</v>
      </c>
    </row>
    <row r="2983" spans="1:19" x14ac:dyDescent="0.3">
      <c r="A2983" t="s">
        <v>7804</v>
      </c>
      <c r="B2983" t="s">
        <v>75</v>
      </c>
      <c r="C2983" s="14">
        <v>2002</v>
      </c>
      <c r="D2983" t="s">
        <v>302</v>
      </c>
      <c r="E2983" t="s">
        <v>2666</v>
      </c>
      <c r="F2983" t="s">
        <v>299</v>
      </c>
      <c r="G2983" t="s">
        <v>299</v>
      </c>
      <c r="H2983" t="s">
        <v>4353</v>
      </c>
      <c r="I2983" s="14">
        <v>55000000</v>
      </c>
      <c r="J2983" t="s">
        <v>152</v>
      </c>
      <c r="K2983" s="14">
        <v>5217846.5</v>
      </c>
      <c r="L2983" t="s">
        <v>197</v>
      </c>
      <c r="M2983" t="s">
        <v>202</v>
      </c>
      <c r="N2983" s="14"/>
      <c r="O2983" s="14"/>
      <c r="P2983" s="14"/>
      <c r="Q2983" s="14"/>
      <c r="R2983" s="14"/>
      <c r="S2983" s="14">
        <v>0</v>
      </c>
    </row>
    <row r="2984" spans="1:19" x14ac:dyDescent="0.3">
      <c r="A2984" t="s">
        <v>7805</v>
      </c>
      <c r="B2984" t="s">
        <v>75</v>
      </c>
      <c r="C2984" s="14">
        <v>2003</v>
      </c>
      <c r="D2984" t="s">
        <v>302</v>
      </c>
      <c r="E2984" t="s">
        <v>2667</v>
      </c>
      <c r="F2984" t="s">
        <v>299</v>
      </c>
      <c r="G2984" t="s">
        <v>299</v>
      </c>
      <c r="H2984" t="s">
        <v>4353</v>
      </c>
      <c r="I2984" s="14">
        <v>30000</v>
      </c>
      <c r="J2984" t="s">
        <v>146</v>
      </c>
      <c r="K2984" s="14">
        <v>30000</v>
      </c>
      <c r="L2984" t="s">
        <v>197</v>
      </c>
      <c r="M2984" t="s">
        <v>202</v>
      </c>
      <c r="N2984" s="14"/>
      <c r="O2984" s="14"/>
      <c r="P2984" s="14"/>
      <c r="Q2984" s="14"/>
      <c r="R2984" s="14"/>
      <c r="S2984" s="14">
        <v>0</v>
      </c>
    </row>
    <row r="2985" spans="1:19" x14ac:dyDescent="0.3">
      <c r="A2985" t="s">
        <v>7806</v>
      </c>
      <c r="B2985" t="s">
        <v>75</v>
      </c>
      <c r="C2985" s="14">
        <v>2003</v>
      </c>
      <c r="D2985" t="s">
        <v>302</v>
      </c>
      <c r="E2985" t="s">
        <v>2668</v>
      </c>
      <c r="F2985" t="s">
        <v>299</v>
      </c>
      <c r="G2985" t="s">
        <v>299</v>
      </c>
      <c r="H2985" t="s">
        <v>4353</v>
      </c>
      <c r="I2985" s="14">
        <v>60000000</v>
      </c>
      <c r="J2985" t="s">
        <v>152</v>
      </c>
      <c r="K2985" s="14">
        <v>7931525.5</v>
      </c>
      <c r="L2985" t="s">
        <v>197</v>
      </c>
      <c r="M2985" t="s">
        <v>202</v>
      </c>
      <c r="N2985" s="14"/>
      <c r="O2985" s="14"/>
      <c r="P2985" s="14"/>
      <c r="Q2985" s="14"/>
      <c r="R2985" s="14"/>
      <c r="S2985" s="14">
        <v>0</v>
      </c>
    </row>
    <row r="2986" spans="1:19" x14ac:dyDescent="0.3">
      <c r="A2986" t="s">
        <v>7807</v>
      </c>
      <c r="B2986" t="s">
        <v>75</v>
      </c>
      <c r="C2986" s="14">
        <v>2004</v>
      </c>
      <c r="D2986" t="s">
        <v>4542</v>
      </c>
      <c r="E2986" t="s">
        <v>2669</v>
      </c>
      <c r="F2986" t="s">
        <v>364</v>
      </c>
      <c r="G2986" t="s">
        <v>365</v>
      </c>
      <c r="H2986" t="s">
        <v>207</v>
      </c>
      <c r="I2986" s="14">
        <v>30000000</v>
      </c>
      <c r="J2986" t="s">
        <v>152</v>
      </c>
      <c r="K2986" s="14">
        <v>4644184</v>
      </c>
      <c r="L2986" t="s">
        <v>198</v>
      </c>
      <c r="M2986" t="s">
        <v>366</v>
      </c>
      <c r="N2986" s="14">
        <v>0</v>
      </c>
      <c r="O2986" s="14"/>
      <c r="P2986" s="14"/>
      <c r="Q2986" s="14">
        <v>0</v>
      </c>
      <c r="R2986" s="14">
        <v>1</v>
      </c>
      <c r="S2986" s="14">
        <v>0</v>
      </c>
    </row>
    <row r="2987" spans="1:19" x14ac:dyDescent="0.3">
      <c r="A2987" t="s">
        <v>7808</v>
      </c>
      <c r="B2987" t="s">
        <v>75</v>
      </c>
      <c r="C2987" s="14">
        <v>2005</v>
      </c>
      <c r="D2987" t="s">
        <v>302</v>
      </c>
      <c r="E2987" t="s">
        <v>2674</v>
      </c>
      <c r="F2987" t="s">
        <v>299</v>
      </c>
      <c r="G2987" t="s">
        <v>299</v>
      </c>
      <c r="H2987" t="s">
        <v>4353</v>
      </c>
      <c r="I2987" s="14"/>
      <c r="J2987" t="s">
        <v>4353</v>
      </c>
      <c r="K2987" s="14"/>
      <c r="L2987" t="s">
        <v>197</v>
      </c>
      <c r="M2987" t="s">
        <v>202</v>
      </c>
      <c r="N2987" s="14"/>
      <c r="O2987" s="14"/>
      <c r="P2987" s="14"/>
      <c r="Q2987" s="14"/>
      <c r="R2987" s="14"/>
      <c r="S2987" s="14">
        <v>0</v>
      </c>
    </row>
    <row r="2988" spans="1:19" x14ac:dyDescent="0.3">
      <c r="A2988" t="s">
        <v>7809</v>
      </c>
      <c r="B2988" t="s">
        <v>75</v>
      </c>
      <c r="C2988" s="14">
        <v>2005</v>
      </c>
      <c r="D2988" t="s">
        <v>302</v>
      </c>
      <c r="E2988" t="s">
        <v>2673</v>
      </c>
      <c r="F2988" t="s">
        <v>299</v>
      </c>
      <c r="G2988" t="s">
        <v>299</v>
      </c>
      <c r="H2988" t="s">
        <v>4353</v>
      </c>
      <c r="I2988" s="14">
        <v>500000</v>
      </c>
      <c r="J2988" t="s">
        <v>152</v>
      </c>
      <c r="K2988" s="14">
        <v>78624.65625</v>
      </c>
      <c r="L2988" t="s">
        <v>197</v>
      </c>
      <c r="M2988" t="s">
        <v>202</v>
      </c>
      <c r="N2988" s="14"/>
      <c r="O2988" s="14"/>
      <c r="P2988" s="14"/>
      <c r="Q2988" s="14"/>
      <c r="R2988" s="14"/>
      <c r="S2988" s="14">
        <v>0</v>
      </c>
    </row>
    <row r="2989" spans="1:19" x14ac:dyDescent="0.3">
      <c r="A2989" t="s">
        <v>7811</v>
      </c>
      <c r="B2989" t="s">
        <v>75</v>
      </c>
      <c r="C2989" s="14">
        <v>2005</v>
      </c>
      <c r="D2989" t="s">
        <v>302</v>
      </c>
      <c r="E2989" t="s">
        <v>2670</v>
      </c>
      <c r="F2989" t="s">
        <v>299</v>
      </c>
      <c r="G2989" t="s">
        <v>299</v>
      </c>
      <c r="H2989" t="s">
        <v>4353</v>
      </c>
      <c r="I2989" s="14">
        <v>250000000</v>
      </c>
      <c r="J2989" t="s">
        <v>147</v>
      </c>
      <c r="K2989" s="14">
        <v>30508950</v>
      </c>
      <c r="L2989" t="s">
        <v>197</v>
      </c>
      <c r="M2989" t="s">
        <v>202</v>
      </c>
      <c r="N2989" s="14"/>
      <c r="O2989" s="14"/>
      <c r="P2989" s="14"/>
      <c r="Q2989" s="14"/>
      <c r="R2989" s="14"/>
      <c r="S2989" s="14">
        <v>0</v>
      </c>
    </row>
    <row r="2990" spans="1:19" x14ac:dyDescent="0.3">
      <c r="A2990" t="s">
        <v>7812</v>
      </c>
      <c r="B2990" t="s">
        <v>75</v>
      </c>
      <c r="C2990" s="14">
        <v>2005</v>
      </c>
      <c r="D2990" t="s">
        <v>302</v>
      </c>
      <c r="E2990" t="s">
        <v>2672</v>
      </c>
      <c r="F2990" t="s">
        <v>299</v>
      </c>
      <c r="G2990" t="s">
        <v>299</v>
      </c>
      <c r="H2990" t="s">
        <v>4353</v>
      </c>
      <c r="I2990" s="14">
        <v>26000</v>
      </c>
      <c r="J2990" t="s">
        <v>152</v>
      </c>
      <c r="K2990" s="14">
        <v>4088.482177734375</v>
      </c>
      <c r="L2990" t="s">
        <v>197</v>
      </c>
      <c r="M2990" t="s">
        <v>202</v>
      </c>
      <c r="N2990" s="14"/>
      <c r="O2990" s="14"/>
      <c r="P2990" s="14"/>
      <c r="Q2990" s="14"/>
      <c r="R2990" s="14"/>
      <c r="S2990" s="14">
        <v>0</v>
      </c>
    </row>
    <row r="2991" spans="1:19" x14ac:dyDescent="0.3">
      <c r="A2991" t="s">
        <v>7813</v>
      </c>
      <c r="B2991" t="s">
        <v>75</v>
      </c>
      <c r="C2991" s="14">
        <v>2005</v>
      </c>
      <c r="D2991" t="s">
        <v>4542</v>
      </c>
      <c r="E2991" t="s">
        <v>2671</v>
      </c>
      <c r="F2991" t="s">
        <v>336</v>
      </c>
      <c r="G2991" t="s">
        <v>337</v>
      </c>
      <c r="H2991" t="s">
        <v>207</v>
      </c>
      <c r="I2991" s="14">
        <v>250000000</v>
      </c>
      <c r="J2991" t="s">
        <v>147</v>
      </c>
      <c r="K2991" s="14">
        <v>30508950</v>
      </c>
      <c r="L2991" t="s">
        <v>198</v>
      </c>
      <c r="M2991" t="s">
        <v>202</v>
      </c>
      <c r="N2991" s="14">
        <v>3</v>
      </c>
      <c r="O2991" s="14"/>
      <c r="P2991" s="14">
        <v>15</v>
      </c>
      <c r="Q2991" s="14">
        <v>0</v>
      </c>
      <c r="R2991" s="14">
        <v>1</v>
      </c>
      <c r="S2991" s="14">
        <v>1</v>
      </c>
    </row>
    <row r="2992" spans="1:19" x14ac:dyDescent="0.3">
      <c r="A2992" t="s">
        <v>7814</v>
      </c>
      <c r="B2992" t="s">
        <v>75</v>
      </c>
      <c r="C2992" s="14">
        <v>2005</v>
      </c>
      <c r="D2992" t="s">
        <v>4542</v>
      </c>
      <c r="E2992" t="s">
        <v>7810</v>
      </c>
      <c r="F2992" t="s">
        <v>364</v>
      </c>
      <c r="G2992" t="s">
        <v>365</v>
      </c>
      <c r="H2992" t="s">
        <v>207</v>
      </c>
      <c r="I2992" s="14">
        <v>50000000</v>
      </c>
      <c r="J2992" t="s">
        <v>147</v>
      </c>
      <c r="K2992" s="14">
        <v>6101790</v>
      </c>
      <c r="L2992" t="s">
        <v>198</v>
      </c>
      <c r="M2992" t="s">
        <v>366</v>
      </c>
      <c r="N2992" s="14">
        <v>0</v>
      </c>
      <c r="O2992" s="14"/>
      <c r="P2992" s="14"/>
      <c r="Q2992" s="14">
        <v>0</v>
      </c>
      <c r="R2992" s="14">
        <v>1</v>
      </c>
      <c r="S2992" s="14">
        <v>0</v>
      </c>
    </row>
    <row r="2993" spans="1:19" x14ac:dyDescent="0.3">
      <c r="A2993" t="s">
        <v>7815</v>
      </c>
      <c r="B2993" t="s">
        <v>75</v>
      </c>
      <c r="C2993" s="14">
        <v>2006</v>
      </c>
      <c r="D2993" t="s">
        <v>302</v>
      </c>
      <c r="E2993" t="s">
        <v>2676</v>
      </c>
      <c r="F2993" t="s">
        <v>299</v>
      </c>
      <c r="G2993" t="s">
        <v>299</v>
      </c>
      <c r="H2993" t="s">
        <v>4353</v>
      </c>
      <c r="I2993" s="14"/>
      <c r="J2993" t="s">
        <v>4353</v>
      </c>
      <c r="K2993" s="14"/>
      <c r="L2993" t="s">
        <v>197</v>
      </c>
      <c r="M2993" t="s">
        <v>202</v>
      </c>
      <c r="N2993" s="14"/>
      <c r="O2993" s="14"/>
      <c r="P2993" s="14"/>
      <c r="Q2993" s="14"/>
      <c r="R2993" s="14"/>
      <c r="S2993" s="14">
        <v>0</v>
      </c>
    </row>
    <row r="2994" spans="1:19" x14ac:dyDescent="0.3">
      <c r="A2994" t="s">
        <v>7816</v>
      </c>
      <c r="B2994" t="s">
        <v>75</v>
      </c>
      <c r="C2994" s="14">
        <v>2006</v>
      </c>
      <c r="D2994" t="s">
        <v>302</v>
      </c>
      <c r="E2994" t="s">
        <v>2678</v>
      </c>
      <c r="F2994" t="s">
        <v>299</v>
      </c>
      <c r="G2994" t="s">
        <v>299</v>
      </c>
      <c r="H2994" t="s">
        <v>4353</v>
      </c>
      <c r="I2994" s="14"/>
      <c r="J2994" t="s">
        <v>4353</v>
      </c>
      <c r="K2994" s="14"/>
      <c r="L2994" t="s">
        <v>197</v>
      </c>
      <c r="M2994" t="s">
        <v>202</v>
      </c>
      <c r="N2994" s="14"/>
      <c r="O2994" s="14"/>
      <c r="P2994" s="14"/>
      <c r="Q2994" s="14"/>
      <c r="R2994" s="14"/>
      <c r="S2994" s="14">
        <v>0</v>
      </c>
    </row>
    <row r="2995" spans="1:19" x14ac:dyDescent="0.3">
      <c r="A2995" t="s">
        <v>7817</v>
      </c>
      <c r="B2995" t="s">
        <v>75</v>
      </c>
      <c r="C2995" s="14">
        <v>2006</v>
      </c>
      <c r="D2995" t="s">
        <v>4542</v>
      </c>
      <c r="E2995" t="s">
        <v>2675</v>
      </c>
      <c r="F2995" t="s">
        <v>364</v>
      </c>
      <c r="G2995" t="s">
        <v>365</v>
      </c>
      <c r="H2995" t="s">
        <v>207</v>
      </c>
      <c r="I2995" s="14">
        <v>20000000</v>
      </c>
      <c r="J2995" t="s">
        <v>147</v>
      </c>
      <c r="K2995" s="14">
        <v>2508328.25</v>
      </c>
      <c r="L2995" t="s">
        <v>198</v>
      </c>
      <c r="M2995" t="s">
        <v>366</v>
      </c>
      <c r="N2995" s="14">
        <v>0</v>
      </c>
      <c r="O2995" s="14"/>
      <c r="P2995" s="14"/>
      <c r="Q2995" s="14">
        <v>0</v>
      </c>
      <c r="R2995" s="14">
        <v>1</v>
      </c>
      <c r="S2995" s="14">
        <v>0</v>
      </c>
    </row>
    <row r="2996" spans="1:19" x14ac:dyDescent="0.3">
      <c r="A2996" t="s">
        <v>7818</v>
      </c>
      <c r="B2996" t="s">
        <v>75</v>
      </c>
      <c r="C2996" s="14">
        <v>2006</v>
      </c>
      <c r="D2996" t="s">
        <v>302</v>
      </c>
      <c r="E2996" t="s">
        <v>2677</v>
      </c>
      <c r="F2996" t="s">
        <v>299</v>
      </c>
      <c r="G2996" t="s">
        <v>299</v>
      </c>
      <c r="H2996" t="s">
        <v>4353</v>
      </c>
      <c r="I2996" s="14"/>
      <c r="J2996" t="s">
        <v>4353</v>
      </c>
      <c r="K2996" s="14"/>
      <c r="L2996" t="s">
        <v>197</v>
      </c>
      <c r="M2996" t="s">
        <v>202</v>
      </c>
      <c r="N2996" s="14"/>
      <c r="O2996" s="14"/>
      <c r="P2996" s="14"/>
      <c r="Q2996" s="14"/>
      <c r="R2996" s="14"/>
      <c r="S2996" s="14">
        <v>0</v>
      </c>
    </row>
    <row r="2997" spans="1:19" x14ac:dyDescent="0.3">
      <c r="A2997" t="s">
        <v>7819</v>
      </c>
      <c r="B2997" t="s">
        <v>75</v>
      </c>
      <c r="C2997" s="14">
        <v>2007</v>
      </c>
      <c r="D2997" t="s">
        <v>302</v>
      </c>
      <c r="E2997" t="s">
        <v>2683</v>
      </c>
      <c r="F2997" t="s">
        <v>299</v>
      </c>
      <c r="G2997" t="s">
        <v>299</v>
      </c>
      <c r="H2997" t="s">
        <v>4353</v>
      </c>
      <c r="I2997" s="14"/>
      <c r="J2997" t="s">
        <v>4353</v>
      </c>
      <c r="K2997" s="14"/>
      <c r="L2997" t="s">
        <v>197</v>
      </c>
      <c r="M2997" t="s">
        <v>202</v>
      </c>
      <c r="N2997" s="14"/>
      <c r="O2997" s="14"/>
      <c r="P2997" s="14"/>
      <c r="Q2997" s="14"/>
      <c r="R2997" s="14"/>
      <c r="S2997" s="14">
        <v>0</v>
      </c>
    </row>
    <row r="2998" spans="1:19" x14ac:dyDescent="0.3">
      <c r="A2998" t="s">
        <v>7821</v>
      </c>
      <c r="B2998" t="s">
        <v>75</v>
      </c>
      <c r="C2998" s="14">
        <v>2007</v>
      </c>
      <c r="D2998" t="s">
        <v>302</v>
      </c>
      <c r="E2998" t="s">
        <v>2684</v>
      </c>
      <c r="F2998" t="s">
        <v>299</v>
      </c>
      <c r="G2998" t="s">
        <v>299</v>
      </c>
      <c r="H2998" t="s">
        <v>4353</v>
      </c>
      <c r="I2998" s="14"/>
      <c r="J2998" t="s">
        <v>4353</v>
      </c>
      <c r="K2998" s="14"/>
      <c r="L2998" t="s">
        <v>197</v>
      </c>
      <c r="M2998" t="s">
        <v>202</v>
      </c>
      <c r="N2998" s="14"/>
      <c r="O2998" s="14"/>
      <c r="P2998" s="14"/>
      <c r="Q2998" s="14"/>
      <c r="R2998" s="14"/>
      <c r="S2998" s="14">
        <v>0</v>
      </c>
    </row>
    <row r="2999" spans="1:19" x14ac:dyDescent="0.3">
      <c r="A2999" t="s">
        <v>7822</v>
      </c>
      <c r="B2999" t="s">
        <v>75</v>
      </c>
      <c r="C2999" s="14">
        <v>2007</v>
      </c>
      <c r="D2999" t="s">
        <v>302</v>
      </c>
      <c r="E2999" t="s">
        <v>2681</v>
      </c>
      <c r="F2999" t="s">
        <v>299</v>
      </c>
      <c r="G2999" t="s">
        <v>299</v>
      </c>
      <c r="H2999" t="s">
        <v>4353</v>
      </c>
      <c r="I2999" s="14"/>
      <c r="J2999" t="s">
        <v>4353</v>
      </c>
      <c r="K2999" s="14"/>
      <c r="L2999" t="s">
        <v>197</v>
      </c>
      <c r="M2999" t="s">
        <v>202</v>
      </c>
      <c r="N2999" s="14"/>
      <c r="O2999" s="14"/>
      <c r="P2999" s="14"/>
      <c r="Q2999" s="14"/>
      <c r="R2999" s="14"/>
      <c r="S2999" s="14">
        <v>0</v>
      </c>
    </row>
    <row r="3000" spans="1:19" x14ac:dyDescent="0.3">
      <c r="A3000" t="s">
        <v>7823</v>
      </c>
      <c r="B3000" t="s">
        <v>75</v>
      </c>
      <c r="C3000" s="14">
        <v>2007</v>
      </c>
      <c r="D3000" t="s">
        <v>302</v>
      </c>
      <c r="E3000" t="s">
        <v>2682</v>
      </c>
      <c r="F3000" t="s">
        <v>299</v>
      </c>
      <c r="G3000" t="s">
        <v>299</v>
      </c>
      <c r="H3000" t="s">
        <v>4353</v>
      </c>
      <c r="I3000" s="14">
        <v>1050000</v>
      </c>
      <c r="J3000" t="s">
        <v>147</v>
      </c>
      <c r="K3000" s="14">
        <v>138021.09375</v>
      </c>
      <c r="L3000" t="s">
        <v>197</v>
      </c>
      <c r="M3000" t="s">
        <v>202</v>
      </c>
      <c r="N3000" s="14"/>
      <c r="O3000" s="14"/>
      <c r="P3000" s="14"/>
      <c r="Q3000" s="14"/>
      <c r="R3000" s="14"/>
      <c r="S3000" s="14">
        <v>0</v>
      </c>
    </row>
    <row r="3001" spans="1:19" x14ac:dyDescent="0.3">
      <c r="A3001" t="s">
        <v>7824</v>
      </c>
      <c r="B3001" t="s">
        <v>75</v>
      </c>
      <c r="C3001" s="14">
        <v>2007</v>
      </c>
      <c r="D3001" t="s">
        <v>4542</v>
      </c>
      <c r="E3001" t="s">
        <v>2680</v>
      </c>
      <c r="F3001" t="s">
        <v>364</v>
      </c>
      <c r="G3001" t="s">
        <v>365</v>
      </c>
      <c r="H3001" t="s">
        <v>207</v>
      </c>
      <c r="I3001" s="14">
        <v>30000000</v>
      </c>
      <c r="J3001" t="s">
        <v>147</v>
      </c>
      <c r="K3001" s="14">
        <v>3943460</v>
      </c>
      <c r="L3001" t="s">
        <v>198</v>
      </c>
      <c r="M3001" t="s">
        <v>366</v>
      </c>
      <c r="N3001" s="14">
        <v>0</v>
      </c>
      <c r="O3001" s="14"/>
      <c r="P3001" s="14"/>
      <c r="Q3001" s="14">
        <v>0</v>
      </c>
      <c r="R3001" s="14">
        <v>1</v>
      </c>
      <c r="S3001" s="14">
        <v>0</v>
      </c>
    </row>
    <row r="3002" spans="1:19" x14ac:dyDescent="0.3">
      <c r="A3002" t="s">
        <v>7826</v>
      </c>
      <c r="B3002" t="s">
        <v>75</v>
      </c>
      <c r="C3002" s="14">
        <v>2007</v>
      </c>
      <c r="D3002" t="s">
        <v>302</v>
      </c>
      <c r="E3002" t="s">
        <v>2679</v>
      </c>
      <c r="F3002" t="s">
        <v>299</v>
      </c>
      <c r="G3002" t="s">
        <v>299</v>
      </c>
      <c r="H3002" t="s">
        <v>4353</v>
      </c>
      <c r="I3002" s="14">
        <v>16100000</v>
      </c>
      <c r="J3002" t="s">
        <v>147</v>
      </c>
      <c r="K3002" s="14">
        <v>2116323.5</v>
      </c>
      <c r="L3002" t="s">
        <v>197</v>
      </c>
      <c r="M3002" t="s">
        <v>202</v>
      </c>
      <c r="N3002" s="14"/>
      <c r="O3002" s="14"/>
      <c r="P3002" s="14"/>
      <c r="Q3002" s="14"/>
      <c r="R3002" s="14"/>
      <c r="S3002" s="14">
        <v>0</v>
      </c>
    </row>
    <row r="3003" spans="1:19" x14ac:dyDescent="0.3">
      <c r="A3003" t="s">
        <v>7827</v>
      </c>
      <c r="B3003" t="s">
        <v>75</v>
      </c>
      <c r="C3003" s="14">
        <v>2007</v>
      </c>
      <c r="D3003" t="s">
        <v>302</v>
      </c>
      <c r="E3003" t="s">
        <v>7825</v>
      </c>
      <c r="F3003" t="s">
        <v>299</v>
      </c>
      <c r="G3003" t="s">
        <v>299</v>
      </c>
      <c r="H3003" t="s">
        <v>4353</v>
      </c>
      <c r="I3003" s="14">
        <v>30000000</v>
      </c>
      <c r="J3003" t="s">
        <v>147</v>
      </c>
      <c r="K3003" s="14">
        <v>3943460</v>
      </c>
      <c r="L3003" t="s">
        <v>197</v>
      </c>
      <c r="M3003" t="s">
        <v>202</v>
      </c>
      <c r="N3003" s="14"/>
      <c r="O3003" s="14"/>
      <c r="P3003" s="14"/>
      <c r="Q3003" s="14"/>
      <c r="R3003" s="14"/>
      <c r="S3003" s="14">
        <v>0</v>
      </c>
    </row>
    <row r="3004" spans="1:19" x14ac:dyDescent="0.3">
      <c r="A3004" t="s">
        <v>7828</v>
      </c>
      <c r="B3004" t="s">
        <v>75</v>
      </c>
      <c r="C3004" s="14">
        <v>2007</v>
      </c>
      <c r="D3004" t="s">
        <v>4542</v>
      </c>
      <c r="E3004" t="s">
        <v>7820</v>
      </c>
      <c r="F3004" t="s">
        <v>336</v>
      </c>
      <c r="G3004" t="s">
        <v>337</v>
      </c>
      <c r="H3004" t="s">
        <v>207</v>
      </c>
      <c r="I3004" s="14">
        <v>301000000</v>
      </c>
      <c r="J3004" t="s">
        <v>152</v>
      </c>
      <c r="K3004" s="14">
        <v>42723124</v>
      </c>
      <c r="L3004" t="s">
        <v>198</v>
      </c>
      <c r="M3004" t="s">
        <v>202</v>
      </c>
      <c r="N3004" s="14">
        <v>2</v>
      </c>
      <c r="O3004" s="14">
        <v>3</v>
      </c>
      <c r="P3004" s="14">
        <v>20</v>
      </c>
      <c r="Q3004" s="14">
        <v>0</v>
      </c>
      <c r="R3004" s="14">
        <v>1</v>
      </c>
      <c r="S3004" s="14">
        <v>1</v>
      </c>
    </row>
    <row r="3005" spans="1:19" x14ac:dyDescent="0.3">
      <c r="A3005" t="s">
        <v>7829</v>
      </c>
      <c r="B3005" t="s">
        <v>75</v>
      </c>
      <c r="C3005" s="14">
        <v>2008</v>
      </c>
      <c r="D3005" t="s">
        <v>302</v>
      </c>
      <c r="E3005" t="s">
        <v>2686</v>
      </c>
      <c r="F3005" t="s">
        <v>299</v>
      </c>
      <c r="G3005" t="s">
        <v>299</v>
      </c>
      <c r="H3005" t="s">
        <v>4353</v>
      </c>
      <c r="I3005" s="14">
        <v>20000000</v>
      </c>
      <c r="J3005" t="s">
        <v>147</v>
      </c>
      <c r="K3005" s="14">
        <v>2878254.75</v>
      </c>
      <c r="L3005" t="s">
        <v>197</v>
      </c>
      <c r="M3005" t="s">
        <v>202</v>
      </c>
      <c r="N3005" s="14"/>
      <c r="O3005" s="14"/>
      <c r="P3005" s="14"/>
      <c r="Q3005" s="14"/>
      <c r="R3005" s="14"/>
      <c r="S3005" s="14">
        <v>0</v>
      </c>
    </row>
    <row r="3006" spans="1:19" x14ac:dyDescent="0.3">
      <c r="A3006" t="s">
        <v>7830</v>
      </c>
      <c r="B3006" t="s">
        <v>75</v>
      </c>
      <c r="C3006" s="14">
        <v>2008</v>
      </c>
      <c r="D3006" t="s">
        <v>4542</v>
      </c>
      <c r="E3006" t="s">
        <v>2685</v>
      </c>
      <c r="F3006" t="s">
        <v>336</v>
      </c>
      <c r="G3006" t="s">
        <v>337</v>
      </c>
      <c r="H3006" t="s">
        <v>207</v>
      </c>
      <c r="I3006" s="14"/>
      <c r="J3006" t="s">
        <v>4353</v>
      </c>
      <c r="K3006" s="14">
        <v>4000000</v>
      </c>
      <c r="L3006" t="s">
        <v>198</v>
      </c>
      <c r="M3006" t="s">
        <v>202</v>
      </c>
      <c r="N3006" s="14"/>
      <c r="O3006" s="14">
        <v>5</v>
      </c>
      <c r="P3006" s="14">
        <v>20</v>
      </c>
      <c r="Q3006" s="14">
        <v>0</v>
      </c>
      <c r="R3006" s="14">
        <v>1</v>
      </c>
      <c r="S3006" s="14">
        <v>0</v>
      </c>
    </row>
    <row r="3007" spans="1:19" x14ac:dyDescent="0.3">
      <c r="A3007" t="s">
        <v>7831</v>
      </c>
      <c r="B3007" t="s">
        <v>75</v>
      </c>
      <c r="C3007" s="14">
        <v>2009</v>
      </c>
      <c r="D3007" t="s">
        <v>302</v>
      </c>
      <c r="E3007" t="s">
        <v>2691</v>
      </c>
      <c r="F3007" t="s">
        <v>299</v>
      </c>
      <c r="G3007" t="s">
        <v>299</v>
      </c>
      <c r="H3007" t="s">
        <v>4353</v>
      </c>
      <c r="I3007" s="14">
        <v>70000000</v>
      </c>
      <c r="J3007" t="s">
        <v>147</v>
      </c>
      <c r="K3007" s="14">
        <v>10246777</v>
      </c>
      <c r="L3007" t="s">
        <v>197</v>
      </c>
      <c r="M3007" t="s">
        <v>202</v>
      </c>
      <c r="N3007" s="14"/>
      <c r="O3007" s="14"/>
      <c r="P3007" s="14"/>
      <c r="Q3007" s="14"/>
      <c r="R3007" s="14"/>
      <c r="S3007" s="14">
        <v>0</v>
      </c>
    </row>
    <row r="3008" spans="1:19" x14ac:dyDescent="0.3">
      <c r="A3008" t="s">
        <v>7832</v>
      </c>
      <c r="B3008" t="s">
        <v>75</v>
      </c>
      <c r="C3008" s="14">
        <v>2009</v>
      </c>
      <c r="D3008" t="s">
        <v>302</v>
      </c>
      <c r="E3008" t="s">
        <v>2688</v>
      </c>
      <c r="F3008" t="s">
        <v>299</v>
      </c>
      <c r="G3008" t="s">
        <v>299</v>
      </c>
      <c r="H3008" t="s">
        <v>4353</v>
      </c>
      <c r="I3008" s="14">
        <v>20000</v>
      </c>
      <c r="J3008" t="s">
        <v>152</v>
      </c>
      <c r="K3008" s="14">
        <v>2360.251220703125</v>
      </c>
      <c r="L3008" t="s">
        <v>197</v>
      </c>
      <c r="M3008" t="s">
        <v>202</v>
      </c>
      <c r="N3008" s="14"/>
      <c r="O3008" s="14"/>
      <c r="P3008" s="14"/>
      <c r="Q3008" s="14"/>
      <c r="R3008" s="14"/>
      <c r="S3008" s="14">
        <v>0</v>
      </c>
    </row>
    <row r="3009" spans="1:19" x14ac:dyDescent="0.3">
      <c r="A3009" t="s">
        <v>7833</v>
      </c>
      <c r="B3009" t="s">
        <v>75</v>
      </c>
      <c r="C3009" s="14">
        <v>2009</v>
      </c>
      <c r="D3009" t="s">
        <v>302</v>
      </c>
      <c r="E3009" t="s">
        <v>2689</v>
      </c>
      <c r="F3009" t="s">
        <v>299</v>
      </c>
      <c r="G3009" t="s">
        <v>299</v>
      </c>
      <c r="H3009" t="s">
        <v>4353</v>
      </c>
      <c r="I3009" s="14">
        <v>50000000</v>
      </c>
      <c r="J3009" t="s">
        <v>147</v>
      </c>
      <c r="K3009" s="14">
        <v>7319126.5</v>
      </c>
      <c r="L3009" t="s">
        <v>197</v>
      </c>
      <c r="M3009" t="s">
        <v>202</v>
      </c>
      <c r="N3009" s="14"/>
      <c r="O3009" s="14"/>
      <c r="P3009" s="14"/>
      <c r="Q3009" s="14"/>
      <c r="R3009" s="14"/>
      <c r="S3009" s="14">
        <v>0</v>
      </c>
    </row>
    <row r="3010" spans="1:19" x14ac:dyDescent="0.3">
      <c r="A3010" t="s">
        <v>7834</v>
      </c>
      <c r="B3010" t="s">
        <v>75</v>
      </c>
      <c r="C3010" s="14">
        <v>2009</v>
      </c>
      <c r="D3010" t="s">
        <v>302</v>
      </c>
      <c r="E3010" t="s">
        <v>2690</v>
      </c>
      <c r="F3010" t="s">
        <v>299</v>
      </c>
      <c r="G3010" t="s">
        <v>299</v>
      </c>
      <c r="H3010" t="s">
        <v>4353</v>
      </c>
      <c r="I3010" s="14">
        <v>100000</v>
      </c>
      <c r="J3010" t="s">
        <v>146</v>
      </c>
      <c r="K3010" s="14">
        <v>100000</v>
      </c>
      <c r="L3010" t="s">
        <v>197</v>
      </c>
      <c r="M3010" t="s">
        <v>202</v>
      </c>
      <c r="N3010" s="14"/>
      <c r="O3010" s="14"/>
      <c r="P3010" s="14"/>
      <c r="Q3010" s="14"/>
      <c r="R3010" s="14"/>
      <c r="S3010" s="14">
        <v>0</v>
      </c>
    </row>
    <row r="3011" spans="1:19" x14ac:dyDescent="0.3">
      <c r="A3011" t="s">
        <v>7835</v>
      </c>
      <c r="B3011" t="s">
        <v>75</v>
      </c>
      <c r="C3011" s="14">
        <v>2009</v>
      </c>
      <c r="D3011" t="s">
        <v>372</v>
      </c>
      <c r="E3011" t="s">
        <v>2687</v>
      </c>
      <c r="F3011" t="s">
        <v>364</v>
      </c>
      <c r="G3011" t="s">
        <v>365</v>
      </c>
      <c r="H3011" t="s">
        <v>207</v>
      </c>
      <c r="I3011" s="14"/>
      <c r="J3011" t="s">
        <v>4353</v>
      </c>
      <c r="K3011" s="14">
        <v>9000000</v>
      </c>
      <c r="L3011" t="s">
        <v>198</v>
      </c>
      <c r="M3011" t="s">
        <v>366</v>
      </c>
      <c r="N3011" s="14">
        <v>0</v>
      </c>
      <c r="O3011" s="14"/>
      <c r="P3011" s="14"/>
      <c r="Q3011" s="14">
        <v>0</v>
      </c>
      <c r="R3011" s="14">
        <v>1</v>
      </c>
      <c r="S3011" s="14">
        <v>0</v>
      </c>
    </row>
    <row r="3012" spans="1:19" x14ac:dyDescent="0.3">
      <c r="A3012" t="s">
        <v>7836</v>
      </c>
      <c r="B3012" t="s">
        <v>75</v>
      </c>
      <c r="C3012" s="14">
        <v>2009</v>
      </c>
      <c r="D3012" t="s">
        <v>372</v>
      </c>
      <c r="E3012" t="s">
        <v>2692</v>
      </c>
      <c r="F3012" t="s">
        <v>364</v>
      </c>
      <c r="G3012" t="s">
        <v>365</v>
      </c>
      <c r="H3012" t="s">
        <v>207</v>
      </c>
      <c r="I3012" s="14"/>
      <c r="J3012" t="s">
        <v>4353</v>
      </c>
      <c r="K3012" s="14">
        <v>18000000</v>
      </c>
      <c r="L3012" t="s">
        <v>198</v>
      </c>
      <c r="M3012" t="s">
        <v>366</v>
      </c>
      <c r="N3012" s="14">
        <v>0</v>
      </c>
      <c r="O3012" s="14"/>
      <c r="P3012" s="14"/>
      <c r="Q3012" s="14">
        <v>0</v>
      </c>
      <c r="R3012" s="14">
        <v>1</v>
      </c>
      <c r="S3012" s="14">
        <v>1</v>
      </c>
    </row>
    <row r="3013" spans="1:19" x14ac:dyDescent="0.3">
      <c r="A3013" t="s">
        <v>7837</v>
      </c>
      <c r="B3013" t="s">
        <v>75</v>
      </c>
      <c r="C3013" s="14">
        <v>2011</v>
      </c>
      <c r="D3013" t="s">
        <v>302</v>
      </c>
      <c r="E3013" t="s">
        <v>2694</v>
      </c>
      <c r="F3013" t="s">
        <v>299</v>
      </c>
      <c r="G3013" t="s">
        <v>299</v>
      </c>
      <c r="H3013" t="s">
        <v>4353</v>
      </c>
      <c r="I3013" s="14"/>
      <c r="J3013" t="s">
        <v>4353</v>
      </c>
      <c r="K3013" s="14"/>
      <c r="L3013" t="s">
        <v>197</v>
      </c>
      <c r="M3013" t="s">
        <v>202</v>
      </c>
      <c r="N3013" s="14"/>
      <c r="O3013" s="14"/>
      <c r="P3013" s="14"/>
      <c r="Q3013" s="14"/>
      <c r="R3013" s="14"/>
      <c r="S3013" s="14">
        <v>0</v>
      </c>
    </row>
    <row r="3014" spans="1:19" x14ac:dyDescent="0.3">
      <c r="A3014" t="s">
        <v>7838</v>
      </c>
      <c r="B3014" t="s">
        <v>75</v>
      </c>
      <c r="C3014" s="14">
        <v>2011</v>
      </c>
      <c r="D3014" t="s">
        <v>302</v>
      </c>
      <c r="E3014" t="s">
        <v>2693</v>
      </c>
      <c r="F3014" t="s">
        <v>299</v>
      </c>
      <c r="G3014" t="s">
        <v>299</v>
      </c>
      <c r="H3014" t="s">
        <v>4353</v>
      </c>
      <c r="I3014" s="14">
        <v>3400000</v>
      </c>
      <c r="J3014" t="s">
        <v>152</v>
      </c>
      <c r="K3014" s="14">
        <v>468246.53125</v>
      </c>
      <c r="L3014" t="s">
        <v>197</v>
      </c>
      <c r="M3014" t="s">
        <v>202</v>
      </c>
      <c r="N3014" s="14"/>
      <c r="O3014" s="14"/>
      <c r="P3014" s="14"/>
      <c r="Q3014" s="14"/>
      <c r="R3014" s="14"/>
      <c r="S3014" s="14">
        <v>0</v>
      </c>
    </row>
    <row r="3015" spans="1:19" x14ac:dyDescent="0.3">
      <c r="A3015" t="s">
        <v>7839</v>
      </c>
      <c r="B3015" t="s">
        <v>75</v>
      </c>
      <c r="C3015" s="14">
        <v>2011</v>
      </c>
      <c r="D3015" t="s">
        <v>302</v>
      </c>
      <c r="E3015" t="s">
        <v>2695</v>
      </c>
      <c r="F3015" t="s">
        <v>299</v>
      </c>
      <c r="G3015" t="s">
        <v>299</v>
      </c>
      <c r="H3015" t="s">
        <v>4353</v>
      </c>
      <c r="I3015" s="14">
        <v>120000000</v>
      </c>
      <c r="J3015" t="s">
        <v>152</v>
      </c>
      <c r="K3015" s="14">
        <v>16526348</v>
      </c>
      <c r="L3015" t="s">
        <v>197</v>
      </c>
      <c r="M3015" t="s">
        <v>202</v>
      </c>
      <c r="N3015" s="14"/>
      <c r="O3015" s="14"/>
      <c r="P3015" s="14"/>
      <c r="Q3015" s="14"/>
      <c r="R3015" s="14"/>
      <c r="S3015" s="14">
        <v>0</v>
      </c>
    </row>
    <row r="3016" spans="1:19" x14ac:dyDescent="0.3">
      <c r="A3016" t="s">
        <v>7840</v>
      </c>
      <c r="B3016" t="s">
        <v>75</v>
      </c>
      <c r="C3016" s="14">
        <v>2012</v>
      </c>
      <c r="D3016" t="s">
        <v>4542</v>
      </c>
      <c r="E3016" t="s">
        <v>2696</v>
      </c>
      <c r="F3016" t="s">
        <v>336</v>
      </c>
      <c r="G3016" t="s">
        <v>337</v>
      </c>
      <c r="H3016" t="s">
        <v>207</v>
      </c>
      <c r="I3016" s="14">
        <v>126000000</v>
      </c>
      <c r="J3016" t="s">
        <v>146</v>
      </c>
      <c r="K3016" s="14">
        <v>126000000</v>
      </c>
      <c r="L3016" t="s">
        <v>198</v>
      </c>
      <c r="M3016" t="s">
        <v>202</v>
      </c>
      <c r="N3016" s="14">
        <v>2</v>
      </c>
      <c r="O3016" s="14">
        <v>5</v>
      </c>
      <c r="P3016" s="14">
        <v>15</v>
      </c>
      <c r="Q3016" s="14">
        <v>0</v>
      </c>
      <c r="R3016" s="14">
        <v>1</v>
      </c>
      <c r="S3016" s="14">
        <v>1</v>
      </c>
    </row>
    <row r="3017" spans="1:19" x14ac:dyDescent="0.3">
      <c r="A3017" t="s">
        <v>7841</v>
      </c>
      <c r="B3017" t="s">
        <v>75</v>
      </c>
      <c r="C3017" s="14">
        <v>2012</v>
      </c>
      <c r="D3017" t="s">
        <v>302</v>
      </c>
      <c r="E3017" t="s">
        <v>2700</v>
      </c>
      <c r="F3017" t="s">
        <v>299</v>
      </c>
      <c r="G3017" t="s">
        <v>299</v>
      </c>
      <c r="H3017" t="s">
        <v>4353</v>
      </c>
      <c r="I3017" s="14">
        <v>20000000</v>
      </c>
      <c r="J3017" t="s">
        <v>147</v>
      </c>
      <c r="K3017" s="14">
        <v>3168400.75</v>
      </c>
      <c r="L3017" t="s">
        <v>197</v>
      </c>
      <c r="M3017" t="s">
        <v>202</v>
      </c>
      <c r="N3017" s="14"/>
      <c r="O3017" s="14"/>
      <c r="P3017" s="14"/>
      <c r="Q3017" s="14"/>
      <c r="R3017" s="14"/>
      <c r="S3017" s="14">
        <v>0</v>
      </c>
    </row>
    <row r="3018" spans="1:19" x14ac:dyDescent="0.3">
      <c r="A3018" t="s">
        <v>7842</v>
      </c>
      <c r="B3018" t="s">
        <v>75</v>
      </c>
      <c r="C3018" s="14">
        <v>2012</v>
      </c>
      <c r="D3018" t="s">
        <v>302</v>
      </c>
      <c r="E3018" t="s">
        <v>2699</v>
      </c>
      <c r="F3018" t="s">
        <v>299</v>
      </c>
      <c r="G3018" t="s">
        <v>299</v>
      </c>
      <c r="H3018" t="s">
        <v>4353</v>
      </c>
      <c r="I3018" s="14"/>
      <c r="J3018" t="s">
        <v>4353</v>
      </c>
      <c r="K3018" s="14"/>
      <c r="L3018" t="s">
        <v>197</v>
      </c>
      <c r="M3018" t="s">
        <v>202</v>
      </c>
      <c r="N3018" s="14"/>
      <c r="O3018" s="14"/>
      <c r="P3018" s="14"/>
      <c r="Q3018" s="14"/>
      <c r="R3018" s="14"/>
      <c r="S3018" s="14">
        <v>0</v>
      </c>
    </row>
    <row r="3019" spans="1:19" x14ac:dyDescent="0.3">
      <c r="A3019" t="s">
        <v>7843</v>
      </c>
      <c r="B3019" t="s">
        <v>75</v>
      </c>
      <c r="C3019" s="14">
        <v>2012</v>
      </c>
      <c r="D3019" t="s">
        <v>372</v>
      </c>
      <c r="E3019" t="s">
        <v>2697</v>
      </c>
      <c r="F3019" t="s">
        <v>2698</v>
      </c>
      <c r="G3019" t="s">
        <v>493</v>
      </c>
      <c r="H3019" t="s">
        <v>456</v>
      </c>
      <c r="I3019" s="14"/>
      <c r="J3019" t="s">
        <v>4353</v>
      </c>
      <c r="K3019" s="14">
        <v>223000000</v>
      </c>
      <c r="L3019" t="s">
        <v>198</v>
      </c>
      <c r="M3019" t="s">
        <v>199</v>
      </c>
      <c r="N3019" s="14"/>
      <c r="O3019" s="14"/>
      <c r="P3019" s="14"/>
      <c r="Q3019" s="14">
        <v>0</v>
      </c>
      <c r="R3019" s="14">
        <v>1</v>
      </c>
      <c r="S3019" s="14">
        <v>1</v>
      </c>
    </row>
    <row r="3020" spans="1:19" x14ac:dyDescent="0.3">
      <c r="A3020" t="s">
        <v>7844</v>
      </c>
      <c r="B3020" t="s">
        <v>75</v>
      </c>
      <c r="C3020" s="14">
        <v>2013</v>
      </c>
      <c r="D3020" t="s">
        <v>302</v>
      </c>
      <c r="E3020" t="s">
        <v>2704</v>
      </c>
      <c r="F3020" t="s">
        <v>299</v>
      </c>
      <c r="G3020" t="s">
        <v>299</v>
      </c>
      <c r="H3020" t="s">
        <v>4353</v>
      </c>
      <c r="I3020" s="14"/>
      <c r="J3020" t="s">
        <v>4353</v>
      </c>
      <c r="K3020" s="14"/>
      <c r="L3020" t="s">
        <v>197</v>
      </c>
      <c r="M3020" t="s">
        <v>202</v>
      </c>
      <c r="N3020" s="14"/>
      <c r="O3020" s="14"/>
      <c r="P3020" s="14"/>
      <c r="Q3020" s="14"/>
      <c r="R3020" s="14"/>
      <c r="S3020" s="14">
        <v>0</v>
      </c>
    </row>
    <row r="3021" spans="1:19" x14ac:dyDescent="0.3">
      <c r="A3021" t="s">
        <v>7845</v>
      </c>
      <c r="B3021" t="s">
        <v>75</v>
      </c>
      <c r="C3021" s="14">
        <v>2013</v>
      </c>
      <c r="D3021" t="s">
        <v>302</v>
      </c>
      <c r="E3021" t="s">
        <v>2702</v>
      </c>
      <c r="F3021" t="s">
        <v>327</v>
      </c>
      <c r="G3021" t="s">
        <v>328</v>
      </c>
      <c r="H3021" t="s">
        <v>4353</v>
      </c>
      <c r="I3021" s="14"/>
      <c r="J3021" t="s">
        <v>4353</v>
      </c>
      <c r="K3021" s="14"/>
      <c r="L3021" t="s">
        <v>197</v>
      </c>
      <c r="M3021" t="s">
        <v>202</v>
      </c>
      <c r="N3021" s="14"/>
      <c r="O3021" s="14"/>
      <c r="P3021" s="14"/>
      <c r="Q3021" s="14"/>
      <c r="R3021" s="14"/>
      <c r="S3021" s="14">
        <v>0</v>
      </c>
    </row>
    <row r="3022" spans="1:19" x14ac:dyDescent="0.3">
      <c r="A3022" t="s">
        <v>7847</v>
      </c>
      <c r="B3022" t="s">
        <v>75</v>
      </c>
      <c r="C3022" s="14">
        <v>2013</v>
      </c>
      <c r="D3022" t="s">
        <v>302</v>
      </c>
      <c r="E3022" t="s">
        <v>7846</v>
      </c>
      <c r="F3022" t="s">
        <v>299</v>
      </c>
      <c r="G3022" t="s">
        <v>299</v>
      </c>
      <c r="H3022" t="s">
        <v>4353</v>
      </c>
      <c r="I3022" s="14">
        <v>150000000</v>
      </c>
      <c r="J3022" t="s">
        <v>147</v>
      </c>
      <c r="K3022" s="14">
        <v>24210112</v>
      </c>
      <c r="L3022" t="s">
        <v>197</v>
      </c>
      <c r="M3022" t="s">
        <v>202</v>
      </c>
      <c r="N3022" s="14"/>
      <c r="O3022" s="14"/>
      <c r="P3022" s="14"/>
      <c r="Q3022" s="14"/>
      <c r="R3022" s="14"/>
      <c r="S3022" s="14">
        <v>0</v>
      </c>
    </row>
    <row r="3023" spans="1:19" x14ac:dyDescent="0.3">
      <c r="A3023" t="s">
        <v>7848</v>
      </c>
      <c r="B3023" t="s">
        <v>75</v>
      </c>
      <c r="C3023" s="14">
        <v>2013</v>
      </c>
      <c r="D3023" t="s">
        <v>302</v>
      </c>
      <c r="E3023" t="s">
        <v>2701</v>
      </c>
      <c r="F3023" t="s">
        <v>299</v>
      </c>
      <c r="G3023" t="s">
        <v>299</v>
      </c>
      <c r="H3023" t="s">
        <v>4353</v>
      </c>
      <c r="I3023" s="14"/>
      <c r="J3023" t="s">
        <v>4353</v>
      </c>
      <c r="K3023" s="14"/>
      <c r="L3023" t="s">
        <v>197</v>
      </c>
      <c r="M3023" t="s">
        <v>202</v>
      </c>
      <c r="N3023" s="14"/>
      <c r="O3023" s="14"/>
      <c r="P3023" s="14"/>
      <c r="Q3023" s="14"/>
      <c r="R3023" s="14"/>
      <c r="S3023" s="14">
        <v>0</v>
      </c>
    </row>
    <row r="3024" spans="1:19" x14ac:dyDescent="0.3">
      <c r="A3024" t="s">
        <v>7849</v>
      </c>
      <c r="B3024" t="s">
        <v>75</v>
      </c>
      <c r="C3024" s="14">
        <v>2013</v>
      </c>
      <c r="D3024" t="s">
        <v>302</v>
      </c>
      <c r="E3024" t="s">
        <v>2703</v>
      </c>
      <c r="F3024" t="s">
        <v>299</v>
      </c>
      <c r="G3024" t="s">
        <v>299</v>
      </c>
      <c r="H3024" t="s">
        <v>4353</v>
      </c>
      <c r="I3024" s="14">
        <v>750000</v>
      </c>
      <c r="J3024" t="s">
        <v>152</v>
      </c>
      <c r="K3024" s="14">
        <v>77679.5078125</v>
      </c>
      <c r="L3024" t="s">
        <v>197</v>
      </c>
      <c r="M3024" t="s">
        <v>202</v>
      </c>
      <c r="N3024" s="14"/>
      <c r="O3024" s="14"/>
      <c r="P3024" s="14"/>
      <c r="Q3024" s="14"/>
      <c r="R3024" s="14"/>
      <c r="S3024" s="14">
        <v>0</v>
      </c>
    </row>
    <row r="3025" spans="1:19" x14ac:dyDescent="0.3">
      <c r="A3025" t="s">
        <v>7850</v>
      </c>
      <c r="B3025" t="s">
        <v>75</v>
      </c>
      <c r="C3025" s="14">
        <v>2013</v>
      </c>
      <c r="D3025" t="s">
        <v>302</v>
      </c>
      <c r="E3025" t="s">
        <v>7851</v>
      </c>
      <c r="F3025" t="s">
        <v>299</v>
      </c>
      <c r="G3025" t="s">
        <v>299</v>
      </c>
      <c r="H3025" t="s">
        <v>4353</v>
      </c>
      <c r="I3025" s="14"/>
      <c r="J3025" t="s">
        <v>4353</v>
      </c>
      <c r="K3025" s="14"/>
      <c r="L3025" t="s">
        <v>197</v>
      </c>
      <c r="M3025" t="s">
        <v>202</v>
      </c>
      <c r="N3025" s="14"/>
      <c r="O3025" s="14"/>
      <c r="P3025" s="14"/>
      <c r="Q3025" s="14"/>
      <c r="R3025" s="14"/>
      <c r="S3025" s="14">
        <v>0</v>
      </c>
    </row>
    <row r="3026" spans="1:19" x14ac:dyDescent="0.3">
      <c r="A3026" t="s">
        <v>7852</v>
      </c>
      <c r="B3026" t="s">
        <v>75</v>
      </c>
      <c r="C3026" s="14">
        <v>2014</v>
      </c>
      <c r="D3026" t="s">
        <v>302</v>
      </c>
      <c r="E3026" t="s">
        <v>2705</v>
      </c>
      <c r="F3026" t="s">
        <v>299</v>
      </c>
      <c r="G3026" t="s">
        <v>299</v>
      </c>
      <c r="H3026" t="s">
        <v>4353</v>
      </c>
      <c r="I3026" s="14">
        <v>800000000</v>
      </c>
      <c r="J3026" t="s">
        <v>152</v>
      </c>
      <c r="K3026" s="14">
        <v>73714680</v>
      </c>
      <c r="L3026" t="s">
        <v>197</v>
      </c>
      <c r="M3026" t="s">
        <v>202</v>
      </c>
      <c r="N3026" s="14"/>
      <c r="O3026" s="14"/>
      <c r="P3026" s="14"/>
      <c r="Q3026" s="14"/>
      <c r="R3026" s="14"/>
      <c r="S3026" s="14">
        <v>0</v>
      </c>
    </row>
    <row r="3027" spans="1:19" x14ac:dyDescent="0.3">
      <c r="A3027" t="s">
        <v>7853</v>
      </c>
      <c r="B3027" t="s">
        <v>75</v>
      </c>
      <c r="C3027" s="14">
        <v>2014</v>
      </c>
      <c r="D3027" t="s">
        <v>302</v>
      </c>
      <c r="E3027" t="s">
        <v>2707</v>
      </c>
      <c r="F3027" t="s">
        <v>299</v>
      </c>
      <c r="G3027" t="s">
        <v>299</v>
      </c>
      <c r="H3027" t="s">
        <v>4353</v>
      </c>
      <c r="I3027" s="14">
        <v>50000000</v>
      </c>
      <c r="J3027" t="s">
        <v>152</v>
      </c>
      <c r="K3027" s="14">
        <v>4607167.5</v>
      </c>
      <c r="L3027" t="s">
        <v>197</v>
      </c>
      <c r="M3027" t="s">
        <v>202</v>
      </c>
      <c r="N3027" s="14"/>
      <c r="O3027" s="14"/>
      <c r="P3027" s="14"/>
      <c r="Q3027" s="14"/>
      <c r="R3027" s="14"/>
      <c r="S3027" s="14">
        <v>0</v>
      </c>
    </row>
    <row r="3028" spans="1:19" x14ac:dyDescent="0.3">
      <c r="A3028" t="s">
        <v>7854</v>
      </c>
      <c r="B3028" t="s">
        <v>75</v>
      </c>
      <c r="C3028" s="14">
        <v>2014</v>
      </c>
      <c r="D3028" t="s">
        <v>302</v>
      </c>
      <c r="E3028" t="s">
        <v>2706</v>
      </c>
      <c r="F3028" t="s">
        <v>299</v>
      </c>
      <c r="G3028" t="s">
        <v>299</v>
      </c>
      <c r="H3028" t="s">
        <v>4353</v>
      </c>
      <c r="I3028" s="14">
        <v>2110174.46</v>
      </c>
      <c r="J3028" t="s">
        <v>152</v>
      </c>
      <c r="K3028" s="14">
        <v>194438.53125</v>
      </c>
      <c r="L3028" t="s">
        <v>197</v>
      </c>
      <c r="M3028" t="s">
        <v>202</v>
      </c>
      <c r="N3028" s="14"/>
      <c r="O3028" s="14"/>
      <c r="P3028" s="14"/>
      <c r="Q3028" s="14"/>
      <c r="R3028" s="14"/>
      <c r="S3028" s="14">
        <v>0</v>
      </c>
    </row>
    <row r="3029" spans="1:19" x14ac:dyDescent="0.3">
      <c r="A3029" t="s">
        <v>7855</v>
      </c>
      <c r="B3029" t="s">
        <v>113</v>
      </c>
      <c r="C3029" s="14">
        <v>2002</v>
      </c>
      <c r="D3029" t="s">
        <v>302</v>
      </c>
      <c r="E3029" t="s">
        <v>7856</v>
      </c>
      <c r="F3029" t="s">
        <v>299</v>
      </c>
      <c r="G3029" t="s">
        <v>299</v>
      </c>
      <c r="H3029" t="s">
        <v>4353</v>
      </c>
      <c r="I3029" s="14">
        <v>60000000</v>
      </c>
      <c r="J3029" t="s">
        <v>146</v>
      </c>
      <c r="K3029" s="14">
        <v>60000000</v>
      </c>
      <c r="L3029" t="s">
        <v>197</v>
      </c>
      <c r="M3029" t="s">
        <v>202</v>
      </c>
      <c r="N3029" s="14"/>
      <c r="O3029" s="14"/>
      <c r="P3029" s="14"/>
      <c r="Q3029" s="14"/>
      <c r="R3029" s="14"/>
      <c r="S3029" s="14">
        <v>0</v>
      </c>
    </row>
    <row r="3030" spans="1:19" x14ac:dyDescent="0.3">
      <c r="A3030" t="s">
        <v>7857</v>
      </c>
      <c r="B3030" t="s">
        <v>10</v>
      </c>
      <c r="C3030" s="14">
        <v>1956</v>
      </c>
      <c r="D3030" t="s">
        <v>255</v>
      </c>
      <c r="E3030" t="s">
        <v>4405</v>
      </c>
      <c r="F3030" t="s">
        <v>299</v>
      </c>
      <c r="G3030" t="s">
        <v>299</v>
      </c>
      <c r="H3030" t="s">
        <v>4353</v>
      </c>
      <c r="I3030" s="14"/>
      <c r="J3030" t="s">
        <v>4353</v>
      </c>
      <c r="K3030" s="14">
        <v>12600000</v>
      </c>
      <c r="L3030" t="s">
        <v>197</v>
      </c>
      <c r="M3030" t="s">
        <v>4353</v>
      </c>
      <c r="N3030" s="14"/>
      <c r="O3030" s="14"/>
      <c r="P3030" s="14"/>
      <c r="Q3030" s="14"/>
      <c r="R3030" s="14"/>
      <c r="S3030" s="14">
        <v>0</v>
      </c>
    </row>
    <row r="3031" spans="1:19" x14ac:dyDescent="0.3">
      <c r="A3031" t="s">
        <v>7858</v>
      </c>
      <c r="B3031" t="s">
        <v>10</v>
      </c>
      <c r="C3031" s="14">
        <v>1960</v>
      </c>
      <c r="D3031" t="s">
        <v>255</v>
      </c>
      <c r="E3031" t="s">
        <v>4406</v>
      </c>
      <c r="F3031" t="s">
        <v>299</v>
      </c>
      <c r="G3031" t="s">
        <v>299</v>
      </c>
      <c r="H3031" t="s">
        <v>4353</v>
      </c>
      <c r="I3031" s="14"/>
      <c r="J3031" t="s">
        <v>4353</v>
      </c>
      <c r="K3031" s="14">
        <v>21200000</v>
      </c>
      <c r="L3031" t="s">
        <v>197</v>
      </c>
      <c r="M3031" t="s">
        <v>4353</v>
      </c>
      <c r="N3031" s="14"/>
      <c r="O3031" s="14"/>
      <c r="P3031" s="14"/>
      <c r="Q3031" s="14"/>
      <c r="R3031" s="14"/>
      <c r="S3031" s="14">
        <v>0</v>
      </c>
    </row>
    <row r="3032" spans="1:19" x14ac:dyDescent="0.3">
      <c r="A3032" t="s">
        <v>7859</v>
      </c>
      <c r="B3032" t="s">
        <v>10</v>
      </c>
      <c r="C3032" s="14">
        <v>1964</v>
      </c>
      <c r="D3032" t="s">
        <v>255</v>
      </c>
      <c r="E3032" t="s">
        <v>4407</v>
      </c>
      <c r="F3032" t="s">
        <v>299</v>
      </c>
      <c r="G3032" t="s">
        <v>299</v>
      </c>
      <c r="H3032" t="s">
        <v>4353</v>
      </c>
      <c r="I3032" s="14"/>
      <c r="J3032" t="s">
        <v>4353</v>
      </c>
      <c r="K3032" s="14"/>
      <c r="L3032" t="s">
        <v>197</v>
      </c>
      <c r="M3032" t="s">
        <v>4353</v>
      </c>
      <c r="N3032" s="14"/>
      <c r="O3032" s="14"/>
      <c r="P3032" s="14"/>
      <c r="Q3032" s="14"/>
      <c r="R3032" s="14"/>
      <c r="S3032" s="14">
        <v>0</v>
      </c>
    </row>
    <row r="3033" spans="1:19" x14ac:dyDescent="0.3">
      <c r="A3033" t="s">
        <v>7860</v>
      </c>
      <c r="B3033" t="s">
        <v>10</v>
      </c>
      <c r="C3033" s="14">
        <v>1966</v>
      </c>
      <c r="D3033" t="s">
        <v>255</v>
      </c>
      <c r="E3033" t="s">
        <v>4408</v>
      </c>
      <c r="F3033" t="s">
        <v>299</v>
      </c>
      <c r="G3033" t="s">
        <v>299</v>
      </c>
      <c r="H3033" t="s">
        <v>4353</v>
      </c>
      <c r="I3033" s="14"/>
      <c r="J3033" t="s">
        <v>4353</v>
      </c>
      <c r="K3033" s="14">
        <v>20000000</v>
      </c>
      <c r="L3033" t="s">
        <v>198</v>
      </c>
      <c r="M3033" t="s">
        <v>4353</v>
      </c>
      <c r="N3033" s="14">
        <v>0</v>
      </c>
      <c r="O3033" s="14">
        <v>0</v>
      </c>
      <c r="P3033" s="14">
        <v>10</v>
      </c>
      <c r="Q3033" s="14"/>
      <c r="R3033" s="14"/>
      <c r="S3033" s="14">
        <v>0</v>
      </c>
    </row>
    <row r="3034" spans="1:19" x14ac:dyDescent="0.3">
      <c r="A3034" t="s">
        <v>7861</v>
      </c>
      <c r="B3034" t="s">
        <v>10</v>
      </c>
      <c r="C3034" s="14">
        <v>1967</v>
      </c>
      <c r="D3034" t="s">
        <v>255</v>
      </c>
      <c r="E3034" t="s">
        <v>4409</v>
      </c>
      <c r="F3034" t="s">
        <v>299</v>
      </c>
      <c r="G3034" t="s">
        <v>299</v>
      </c>
      <c r="H3034" t="s">
        <v>4353</v>
      </c>
      <c r="I3034" s="14"/>
      <c r="J3034" t="s">
        <v>4353</v>
      </c>
      <c r="K3034" s="14">
        <v>1000000</v>
      </c>
      <c r="L3034" t="s">
        <v>197</v>
      </c>
      <c r="M3034" t="s">
        <v>4353</v>
      </c>
      <c r="N3034" s="14"/>
      <c r="O3034" s="14"/>
      <c r="P3034" s="14"/>
      <c r="Q3034" s="14"/>
      <c r="R3034" s="14"/>
      <c r="S3034" s="14">
        <v>0</v>
      </c>
    </row>
    <row r="3035" spans="1:19" x14ac:dyDescent="0.3">
      <c r="A3035" t="s">
        <v>7862</v>
      </c>
      <c r="B3035" t="s">
        <v>10</v>
      </c>
      <c r="C3035" s="14">
        <v>1971</v>
      </c>
      <c r="D3035" t="s">
        <v>255</v>
      </c>
      <c r="E3035" t="s">
        <v>4410</v>
      </c>
      <c r="F3035" t="s">
        <v>299</v>
      </c>
      <c r="G3035" t="s">
        <v>299</v>
      </c>
      <c r="H3035" t="s">
        <v>4353</v>
      </c>
      <c r="I3035" s="14"/>
      <c r="J3035" t="s">
        <v>4353</v>
      </c>
      <c r="K3035" s="14">
        <v>2000000</v>
      </c>
      <c r="L3035" t="s">
        <v>197</v>
      </c>
      <c r="M3035" t="s">
        <v>4353</v>
      </c>
      <c r="N3035" s="14"/>
      <c r="O3035" s="14"/>
      <c r="P3035" s="14"/>
      <c r="Q3035" s="14"/>
      <c r="R3035" s="14"/>
      <c r="S3035" s="14">
        <v>0</v>
      </c>
    </row>
    <row r="3036" spans="1:19" x14ac:dyDescent="0.3">
      <c r="A3036" t="s">
        <v>7863</v>
      </c>
      <c r="B3036" t="s">
        <v>10</v>
      </c>
      <c r="C3036" s="14">
        <v>1972</v>
      </c>
      <c r="D3036" t="s">
        <v>255</v>
      </c>
      <c r="E3036" t="s">
        <v>4411</v>
      </c>
      <c r="F3036" t="s">
        <v>299</v>
      </c>
      <c r="G3036" t="s">
        <v>299</v>
      </c>
      <c r="H3036" t="s">
        <v>4353</v>
      </c>
      <c r="I3036" s="14"/>
      <c r="J3036" t="s">
        <v>4353</v>
      </c>
      <c r="K3036" s="14">
        <v>35000000</v>
      </c>
      <c r="L3036" t="s">
        <v>198</v>
      </c>
      <c r="M3036" t="s">
        <v>4353</v>
      </c>
      <c r="N3036" s="14">
        <v>0</v>
      </c>
      <c r="O3036" s="14">
        <v>10</v>
      </c>
      <c r="P3036" s="14">
        <v>30</v>
      </c>
      <c r="Q3036" s="14"/>
      <c r="R3036" s="14"/>
      <c r="S3036" s="14">
        <v>0</v>
      </c>
    </row>
    <row r="3037" spans="1:19" x14ac:dyDescent="0.3">
      <c r="A3037" t="s">
        <v>7864</v>
      </c>
      <c r="B3037" t="s">
        <v>10</v>
      </c>
      <c r="C3037" s="14">
        <v>1975</v>
      </c>
      <c r="D3037" t="s">
        <v>255</v>
      </c>
      <c r="E3037" t="s">
        <v>4412</v>
      </c>
      <c r="F3037" t="s">
        <v>299</v>
      </c>
      <c r="G3037" t="s">
        <v>299</v>
      </c>
      <c r="H3037" t="s">
        <v>4353</v>
      </c>
      <c r="I3037" s="14"/>
      <c r="J3037" t="s">
        <v>4353</v>
      </c>
      <c r="K3037" s="14">
        <v>25000</v>
      </c>
      <c r="L3037" t="s">
        <v>197</v>
      </c>
      <c r="M3037" t="s">
        <v>4353</v>
      </c>
      <c r="N3037" s="14"/>
      <c r="O3037" s="14"/>
      <c r="P3037" s="14"/>
      <c r="Q3037" s="14"/>
      <c r="R3037" s="14"/>
      <c r="S3037" s="14">
        <v>0</v>
      </c>
    </row>
    <row r="3038" spans="1:19" x14ac:dyDescent="0.3">
      <c r="A3038" t="s">
        <v>7865</v>
      </c>
      <c r="B3038" t="s">
        <v>10</v>
      </c>
      <c r="C3038" s="14">
        <v>1982</v>
      </c>
      <c r="D3038" t="s">
        <v>255</v>
      </c>
      <c r="E3038" t="s">
        <v>4413</v>
      </c>
      <c r="F3038" t="s">
        <v>299</v>
      </c>
      <c r="G3038" t="s">
        <v>299</v>
      </c>
      <c r="H3038" t="s">
        <v>4353</v>
      </c>
      <c r="I3038" s="14"/>
      <c r="J3038" t="s">
        <v>4353</v>
      </c>
      <c r="K3038" s="14">
        <v>200000</v>
      </c>
      <c r="L3038" t="s">
        <v>197</v>
      </c>
      <c r="M3038" t="s">
        <v>4353</v>
      </c>
      <c r="N3038" s="14"/>
      <c r="O3038" s="14"/>
      <c r="P3038" s="14"/>
      <c r="Q3038" s="14"/>
      <c r="R3038" s="14"/>
      <c r="S3038" s="14">
        <v>0</v>
      </c>
    </row>
    <row r="3039" spans="1:19" x14ac:dyDescent="0.3">
      <c r="A3039" t="s">
        <v>7866</v>
      </c>
      <c r="B3039" t="s">
        <v>10</v>
      </c>
      <c r="C3039" s="14">
        <v>1982</v>
      </c>
      <c r="D3039" t="s">
        <v>255</v>
      </c>
      <c r="E3039" t="s">
        <v>4414</v>
      </c>
      <c r="F3039" t="s">
        <v>299</v>
      </c>
      <c r="G3039" t="s">
        <v>299</v>
      </c>
      <c r="H3039" t="s">
        <v>4353</v>
      </c>
      <c r="I3039" s="14"/>
      <c r="J3039" t="s">
        <v>4353</v>
      </c>
      <c r="K3039" s="14">
        <v>27500000</v>
      </c>
      <c r="L3039" t="s">
        <v>197</v>
      </c>
      <c r="M3039" t="s">
        <v>4353</v>
      </c>
      <c r="N3039" s="14"/>
      <c r="O3039" s="14"/>
      <c r="P3039" s="14"/>
      <c r="Q3039" s="14"/>
      <c r="R3039" s="14"/>
      <c r="S3039" s="14">
        <v>0</v>
      </c>
    </row>
    <row r="3040" spans="1:19" x14ac:dyDescent="0.3">
      <c r="A3040" t="s">
        <v>7867</v>
      </c>
      <c r="B3040" t="s">
        <v>10</v>
      </c>
      <c r="C3040" s="14">
        <v>1987</v>
      </c>
      <c r="D3040" t="s">
        <v>255</v>
      </c>
      <c r="E3040" t="s">
        <v>2708</v>
      </c>
      <c r="F3040" t="s">
        <v>299</v>
      </c>
      <c r="G3040" t="s">
        <v>299</v>
      </c>
      <c r="H3040" t="s">
        <v>4353</v>
      </c>
      <c r="I3040" s="14"/>
      <c r="J3040" t="s">
        <v>4353</v>
      </c>
      <c r="K3040" s="14">
        <v>13000000</v>
      </c>
      <c r="L3040" t="s">
        <v>198</v>
      </c>
      <c r="M3040" t="s">
        <v>4353</v>
      </c>
      <c r="N3040" s="14"/>
      <c r="O3040" s="14"/>
      <c r="P3040" s="14"/>
      <c r="Q3040" s="14"/>
      <c r="R3040" s="14"/>
      <c r="S3040" s="14">
        <v>0</v>
      </c>
    </row>
    <row r="3041" spans="1:19" x14ac:dyDescent="0.3">
      <c r="A3041" t="s">
        <v>7868</v>
      </c>
      <c r="B3041" t="s">
        <v>10</v>
      </c>
      <c r="C3041" s="14">
        <v>1989</v>
      </c>
      <c r="D3041" t="s">
        <v>255</v>
      </c>
      <c r="E3041" t="s">
        <v>4415</v>
      </c>
      <c r="F3041" t="s">
        <v>299</v>
      </c>
      <c r="G3041" t="s">
        <v>299</v>
      </c>
      <c r="H3041" t="s">
        <v>4353</v>
      </c>
      <c r="I3041" s="14"/>
      <c r="J3041" t="s">
        <v>4353</v>
      </c>
      <c r="K3041" s="14"/>
      <c r="L3041" t="s">
        <v>197</v>
      </c>
      <c r="M3041" t="s">
        <v>4353</v>
      </c>
      <c r="N3041" s="14"/>
      <c r="O3041" s="14"/>
      <c r="P3041" s="14"/>
      <c r="Q3041" s="14"/>
      <c r="R3041" s="14"/>
      <c r="S3041" s="14">
        <v>0</v>
      </c>
    </row>
    <row r="3042" spans="1:19" x14ac:dyDescent="0.3">
      <c r="A3042" t="s">
        <v>7869</v>
      </c>
      <c r="B3042" t="s">
        <v>10</v>
      </c>
      <c r="C3042" s="14">
        <v>1989</v>
      </c>
      <c r="D3042" t="s">
        <v>255</v>
      </c>
      <c r="E3042" t="s">
        <v>612</v>
      </c>
      <c r="F3042" t="s">
        <v>299</v>
      </c>
      <c r="G3042" t="s">
        <v>299</v>
      </c>
      <c r="H3042" t="s">
        <v>4353</v>
      </c>
      <c r="I3042" s="14"/>
      <c r="J3042" t="s">
        <v>4353</v>
      </c>
      <c r="K3042" s="14">
        <v>13000000</v>
      </c>
      <c r="L3042" t="s">
        <v>197</v>
      </c>
      <c r="M3042" t="s">
        <v>4353</v>
      </c>
      <c r="N3042" s="14"/>
      <c r="O3042" s="14"/>
      <c r="P3042" s="14"/>
      <c r="Q3042" s="14"/>
      <c r="R3042" s="14"/>
      <c r="S3042" s="14">
        <v>0</v>
      </c>
    </row>
    <row r="3043" spans="1:19" x14ac:dyDescent="0.3">
      <c r="A3043" t="s">
        <v>7870</v>
      </c>
      <c r="B3043" t="s">
        <v>10</v>
      </c>
      <c r="C3043" s="14">
        <v>1990</v>
      </c>
      <c r="D3043" t="s">
        <v>362</v>
      </c>
      <c r="E3043" t="s">
        <v>2709</v>
      </c>
      <c r="F3043" t="s">
        <v>299</v>
      </c>
      <c r="G3043" t="s">
        <v>299</v>
      </c>
      <c r="H3043" t="s">
        <v>4353</v>
      </c>
      <c r="I3043" s="14"/>
      <c r="J3043" t="s">
        <v>4353</v>
      </c>
      <c r="K3043" s="14"/>
      <c r="L3043" t="s">
        <v>197</v>
      </c>
      <c r="M3043" t="s">
        <v>4353</v>
      </c>
      <c r="N3043" s="14"/>
      <c r="O3043" s="14"/>
      <c r="P3043" s="14"/>
      <c r="Q3043" s="14"/>
      <c r="R3043" s="14"/>
      <c r="S3043" s="14">
        <v>0</v>
      </c>
    </row>
    <row r="3044" spans="1:19" x14ac:dyDescent="0.3">
      <c r="A3044" t="s">
        <v>7871</v>
      </c>
      <c r="B3044" t="s">
        <v>10</v>
      </c>
      <c r="C3044" s="14">
        <v>1993</v>
      </c>
      <c r="D3044" t="s">
        <v>362</v>
      </c>
      <c r="E3044" t="s">
        <v>2710</v>
      </c>
      <c r="F3044" t="s">
        <v>299</v>
      </c>
      <c r="G3044" t="s">
        <v>299</v>
      </c>
      <c r="H3044" t="s">
        <v>4353</v>
      </c>
      <c r="I3044" s="14"/>
      <c r="J3044" t="s">
        <v>4353</v>
      </c>
      <c r="K3044" s="14"/>
      <c r="L3044" t="s">
        <v>197</v>
      </c>
      <c r="M3044" t="s">
        <v>4353</v>
      </c>
      <c r="N3044" s="14"/>
      <c r="O3044" s="14"/>
      <c r="P3044" s="14"/>
      <c r="Q3044" s="14"/>
      <c r="R3044" s="14"/>
      <c r="S3044" s="14">
        <v>0</v>
      </c>
    </row>
    <row r="3045" spans="1:19" x14ac:dyDescent="0.3">
      <c r="A3045" t="s">
        <v>7872</v>
      </c>
      <c r="B3045" t="s">
        <v>10</v>
      </c>
      <c r="C3045" s="14">
        <v>1994</v>
      </c>
      <c r="D3045" t="s">
        <v>362</v>
      </c>
      <c r="E3045" t="s">
        <v>2711</v>
      </c>
      <c r="F3045" t="s">
        <v>299</v>
      </c>
      <c r="G3045" t="s">
        <v>299</v>
      </c>
      <c r="H3045" t="s">
        <v>4353</v>
      </c>
      <c r="I3045" s="14"/>
      <c r="J3045" t="s">
        <v>4353</v>
      </c>
      <c r="K3045" s="14">
        <v>12000000</v>
      </c>
      <c r="L3045" t="s">
        <v>197</v>
      </c>
      <c r="M3045" t="s">
        <v>4353</v>
      </c>
      <c r="N3045" s="14"/>
      <c r="O3045" s="14"/>
      <c r="P3045" s="14"/>
      <c r="Q3045" s="14"/>
      <c r="R3045" s="14"/>
      <c r="S3045" s="14">
        <v>0</v>
      </c>
    </row>
    <row r="3046" spans="1:19" x14ac:dyDescent="0.3">
      <c r="A3046" t="s">
        <v>7873</v>
      </c>
      <c r="B3046" t="s">
        <v>10</v>
      </c>
      <c r="C3046" s="14">
        <v>1995</v>
      </c>
      <c r="D3046" t="s">
        <v>362</v>
      </c>
      <c r="E3046" t="s">
        <v>2712</v>
      </c>
      <c r="F3046" t="s">
        <v>299</v>
      </c>
      <c r="G3046" t="s">
        <v>299</v>
      </c>
      <c r="H3046" t="s">
        <v>4353</v>
      </c>
      <c r="I3046" s="14"/>
      <c r="J3046" t="s">
        <v>4353</v>
      </c>
      <c r="K3046" s="14"/>
      <c r="L3046" t="s">
        <v>197</v>
      </c>
      <c r="M3046" t="s">
        <v>4353</v>
      </c>
      <c r="N3046" s="14"/>
      <c r="O3046" s="14"/>
      <c r="P3046" s="14"/>
      <c r="Q3046" s="14"/>
      <c r="R3046" s="14"/>
      <c r="S3046" s="14">
        <v>0</v>
      </c>
    </row>
    <row r="3047" spans="1:19" x14ac:dyDescent="0.3">
      <c r="A3047" t="s">
        <v>7874</v>
      </c>
      <c r="B3047" t="s">
        <v>10</v>
      </c>
      <c r="C3047" s="14">
        <v>1997</v>
      </c>
      <c r="D3047" t="s">
        <v>362</v>
      </c>
      <c r="E3047" t="s">
        <v>2713</v>
      </c>
      <c r="F3047" t="s">
        <v>299</v>
      </c>
      <c r="G3047" t="s">
        <v>299</v>
      </c>
      <c r="H3047" t="s">
        <v>4353</v>
      </c>
      <c r="I3047" s="14"/>
      <c r="J3047" t="s">
        <v>4353</v>
      </c>
      <c r="K3047" s="14"/>
      <c r="L3047" t="s">
        <v>197</v>
      </c>
      <c r="M3047" t="s">
        <v>4353</v>
      </c>
      <c r="N3047" s="14"/>
      <c r="O3047" s="14"/>
      <c r="P3047" s="14"/>
      <c r="Q3047" s="14"/>
      <c r="R3047" s="14"/>
      <c r="S3047" s="14">
        <v>0</v>
      </c>
    </row>
    <row r="3048" spans="1:19" x14ac:dyDescent="0.3">
      <c r="A3048" t="s">
        <v>7875</v>
      </c>
      <c r="B3048" t="s">
        <v>10</v>
      </c>
      <c r="C3048" s="14">
        <v>1998</v>
      </c>
      <c r="D3048" t="s">
        <v>362</v>
      </c>
      <c r="E3048" t="s">
        <v>2714</v>
      </c>
      <c r="F3048" t="s">
        <v>299</v>
      </c>
      <c r="G3048" t="s">
        <v>299</v>
      </c>
      <c r="H3048" t="s">
        <v>4353</v>
      </c>
      <c r="I3048" s="14"/>
      <c r="J3048" t="s">
        <v>4353</v>
      </c>
      <c r="K3048" s="14"/>
      <c r="L3048" t="s">
        <v>197</v>
      </c>
      <c r="M3048" t="s">
        <v>4353</v>
      </c>
      <c r="N3048" s="14"/>
      <c r="O3048" s="14"/>
      <c r="P3048" s="14"/>
      <c r="Q3048" s="14"/>
      <c r="R3048" s="14"/>
      <c r="S3048" s="14">
        <v>0</v>
      </c>
    </row>
    <row r="3049" spans="1:19" x14ac:dyDescent="0.3">
      <c r="A3049" t="s">
        <v>7876</v>
      </c>
      <c r="B3049" t="s">
        <v>10</v>
      </c>
      <c r="C3049" s="14">
        <v>1999</v>
      </c>
      <c r="D3049" t="s">
        <v>362</v>
      </c>
      <c r="E3049" t="s">
        <v>2715</v>
      </c>
      <c r="F3049" t="s">
        <v>299</v>
      </c>
      <c r="G3049" t="s">
        <v>299</v>
      </c>
      <c r="H3049" t="s">
        <v>4353</v>
      </c>
      <c r="I3049" s="14"/>
      <c r="J3049" t="s">
        <v>4353</v>
      </c>
      <c r="K3049" s="14">
        <v>15300000</v>
      </c>
      <c r="L3049" t="s">
        <v>197</v>
      </c>
      <c r="M3049" t="s">
        <v>4353</v>
      </c>
      <c r="N3049" s="14"/>
      <c r="O3049" s="14"/>
      <c r="P3049" s="14"/>
      <c r="Q3049" s="14"/>
      <c r="R3049" s="14"/>
      <c r="S3049" s="14">
        <v>0</v>
      </c>
    </row>
    <row r="3050" spans="1:19" x14ac:dyDescent="0.3">
      <c r="A3050" t="s">
        <v>7877</v>
      </c>
      <c r="B3050" t="s">
        <v>10</v>
      </c>
      <c r="C3050" s="14">
        <v>2000</v>
      </c>
      <c r="D3050" t="s">
        <v>302</v>
      </c>
      <c r="E3050" t="s">
        <v>2716</v>
      </c>
      <c r="F3050" t="s">
        <v>299</v>
      </c>
      <c r="G3050" t="s">
        <v>299</v>
      </c>
      <c r="H3050" t="s">
        <v>4353</v>
      </c>
      <c r="I3050" s="14">
        <v>520000000</v>
      </c>
      <c r="J3050" t="s">
        <v>176</v>
      </c>
      <c r="K3050" s="14">
        <v>7314281</v>
      </c>
      <c r="L3050" t="s">
        <v>197</v>
      </c>
      <c r="M3050" t="s">
        <v>202</v>
      </c>
      <c r="N3050" s="14"/>
      <c r="O3050" s="14"/>
      <c r="P3050" s="14"/>
      <c r="Q3050" s="14"/>
      <c r="R3050" s="14"/>
      <c r="S3050" s="14">
        <v>0</v>
      </c>
    </row>
    <row r="3051" spans="1:19" x14ac:dyDescent="0.3">
      <c r="A3051" t="s">
        <v>7878</v>
      </c>
      <c r="B3051" t="s">
        <v>10</v>
      </c>
      <c r="C3051" s="14">
        <v>2000</v>
      </c>
      <c r="D3051" t="s">
        <v>302</v>
      </c>
      <c r="E3051" t="s">
        <v>2717</v>
      </c>
      <c r="F3051" t="s">
        <v>299</v>
      </c>
      <c r="G3051" t="s">
        <v>299</v>
      </c>
      <c r="H3051" t="s">
        <v>4353</v>
      </c>
      <c r="I3051" s="14"/>
      <c r="J3051" t="s">
        <v>4353</v>
      </c>
      <c r="K3051" s="14"/>
      <c r="L3051" t="s">
        <v>197</v>
      </c>
      <c r="M3051" t="s">
        <v>202</v>
      </c>
      <c r="N3051" s="14"/>
      <c r="O3051" s="14"/>
      <c r="P3051" s="14"/>
      <c r="Q3051" s="14"/>
      <c r="R3051" s="14"/>
      <c r="S3051" s="14">
        <v>0</v>
      </c>
    </row>
    <row r="3052" spans="1:19" x14ac:dyDescent="0.3">
      <c r="A3052" t="s">
        <v>7879</v>
      </c>
      <c r="B3052" t="s">
        <v>10</v>
      </c>
      <c r="C3052" s="14">
        <v>2001</v>
      </c>
      <c r="D3052" t="s">
        <v>302</v>
      </c>
      <c r="E3052" t="s">
        <v>2719</v>
      </c>
      <c r="F3052" t="s">
        <v>299</v>
      </c>
      <c r="G3052" t="s">
        <v>299</v>
      </c>
      <c r="H3052" t="s">
        <v>4353</v>
      </c>
      <c r="I3052" s="14">
        <v>20000000</v>
      </c>
      <c r="J3052" t="s">
        <v>146</v>
      </c>
      <c r="K3052" s="14">
        <v>20000000</v>
      </c>
      <c r="L3052" t="s">
        <v>197</v>
      </c>
      <c r="M3052" t="s">
        <v>202</v>
      </c>
      <c r="N3052" s="14"/>
      <c r="O3052" s="14"/>
      <c r="P3052" s="14"/>
      <c r="Q3052" s="14"/>
      <c r="R3052" s="14"/>
      <c r="S3052" s="14">
        <v>0</v>
      </c>
    </row>
    <row r="3053" spans="1:19" x14ac:dyDescent="0.3">
      <c r="A3053" t="s">
        <v>7880</v>
      </c>
      <c r="B3053" t="s">
        <v>10</v>
      </c>
      <c r="C3053" s="14">
        <v>2001</v>
      </c>
      <c r="D3053" t="s">
        <v>302</v>
      </c>
      <c r="E3053" t="s">
        <v>2718</v>
      </c>
      <c r="F3053" t="s">
        <v>299</v>
      </c>
      <c r="G3053" t="s">
        <v>299</v>
      </c>
      <c r="H3053" t="s">
        <v>4353</v>
      </c>
      <c r="I3053" s="14">
        <v>35000000</v>
      </c>
      <c r="J3053" t="s">
        <v>146</v>
      </c>
      <c r="K3053" s="14">
        <v>35000000</v>
      </c>
      <c r="L3053" t="s">
        <v>197</v>
      </c>
      <c r="M3053" t="s">
        <v>202</v>
      </c>
      <c r="N3053" s="14"/>
      <c r="O3053" s="14"/>
      <c r="P3053" s="14"/>
      <c r="Q3053" s="14"/>
      <c r="R3053" s="14"/>
      <c r="S3053" s="14">
        <v>0</v>
      </c>
    </row>
    <row r="3054" spans="1:19" x14ac:dyDescent="0.3">
      <c r="A3054" t="s">
        <v>7881</v>
      </c>
      <c r="B3054" t="s">
        <v>10</v>
      </c>
      <c r="C3054" s="14">
        <v>2001</v>
      </c>
      <c r="D3054" t="s">
        <v>302</v>
      </c>
      <c r="E3054" t="s">
        <v>2720</v>
      </c>
      <c r="F3054" t="s">
        <v>299</v>
      </c>
      <c r="G3054" t="s">
        <v>299</v>
      </c>
      <c r="H3054" t="s">
        <v>4353</v>
      </c>
      <c r="I3054" s="14">
        <v>6580000</v>
      </c>
      <c r="J3054" t="s">
        <v>146</v>
      </c>
      <c r="K3054" s="14">
        <v>6580000</v>
      </c>
      <c r="L3054" t="s">
        <v>197</v>
      </c>
      <c r="M3054" t="s">
        <v>202</v>
      </c>
      <c r="N3054" s="14"/>
      <c r="O3054" s="14"/>
      <c r="P3054" s="14"/>
      <c r="Q3054" s="14"/>
      <c r="R3054" s="14"/>
      <c r="S3054" s="14">
        <v>0</v>
      </c>
    </row>
    <row r="3055" spans="1:19" x14ac:dyDescent="0.3">
      <c r="A3055" t="s">
        <v>7882</v>
      </c>
      <c r="B3055" t="s">
        <v>10</v>
      </c>
      <c r="C3055" s="14">
        <v>2001</v>
      </c>
      <c r="D3055" t="s">
        <v>302</v>
      </c>
      <c r="E3055" t="s">
        <v>2721</v>
      </c>
      <c r="F3055" t="s">
        <v>299</v>
      </c>
      <c r="G3055" t="s">
        <v>299</v>
      </c>
      <c r="H3055" t="s">
        <v>4353</v>
      </c>
      <c r="I3055" s="14"/>
      <c r="J3055" t="s">
        <v>4353</v>
      </c>
      <c r="K3055" s="14"/>
      <c r="L3055" t="s">
        <v>197</v>
      </c>
      <c r="M3055" t="s">
        <v>202</v>
      </c>
      <c r="N3055" s="14"/>
      <c r="O3055" s="14"/>
      <c r="P3055" s="14"/>
      <c r="Q3055" s="14"/>
      <c r="R3055" s="14"/>
      <c r="S3055" s="14">
        <v>0</v>
      </c>
    </row>
    <row r="3056" spans="1:19" x14ac:dyDescent="0.3">
      <c r="A3056" t="s">
        <v>7883</v>
      </c>
      <c r="B3056" t="s">
        <v>10</v>
      </c>
      <c r="C3056" s="14">
        <v>2004</v>
      </c>
      <c r="D3056" t="s">
        <v>302</v>
      </c>
      <c r="E3056" t="s">
        <v>2722</v>
      </c>
      <c r="F3056" t="s">
        <v>299</v>
      </c>
      <c r="G3056" t="s">
        <v>299</v>
      </c>
      <c r="H3056" t="s">
        <v>4353</v>
      </c>
      <c r="I3056" s="14"/>
      <c r="J3056" t="s">
        <v>4353</v>
      </c>
      <c r="K3056" s="14"/>
      <c r="L3056" t="s">
        <v>197</v>
      </c>
      <c r="M3056" t="s">
        <v>202</v>
      </c>
      <c r="N3056" s="14"/>
      <c r="O3056" s="14"/>
      <c r="P3056" s="14"/>
      <c r="Q3056" s="14"/>
      <c r="R3056" s="14"/>
      <c r="S3056" s="14">
        <v>0</v>
      </c>
    </row>
    <row r="3057" spans="1:19" x14ac:dyDescent="0.3">
      <c r="A3057" t="s">
        <v>7884</v>
      </c>
      <c r="B3057" t="s">
        <v>10</v>
      </c>
      <c r="C3057" s="14">
        <v>2005</v>
      </c>
      <c r="D3057" t="s">
        <v>302</v>
      </c>
      <c r="E3057" t="s">
        <v>2724</v>
      </c>
      <c r="F3057" t="s">
        <v>299</v>
      </c>
      <c r="G3057" t="s">
        <v>299</v>
      </c>
      <c r="H3057" t="s">
        <v>4353</v>
      </c>
      <c r="I3057" s="14"/>
      <c r="J3057" t="s">
        <v>4353</v>
      </c>
      <c r="K3057" s="14"/>
      <c r="L3057" t="s">
        <v>197</v>
      </c>
      <c r="M3057" t="s">
        <v>202</v>
      </c>
      <c r="N3057" s="14"/>
      <c r="O3057" s="14"/>
      <c r="P3057" s="14"/>
      <c r="Q3057" s="14"/>
      <c r="R3057" s="14"/>
      <c r="S3057" s="14">
        <v>0</v>
      </c>
    </row>
    <row r="3058" spans="1:19" x14ac:dyDescent="0.3">
      <c r="A3058" t="s">
        <v>7885</v>
      </c>
      <c r="B3058" t="s">
        <v>10</v>
      </c>
      <c r="C3058" s="14">
        <v>2005</v>
      </c>
      <c r="D3058" t="s">
        <v>302</v>
      </c>
      <c r="E3058" t="s">
        <v>2723</v>
      </c>
      <c r="F3058" t="s">
        <v>299</v>
      </c>
      <c r="G3058" t="s">
        <v>299</v>
      </c>
      <c r="H3058" t="s">
        <v>4353</v>
      </c>
      <c r="I3058" s="14">
        <v>2860000</v>
      </c>
      <c r="J3058" t="s">
        <v>146</v>
      </c>
      <c r="K3058" s="14">
        <v>2860000</v>
      </c>
      <c r="L3058" t="s">
        <v>197</v>
      </c>
      <c r="M3058" t="s">
        <v>202</v>
      </c>
      <c r="N3058" s="14"/>
      <c r="O3058" s="14"/>
      <c r="P3058" s="14"/>
      <c r="Q3058" s="14"/>
      <c r="R3058" s="14"/>
      <c r="S3058" s="14">
        <v>0</v>
      </c>
    </row>
    <row r="3059" spans="1:19" x14ac:dyDescent="0.3">
      <c r="A3059" t="s">
        <v>7886</v>
      </c>
      <c r="B3059" t="s">
        <v>10</v>
      </c>
      <c r="C3059" s="14">
        <v>2006</v>
      </c>
      <c r="D3059" t="s">
        <v>302</v>
      </c>
      <c r="E3059" t="s">
        <v>7887</v>
      </c>
      <c r="F3059" t="s">
        <v>299</v>
      </c>
      <c r="G3059" t="s">
        <v>299</v>
      </c>
      <c r="H3059" t="s">
        <v>4353</v>
      </c>
      <c r="I3059" s="14">
        <v>20000000</v>
      </c>
      <c r="J3059" t="s">
        <v>147</v>
      </c>
      <c r="K3059" s="14">
        <v>2508328.25</v>
      </c>
      <c r="L3059" t="s">
        <v>197</v>
      </c>
      <c r="M3059" t="s">
        <v>202</v>
      </c>
      <c r="N3059" s="14"/>
      <c r="O3059" s="14"/>
      <c r="P3059" s="14"/>
      <c r="Q3059" s="14"/>
      <c r="R3059" s="14"/>
      <c r="S3059" s="14">
        <v>0</v>
      </c>
    </row>
    <row r="3060" spans="1:19" x14ac:dyDescent="0.3">
      <c r="A3060" t="s">
        <v>7888</v>
      </c>
      <c r="B3060" t="s">
        <v>10</v>
      </c>
      <c r="C3060" s="14">
        <v>2007</v>
      </c>
      <c r="D3060" t="s">
        <v>302</v>
      </c>
      <c r="E3060" t="s">
        <v>2727</v>
      </c>
      <c r="F3060" t="s">
        <v>299</v>
      </c>
      <c r="G3060" t="s">
        <v>299</v>
      </c>
      <c r="H3060" t="s">
        <v>4353</v>
      </c>
      <c r="I3060" s="14">
        <v>50000000</v>
      </c>
      <c r="J3060" t="s">
        <v>147</v>
      </c>
      <c r="K3060" s="14">
        <v>6572433.5</v>
      </c>
      <c r="L3060" t="s">
        <v>197</v>
      </c>
      <c r="M3060" t="s">
        <v>202</v>
      </c>
      <c r="N3060" s="14"/>
      <c r="O3060" s="14"/>
      <c r="P3060" s="14"/>
      <c r="Q3060" s="14"/>
      <c r="R3060" s="14"/>
      <c r="S3060" s="14">
        <v>0</v>
      </c>
    </row>
    <row r="3061" spans="1:19" x14ac:dyDescent="0.3">
      <c r="A3061" t="s">
        <v>7889</v>
      </c>
      <c r="B3061" t="s">
        <v>10</v>
      </c>
      <c r="C3061" s="14">
        <v>2007</v>
      </c>
      <c r="D3061" t="s">
        <v>302</v>
      </c>
      <c r="E3061" t="s">
        <v>2726</v>
      </c>
      <c r="F3061" t="s">
        <v>299</v>
      </c>
      <c r="G3061" t="s">
        <v>299</v>
      </c>
      <c r="H3061" t="s">
        <v>4353</v>
      </c>
      <c r="I3061" s="14">
        <v>1300000</v>
      </c>
      <c r="J3061" t="s">
        <v>146</v>
      </c>
      <c r="K3061" s="14">
        <v>1300000</v>
      </c>
      <c r="L3061" t="s">
        <v>197</v>
      </c>
      <c r="M3061" t="s">
        <v>202</v>
      </c>
      <c r="N3061" s="14"/>
      <c r="O3061" s="14"/>
      <c r="P3061" s="14"/>
      <c r="Q3061" s="14"/>
      <c r="R3061" s="14"/>
      <c r="S3061" s="14">
        <v>0</v>
      </c>
    </row>
    <row r="3062" spans="1:19" x14ac:dyDescent="0.3">
      <c r="A3062" t="s">
        <v>7890</v>
      </c>
      <c r="B3062" t="s">
        <v>10</v>
      </c>
      <c r="C3062" s="14">
        <v>2007</v>
      </c>
      <c r="D3062" t="s">
        <v>302</v>
      </c>
      <c r="E3062" t="s">
        <v>7892</v>
      </c>
      <c r="F3062" t="s">
        <v>299</v>
      </c>
      <c r="G3062" t="s">
        <v>299</v>
      </c>
      <c r="H3062" t="s">
        <v>4353</v>
      </c>
      <c r="I3062" s="14">
        <v>18000</v>
      </c>
      <c r="J3062" t="s">
        <v>146</v>
      </c>
      <c r="K3062" s="14">
        <v>18000</v>
      </c>
      <c r="L3062" t="s">
        <v>197</v>
      </c>
      <c r="M3062" t="s">
        <v>202</v>
      </c>
      <c r="N3062" s="14"/>
      <c r="O3062" s="14"/>
      <c r="P3062" s="14"/>
      <c r="Q3062" s="14"/>
      <c r="R3062" s="14"/>
      <c r="S3062" s="14">
        <v>0</v>
      </c>
    </row>
    <row r="3063" spans="1:19" x14ac:dyDescent="0.3">
      <c r="A3063" t="s">
        <v>7891</v>
      </c>
      <c r="B3063" t="s">
        <v>10</v>
      </c>
      <c r="C3063" s="14">
        <v>2007</v>
      </c>
      <c r="D3063" t="s">
        <v>302</v>
      </c>
      <c r="E3063" t="s">
        <v>2729</v>
      </c>
      <c r="F3063" t="s">
        <v>299</v>
      </c>
      <c r="G3063" t="s">
        <v>299</v>
      </c>
      <c r="H3063" t="s">
        <v>4353</v>
      </c>
      <c r="I3063" s="14">
        <v>200000</v>
      </c>
      <c r="J3063" t="s">
        <v>147</v>
      </c>
      <c r="K3063" s="14">
        <v>26289.732421875</v>
      </c>
      <c r="L3063" t="s">
        <v>197</v>
      </c>
      <c r="M3063" t="s">
        <v>202</v>
      </c>
      <c r="N3063" s="14"/>
      <c r="O3063" s="14"/>
      <c r="P3063" s="14"/>
      <c r="Q3063" s="14"/>
      <c r="R3063" s="14"/>
      <c r="S3063" s="14">
        <v>0</v>
      </c>
    </row>
    <row r="3064" spans="1:19" x14ac:dyDescent="0.3">
      <c r="A3064" t="s">
        <v>7893</v>
      </c>
      <c r="B3064" t="s">
        <v>10</v>
      </c>
      <c r="C3064" s="14">
        <v>2007</v>
      </c>
      <c r="D3064" t="s">
        <v>302</v>
      </c>
      <c r="E3064" t="s">
        <v>2728</v>
      </c>
      <c r="F3064" t="s">
        <v>299</v>
      </c>
      <c r="G3064" t="s">
        <v>299</v>
      </c>
      <c r="H3064" t="s">
        <v>4353</v>
      </c>
      <c r="I3064" s="14">
        <v>300000</v>
      </c>
      <c r="J3064" t="s">
        <v>147</v>
      </c>
      <c r="K3064" s="14">
        <v>39434.6015625</v>
      </c>
      <c r="L3064" t="s">
        <v>197</v>
      </c>
      <c r="M3064" t="s">
        <v>202</v>
      </c>
      <c r="N3064" s="14"/>
      <c r="O3064" s="14"/>
      <c r="P3064" s="14"/>
      <c r="Q3064" s="14"/>
      <c r="R3064" s="14"/>
      <c r="S3064" s="14">
        <v>0</v>
      </c>
    </row>
    <row r="3065" spans="1:19" x14ac:dyDescent="0.3">
      <c r="A3065" t="s">
        <v>7894</v>
      </c>
      <c r="B3065" t="s">
        <v>10</v>
      </c>
      <c r="C3065" s="14">
        <v>2007</v>
      </c>
      <c r="D3065" t="s">
        <v>302</v>
      </c>
      <c r="E3065" t="s">
        <v>2730</v>
      </c>
      <c r="F3065" t="s">
        <v>299</v>
      </c>
      <c r="G3065" t="s">
        <v>299</v>
      </c>
      <c r="H3065" t="s">
        <v>4353</v>
      </c>
      <c r="I3065" s="14">
        <v>500000</v>
      </c>
      <c r="J3065" t="s">
        <v>147</v>
      </c>
      <c r="K3065" s="14">
        <v>65724.3359375</v>
      </c>
      <c r="L3065" t="s">
        <v>197</v>
      </c>
      <c r="M3065" t="s">
        <v>202</v>
      </c>
      <c r="N3065" s="14"/>
      <c r="O3065" s="14"/>
      <c r="P3065" s="14"/>
      <c r="Q3065" s="14"/>
      <c r="R3065" s="14"/>
      <c r="S3065" s="14">
        <v>0</v>
      </c>
    </row>
    <row r="3066" spans="1:19" x14ac:dyDescent="0.3">
      <c r="A3066" t="s">
        <v>7895</v>
      </c>
      <c r="B3066" t="s">
        <v>10</v>
      </c>
      <c r="C3066" s="14">
        <v>2007</v>
      </c>
      <c r="D3066" t="s">
        <v>302</v>
      </c>
      <c r="E3066" t="s">
        <v>2725</v>
      </c>
      <c r="F3066" t="s">
        <v>299</v>
      </c>
      <c r="G3066" t="s">
        <v>299</v>
      </c>
      <c r="H3066" t="s">
        <v>4353</v>
      </c>
      <c r="I3066" s="14"/>
      <c r="J3066" t="s">
        <v>4353</v>
      </c>
      <c r="K3066" s="14"/>
      <c r="L3066" t="s">
        <v>197</v>
      </c>
      <c r="M3066" t="s">
        <v>202</v>
      </c>
      <c r="N3066" s="14"/>
      <c r="O3066" s="14"/>
      <c r="P3066" s="14"/>
      <c r="Q3066" s="14"/>
      <c r="R3066" s="14"/>
      <c r="S3066" s="14">
        <v>0</v>
      </c>
    </row>
    <row r="3067" spans="1:19" x14ac:dyDescent="0.3">
      <c r="A3067" t="s">
        <v>7896</v>
      </c>
      <c r="B3067" t="s">
        <v>10</v>
      </c>
      <c r="C3067" s="14">
        <v>2008</v>
      </c>
      <c r="D3067" t="s">
        <v>302</v>
      </c>
      <c r="E3067" t="s">
        <v>2731</v>
      </c>
      <c r="F3067" t="s">
        <v>299</v>
      </c>
      <c r="G3067" t="s">
        <v>299</v>
      </c>
      <c r="H3067" t="s">
        <v>207</v>
      </c>
      <c r="I3067" s="14">
        <v>4000000</v>
      </c>
      <c r="J3067" t="s">
        <v>146</v>
      </c>
      <c r="K3067" s="14">
        <v>4000000</v>
      </c>
      <c r="L3067" t="s">
        <v>198</v>
      </c>
      <c r="M3067" t="s">
        <v>4353</v>
      </c>
      <c r="N3067" s="14"/>
      <c r="O3067" s="14"/>
      <c r="P3067" s="14"/>
      <c r="Q3067" s="14">
        <v>0</v>
      </c>
      <c r="R3067" s="14">
        <v>1</v>
      </c>
      <c r="S3067" s="14">
        <v>1</v>
      </c>
    </row>
    <row r="3068" spans="1:19" x14ac:dyDescent="0.3">
      <c r="A3068" t="s">
        <v>7898</v>
      </c>
      <c r="B3068" t="s">
        <v>10</v>
      </c>
      <c r="C3068" s="14">
        <v>2008</v>
      </c>
      <c r="D3068" t="s">
        <v>302</v>
      </c>
      <c r="E3068" t="s">
        <v>7897</v>
      </c>
      <c r="F3068" t="s">
        <v>299</v>
      </c>
      <c r="G3068" t="s">
        <v>299</v>
      </c>
      <c r="H3068" t="s">
        <v>4353</v>
      </c>
      <c r="I3068" s="14">
        <v>20000</v>
      </c>
      <c r="J3068" t="s">
        <v>146</v>
      </c>
      <c r="K3068" s="14">
        <v>20000</v>
      </c>
      <c r="L3068" t="s">
        <v>197</v>
      </c>
      <c r="M3068" t="s">
        <v>202</v>
      </c>
      <c r="N3068" s="14"/>
      <c r="O3068" s="14"/>
      <c r="P3068" s="14"/>
      <c r="Q3068" s="14"/>
      <c r="R3068" s="14"/>
      <c r="S3068" s="14">
        <v>0</v>
      </c>
    </row>
    <row r="3069" spans="1:19" x14ac:dyDescent="0.3">
      <c r="A3069" t="s">
        <v>7899</v>
      </c>
      <c r="B3069" t="s">
        <v>10</v>
      </c>
      <c r="C3069" s="14">
        <v>2009</v>
      </c>
      <c r="D3069" t="s">
        <v>302</v>
      </c>
      <c r="E3069" t="s">
        <v>7902</v>
      </c>
      <c r="F3069" t="s">
        <v>299</v>
      </c>
      <c r="G3069" t="s">
        <v>299</v>
      </c>
      <c r="H3069" t="s">
        <v>4353</v>
      </c>
      <c r="I3069" s="14">
        <v>3000000</v>
      </c>
      <c r="J3069" t="s">
        <v>147</v>
      </c>
      <c r="K3069" s="14">
        <v>439147.59375</v>
      </c>
      <c r="L3069" t="s">
        <v>197</v>
      </c>
      <c r="M3069" t="s">
        <v>202</v>
      </c>
      <c r="N3069" s="14"/>
      <c r="O3069" s="14"/>
      <c r="P3069" s="14"/>
      <c r="Q3069" s="14"/>
      <c r="R3069" s="14"/>
      <c r="S3069" s="14">
        <v>0</v>
      </c>
    </row>
    <row r="3070" spans="1:19" x14ac:dyDescent="0.3">
      <c r="A3070" t="s">
        <v>7900</v>
      </c>
      <c r="B3070" t="s">
        <v>10</v>
      </c>
      <c r="C3070" s="14">
        <v>2009</v>
      </c>
      <c r="D3070" t="s">
        <v>302</v>
      </c>
      <c r="E3070" t="s">
        <v>2734</v>
      </c>
      <c r="F3070" t="s">
        <v>299</v>
      </c>
      <c r="G3070" t="s">
        <v>299</v>
      </c>
      <c r="H3070" t="s">
        <v>4353</v>
      </c>
      <c r="I3070" s="14"/>
      <c r="J3070" t="s">
        <v>4353</v>
      </c>
      <c r="K3070" s="14"/>
      <c r="L3070" t="s">
        <v>197</v>
      </c>
      <c r="M3070" t="s">
        <v>202</v>
      </c>
      <c r="N3070" s="14"/>
      <c r="O3070" s="14"/>
      <c r="P3070" s="14"/>
      <c r="Q3070" s="14"/>
      <c r="R3070" s="14"/>
      <c r="S3070" s="14">
        <v>0</v>
      </c>
    </row>
    <row r="3071" spans="1:19" x14ac:dyDescent="0.3">
      <c r="A3071" t="s">
        <v>7901</v>
      </c>
      <c r="B3071" t="s">
        <v>10</v>
      </c>
      <c r="C3071" s="14">
        <v>2009</v>
      </c>
      <c r="D3071" t="s">
        <v>302</v>
      </c>
      <c r="E3071" t="s">
        <v>2732</v>
      </c>
      <c r="F3071" t="s">
        <v>299</v>
      </c>
      <c r="G3071" t="s">
        <v>299</v>
      </c>
      <c r="H3071" t="s">
        <v>4353</v>
      </c>
      <c r="I3071" s="14"/>
      <c r="J3071" t="s">
        <v>4353</v>
      </c>
      <c r="K3071" s="14"/>
      <c r="L3071" t="s">
        <v>197</v>
      </c>
      <c r="M3071" t="s">
        <v>202</v>
      </c>
      <c r="N3071" s="14"/>
      <c r="O3071" s="14"/>
      <c r="P3071" s="14"/>
      <c r="Q3071" s="14"/>
      <c r="R3071" s="14"/>
      <c r="S3071" s="14">
        <v>0</v>
      </c>
    </row>
    <row r="3072" spans="1:19" x14ac:dyDescent="0.3">
      <c r="A3072" t="s">
        <v>7903</v>
      </c>
      <c r="B3072" t="s">
        <v>10</v>
      </c>
      <c r="C3072" s="14">
        <v>2009</v>
      </c>
      <c r="D3072" t="s">
        <v>302</v>
      </c>
      <c r="E3072" t="s">
        <v>2733</v>
      </c>
      <c r="F3072" t="s">
        <v>299</v>
      </c>
      <c r="G3072" t="s">
        <v>299</v>
      </c>
      <c r="H3072" t="s">
        <v>4353</v>
      </c>
      <c r="I3072" s="14">
        <v>13800000</v>
      </c>
      <c r="J3072" t="s">
        <v>146</v>
      </c>
      <c r="K3072" s="14">
        <v>13800000</v>
      </c>
      <c r="L3072" t="s">
        <v>197</v>
      </c>
      <c r="M3072" t="s">
        <v>202</v>
      </c>
      <c r="N3072" s="14"/>
      <c r="O3072" s="14"/>
      <c r="P3072" s="14"/>
      <c r="Q3072" s="14"/>
      <c r="R3072" s="14"/>
      <c r="S3072" s="14">
        <v>0</v>
      </c>
    </row>
    <row r="3073" spans="1:19" x14ac:dyDescent="0.3">
      <c r="A3073" t="s">
        <v>7904</v>
      </c>
      <c r="B3073" t="s">
        <v>10</v>
      </c>
      <c r="C3073" s="14">
        <v>2010</v>
      </c>
      <c r="D3073" t="s">
        <v>302</v>
      </c>
      <c r="E3073" t="s">
        <v>2741</v>
      </c>
      <c r="F3073" t="s">
        <v>299</v>
      </c>
      <c r="G3073" t="s">
        <v>299</v>
      </c>
      <c r="H3073" t="s">
        <v>4353</v>
      </c>
      <c r="I3073" s="14"/>
      <c r="J3073" t="s">
        <v>4353</v>
      </c>
      <c r="K3073" s="14"/>
      <c r="L3073" t="s">
        <v>197</v>
      </c>
      <c r="M3073" t="s">
        <v>202</v>
      </c>
      <c r="N3073" s="14"/>
      <c r="O3073" s="14"/>
      <c r="P3073" s="14"/>
      <c r="Q3073" s="14"/>
      <c r="R3073" s="14"/>
      <c r="S3073" s="14">
        <v>0</v>
      </c>
    </row>
    <row r="3074" spans="1:19" x14ac:dyDescent="0.3">
      <c r="A3074" t="s">
        <v>7905</v>
      </c>
      <c r="B3074" t="s">
        <v>10</v>
      </c>
      <c r="C3074" s="14">
        <v>2010</v>
      </c>
      <c r="D3074" t="s">
        <v>302</v>
      </c>
      <c r="E3074" t="s">
        <v>2736</v>
      </c>
      <c r="F3074" t="s">
        <v>299</v>
      </c>
      <c r="G3074" t="s">
        <v>299</v>
      </c>
      <c r="H3074" t="s">
        <v>4353</v>
      </c>
      <c r="I3074" s="14">
        <v>16000000</v>
      </c>
      <c r="J3074" t="s">
        <v>147</v>
      </c>
      <c r="K3074" s="14">
        <v>2363274</v>
      </c>
      <c r="L3074" t="s">
        <v>197</v>
      </c>
      <c r="M3074" t="s">
        <v>202</v>
      </c>
      <c r="N3074" s="14"/>
      <c r="O3074" s="14"/>
      <c r="P3074" s="14"/>
      <c r="Q3074" s="14"/>
      <c r="R3074" s="14"/>
      <c r="S3074" s="14">
        <v>0</v>
      </c>
    </row>
    <row r="3075" spans="1:19" x14ac:dyDescent="0.3">
      <c r="A3075" t="s">
        <v>7907</v>
      </c>
      <c r="B3075" t="s">
        <v>10</v>
      </c>
      <c r="C3075" s="14">
        <v>2010</v>
      </c>
      <c r="D3075" t="s">
        <v>302</v>
      </c>
      <c r="E3075" t="s">
        <v>2740</v>
      </c>
      <c r="F3075" t="s">
        <v>299</v>
      </c>
      <c r="G3075" t="s">
        <v>299</v>
      </c>
      <c r="H3075" t="s">
        <v>4353</v>
      </c>
      <c r="I3075" s="14">
        <v>2000000</v>
      </c>
      <c r="J3075" t="s">
        <v>176</v>
      </c>
      <c r="K3075" s="14">
        <v>27299.1484375</v>
      </c>
      <c r="L3075" t="s">
        <v>197</v>
      </c>
      <c r="M3075" t="s">
        <v>202</v>
      </c>
      <c r="N3075" s="14"/>
      <c r="O3075" s="14"/>
      <c r="P3075" s="14"/>
      <c r="Q3075" s="14"/>
      <c r="R3075" s="14"/>
      <c r="S3075" s="14">
        <v>0</v>
      </c>
    </row>
    <row r="3076" spans="1:19" x14ac:dyDescent="0.3">
      <c r="A3076" t="s">
        <v>7908</v>
      </c>
      <c r="B3076" t="s">
        <v>10</v>
      </c>
      <c r="C3076" s="14">
        <v>2010</v>
      </c>
      <c r="D3076" t="s">
        <v>302</v>
      </c>
      <c r="E3076" t="s">
        <v>10023</v>
      </c>
      <c r="F3076" t="s">
        <v>299</v>
      </c>
      <c r="G3076" t="s">
        <v>299</v>
      </c>
      <c r="H3076" t="s">
        <v>4353</v>
      </c>
      <c r="I3076" s="14"/>
      <c r="J3076" t="s">
        <v>4353</v>
      </c>
      <c r="K3076" s="14"/>
      <c r="L3076" t="s">
        <v>197</v>
      </c>
      <c r="M3076" t="s">
        <v>202</v>
      </c>
      <c r="N3076" s="14"/>
      <c r="O3076" s="14"/>
      <c r="P3076" s="14"/>
      <c r="Q3076" s="14"/>
      <c r="R3076" s="14"/>
      <c r="S3076" s="14">
        <v>0</v>
      </c>
    </row>
    <row r="3077" spans="1:19" x14ac:dyDescent="0.3">
      <c r="A3077" t="s">
        <v>7909</v>
      </c>
      <c r="B3077" t="s">
        <v>10</v>
      </c>
      <c r="C3077" s="14">
        <v>2010</v>
      </c>
      <c r="D3077" t="s">
        <v>302</v>
      </c>
      <c r="E3077" t="s">
        <v>7906</v>
      </c>
      <c r="F3077" t="s">
        <v>299</v>
      </c>
      <c r="G3077" t="s">
        <v>299</v>
      </c>
      <c r="H3077" t="s">
        <v>4353</v>
      </c>
      <c r="I3077" s="14">
        <v>40000</v>
      </c>
      <c r="J3077" t="s">
        <v>146</v>
      </c>
      <c r="K3077" s="14">
        <v>40000</v>
      </c>
      <c r="L3077" t="s">
        <v>197</v>
      </c>
      <c r="M3077" t="s">
        <v>202</v>
      </c>
      <c r="N3077" s="14"/>
      <c r="O3077" s="14"/>
      <c r="P3077" s="14"/>
      <c r="Q3077" s="14"/>
      <c r="R3077" s="14"/>
      <c r="S3077" s="14">
        <v>0</v>
      </c>
    </row>
    <row r="3078" spans="1:19" x14ac:dyDescent="0.3">
      <c r="A3078" t="s">
        <v>7910</v>
      </c>
      <c r="B3078" t="s">
        <v>10</v>
      </c>
      <c r="C3078" s="14">
        <v>2010</v>
      </c>
      <c r="D3078" t="s">
        <v>302</v>
      </c>
      <c r="E3078" t="s">
        <v>2743</v>
      </c>
      <c r="F3078" t="s">
        <v>299</v>
      </c>
      <c r="G3078" t="s">
        <v>299</v>
      </c>
      <c r="H3078" t="s">
        <v>4353</v>
      </c>
      <c r="I3078" s="14">
        <v>26000000</v>
      </c>
      <c r="J3078" t="s">
        <v>147</v>
      </c>
      <c r="K3078" s="14">
        <v>3840320.25</v>
      </c>
      <c r="L3078" t="s">
        <v>197</v>
      </c>
      <c r="M3078" t="s">
        <v>202</v>
      </c>
      <c r="N3078" s="14"/>
      <c r="O3078" s="14"/>
      <c r="P3078" s="14"/>
      <c r="Q3078" s="14"/>
      <c r="R3078" s="14"/>
      <c r="S3078" s="14">
        <v>0</v>
      </c>
    </row>
    <row r="3079" spans="1:19" x14ac:dyDescent="0.3">
      <c r="A3079" t="s">
        <v>7911</v>
      </c>
      <c r="B3079" t="s">
        <v>10</v>
      </c>
      <c r="C3079" s="14">
        <v>2010</v>
      </c>
      <c r="D3079" t="s">
        <v>302</v>
      </c>
      <c r="E3079" t="s">
        <v>2744</v>
      </c>
      <c r="F3079" t="s">
        <v>299</v>
      </c>
      <c r="G3079" t="s">
        <v>299</v>
      </c>
      <c r="H3079" t="s">
        <v>4353</v>
      </c>
      <c r="I3079" s="14"/>
      <c r="J3079" t="s">
        <v>4353</v>
      </c>
      <c r="K3079" s="14"/>
      <c r="L3079" t="s">
        <v>197</v>
      </c>
      <c r="M3079" t="s">
        <v>202</v>
      </c>
      <c r="N3079" s="14"/>
      <c r="O3079" s="14"/>
      <c r="P3079" s="14"/>
      <c r="Q3079" s="14"/>
      <c r="R3079" s="14"/>
      <c r="S3079" s="14">
        <v>0</v>
      </c>
    </row>
    <row r="3080" spans="1:19" x14ac:dyDescent="0.3">
      <c r="A3080" t="s">
        <v>7912</v>
      </c>
      <c r="B3080" t="s">
        <v>10</v>
      </c>
      <c r="C3080" s="14">
        <v>2010</v>
      </c>
      <c r="D3080" t="s">
        <v>302</v>
      </c>
      <c r="E3080" t="s">
        <v>2737</v>
      </c>
      <c r="F3080" t="s">
        <v>299</v>
      </c>
      <c r="G3080" t="s">
        <v>299</v>
      </c>
      <c r="H3080" t="s">
        <v>4353</v>
      </c>
      <c r="I3080" s="14">
        <v>5000000</v>
      </c>
      <c r="J3080" t="s">
        <v>176</v>
      </c>
      <c r="K3080" s="14">
        <v>68247.8671875</v>
      </c>
      <c r="L3080" t="s">
        <v>197</v>
      </c>
      <c r="M3080" t="s">
        <v>202</v>
      </c>
      <c r="N3080" s="14"/>
      <c r="O3080" s="14"/>
      <c r="P3080" s="14"/>
      <c r="Q3080" s="14"/>
      <c r="R3080" s="14"/>
      <c r="S3080" s="14">
        <v>0</v>
      </c>
    </row>
    <row r="3081" spans="1:19" x14ac:dyDescent="0.3">
      <c r="A3081" t="s">
        <v>7913</v>
      </c>
      <c r="B3081" t="s">
        <v>10</v>
      </c>
      <c r="C3081" s="14">
        <v>2010</v>
      </c>
      <c r="D3081" t="s">
        <v>302</v>
      </c>
      <c r="E3081" t="s">
        <v>2735</v>
      </c>
      <c r="F3081" t="s">
        <v>299</v>
      </c>
      <c r="G3081" t="s">
        <v>299</v>
      </c>
      <c r="H3081" t="s">
        <v>4353</v>
      </c>
      <c r="I3081" s="14">
        <v>4241228</v>
      </c>
      <c r="J3081" t="s">
        <v>146</v>
      </c>
      <c r="K3081" s="14">
        <v>4241228</v>
      </c>
      <c r="L3081" t="s">
        <v>197</v>
      </c>
      <c r="M3081" t="s">
        <v>202</v>
      </c>
      <c r="N3081" s="14"/>
      <c r="O3081" s="14"/>
      <c r="P3081" s="14"/>
      <c r="Q3081" s="14"/>
      <c r="R3081" s="14"/>
      <c r="S3081" s="14">
        <v>0</v>
      </c>
    </row>
    <row r="3082" spans="1:19" x14ac:dyDescent="0.3">
      <c r="A3082" t="s">
        <v>7914</v>
      </c>
      <c r="B3082" t="s">
        <v>10</v>
      </c>
      <c r="C3082" s="14">
        <v>2010</v>
      </c>
      <c r="D3082" t="s">
        <v>302</v>
      </c>
      <c r="E3082" t="s">
        <v>2738</v>
      </c>
      <c r="F3082" t="s">
        <v>299</v>
      </c>
      <c r="G3082" t="s">
        <v>299</v>
      </c>
      <c r="H3082" t="s">
        <v>4353</v>
      </c>
      <c r="I3082" s="14"/>
      <c r="J3082" t="s">
        <v>4353</v>
      </c>
      <c r="K3082" s="14"/>
      <c r="L3082" t="s">
        <v>197</v>
      </c>
      <c r="M3082" t="s">
        <v>202</v>
      </c>
      <c r="N3082" s="14"/>
      <c r="O3082" s="14"/>
      <c r="P3082" s="14"/>
      <c r="Q3082" s="14"/>
      <c r="R3082" s="14"/>
      <c r="S3082" s="14">
        <v>0</v>
      </c>
    </row>
    <row r="3083" spans="1:19" x14ac:dyDescent="0.3">
      <c r="A3083" t="s">
        <v>7915</v>
      </c>
      <c r="B3083" t="s">
        <v>10</v>
      </c>
      <c r="C3083" s="14">
        <v>2010</v>
      </c>
      <c r="D3083" t="s">
        <v>302</v>
      </c>
      <c r="E3083" t="s">
        <v>2742</v>
      </c>
      <c r="F3083" t="s">
        <v>299</v>
      </c>
      <c r="G3083" t="s">
        <v>299</v>
      </c>
      <c r="H3083" t="s">
        <v>4353</v>
      </c>
      <c r="I3083" s="14"/>
      <c r="J3083" t="s">
        <v>4353</v>
      </c>
      <c r="K3083" s="14"/>
      <c r="L3083" t="s">
        <v>197</v>
      </c>
      <c r="M3083" t="s">
        <v>202</v>
      </c>
      <c r="N3083" s="14"/>
      <c r="O3083" s="14"/>
      <c r="P3083" s="14"/>
      <c r="Q3083" s="14"/>
      <c r="R3083" s="14"/>
      <c r="S3083" s="14">
        <v>0</v>
      </c>
    </row>
    <row r="3084" spans="1:19" x14ac:dyDescent="0.3">
      <c r="A3084" t="s">
        <v>7916</v>
      </c>
      <c r="B3084" t="s">
        <v>10</v>
      </c>
      <c r="C3084" s="14">
        <v>2010</v>
      </c>
      <c r="D3084" t="s">
        <v>302</v>
      </c>
      <c r="E3084" t="s">
        <v>2739</v>
      </c>
      <c r="F3084" t="s">
        <v>299</v>
      </c>
      <c r="G3084" t="s">
        <v>299</v>
      </c>
      <c r="H3084" t="s">
        <v>4353</v>
      </c>
      <c r="I3084" s="14"/>
      <c r="J3084" t="s">
        <v>4353</v>
      </c>
      <c r="K3084" s="14"/>
      <c r="L3084" t="s">
        <v>197</v>
      </c>
      <c r="M3084" t="s">
        <v>202</v>
      </c>
      <c r="N3084" s="14"/>
      <c r="O3084" s="14"/>
      <c r="P3084" s="14"/>
      <c r="Q3084" s="14"/>
      <c r="R3084" s="14"/>
      <c r="S3084" s="14">
        <v>0</v>
      </c>
    </row>
    <row r="3085" spans="1:19" x14ac:dyDescent="0.3">
      <c r="A3085" t="s">
        <v>7917</v>
      </c>
      <c r="B3085" t="s">
        <v>10</v>
      </c>
      <c r="C3085" s="14">
        <v>2011</v>
      </c>
      <c r="D3085" t="s">
        <v>302</v>
      </c>
      <c r="E3085" t="s">
        <v>2745</v>
      </c>
      <c r="F3085" t="s">
        <v>299</v>
      </c>
      <c r="G3085" t="s">
        <v>299</v>
      </c>
      <c r="H3085" t="s">
        <v>4353</v>
      </c>
      <c r="I3085" s="14">
        <v>40000000</v>
      </c>
      <c r="J3085" t="s">
        <v>146</v>
      </c>
      <c r="K3085" s="14">
        <v>40000000</v>
      </c>
      <c r="L3085" t="s">
        <v>197</v>
      </c>
      <c r="M3085" t="s">
        <v>202</v>
      </c>
      <c r="N3085" s="14"/>
      <c r="O3085" s="14"/>
      <c r="P3085" s="14"/>
      <c r="Q3085" s="14"/>
      <c r="R3085" s="14"/>
      <c r="S3085" s="14">
        <v>0</v>
      </c>
    </row>
    <row r="3086" spans="1:19" x14ac:dyDescent="0.3">
      <c r="A3086" t="s">
        <v>7918</v>
      </c>
      <c r="B3086" t="s">
        <v>10</v>
      </c>
      <c r="C3086" s="14">
        <v>2011</v>
      </c>
      <c r="D3086" t="s">
        <v>302</v>
      </c>
      <c r="E3086" t="s">
        <v>2748</v>
      </c>
      <c r="F3086" t="s">
        <v>299</v>
      </c>
      <c r="G3086" t="s">
        <v>299</v>
      </c>
      <c r="H3086" t="s">
        <v>4353</v>
      </c>
      <c r="I3086" s="14"/>
      <c r="J3086" t="s">
        <v>4353</v>
      </c>
      <c r="K3086" s="14"/>
      <c r="L3086" t="s">
        <v>197</v>
      </c>
      <c r="M3086" t="s">
        <v>202</v>
      </c>
      <c r="N3086" s="14"/>
      <c r="O3086" s="14"/>
      <c r="P3086" s="14"/>
      <c r="Q3086" s="14"/>
      <c r="R3086" s="14"/>
      <c r="S3086" s="14">
        <v>0</v>
      </c>
    </row>
    <row r="3087" spans="1:19" x14ac:dyDescent="0.3">
      <c r="A3087" t="s">
        <v>7919</v>
      </c>
      <c r="B3087" t="s">
        <v>10</v>
      </c>
      <c r="C3087" s="14">
        <v>2011</v>
      </c>
      <c r="D3087" t="s">
        <v>302</v>
      </c>
      <c r="E3087" t="s">
        <v>2754</v>
      </c>
      <c r="F3087" t="s">
        <v>299</v>
      </c>
      <c r="G3087" t="s">
        <v>299</v>
      </c>
      <c r="H3087" t="s">
        <v>4353</v>
      </c>
      <c r="I3087" s="14">
        <v>260000000</v>
      </c>
      <c r="J3087" t="s">
        <v>176</v>
      </c>
      <c r="K3087" s="14">
        <v>3512564.25</v>
      </c>
      <c r="L3087" t="s">
        <v>197</v>
      </c>
      <c r="M3087" t="s">
        <v>202</v>
      </c>
      <c r="N3087" s="14"/>
      <c r="O3087" s="14"/>
      <c r="P3087" s="14"/>
      <c r="Q3087" s="14"/>
      <c r="R3087" s="14"/>
      <c r="S3087" s="14">
        <v>0</v>
      </c>
    </row>
    <row r="3088" spans="1:19" x14ac:dyDescent="0.3">
      <c r="A3088" t="s">
        <v>7920</v>
      </c>
      <c r="B3088" t="s">
        <v>10</v>
      </c>
      <c r="C3088" s="14">
        <v>2011</v>
      </c>
      <c r="D3088" t="s">
        <v>302</v>
      </c>
      <c r="E3088" t="s">
        <v>2750</v>
      </c>
      <c r="F3088" t="s">
        <v>299</v>
      </c>
      <c r="G3088" t="s">
        <v>299</v>
      </c>
      <c r="H3088" t="s">
        <v>4353</v>
      </c>
      <c r="I3088" s="14">
        <v>1000000</v>
      </c>
      <c r="J3088" t="s">
        <v>176</v>
      </c>
      <c r="K3088" s="14">
        <v>13509.86328125</v>
      </c>
      <c r="L3088" t="s">
        <v>197</v>
      </c>
      <c r="M3088" t="s">
        <v>202</v>
      </c>
      <c r="N3088" s="14"/>
      <c r="O3088" s="14"/>
      <c r="P3088" s="14"/>
      <c r="Q3088" s="14"/>
      <c r="R3088" s="14"/>
      <c r="S3088" s="14">
        <v>0</v>
      </c>
    </row>
    <row r="3089" spans="1:19" x14ac:dyDescent="0.3">
      <c r="A3089" t="s">
        <v>7921</v>
      </c>
      <c r="B3089" t="s">
        <v>10</v>
      </c>
      <c r="C3089" s="14">
        <v>2011</v>
      </c>
      <c r="D3089" t="s">
        <v>302</v>
      </c>
      <c r="E3089" t="s">
        <v>2747</v>
      </c>
      <c r="F3089" t="s">
        <v>299</v>
      </c>
      <c r="G3089" t="s">
        <v>299</v>
      </c>
      <c r="H3089" t="s">
        <v>4353</v>
      </c>
      <c r="I3089" s="14">
        <v>250000</v>
      </c>
      <c r="J3089" t="s">
        <v>147</v>
      </c>
      <c r="K3089" s="14">
        <v>38690.9375</v>
      </c>
      <c r="L3089" t="s">
        <v>197</v>
      </c>
      <c r="M3089" t="s">
        <v>202</v>
      </c>
      <c r="N3089" s="14"/>
      <c r="O3089" s="14"/>
      <c r="P3089" s="14"/>
      <c r="Q3089" s="14"/>
      <c r="R3089" s="14"/>
      <c r="S3089" s="14">
        <v>0</v>
      </c>
    </row>
    <row r="3090" spans="1:19" x14ac:dyDescent="0.3">
      <c r="A3090" t="s">
        <v>7922</v>
      </c>
      <c r="B3090" t="s">
        <v>10</v>
      </c>
      <c r="C3090" s="14">
        <v>2011</v>
      </c>
      <c r="D3090" t="s">
        <v>302</v>
      </c>
      <c r="E3090" t="s">
        <v>2755</v>
      </c>
      <c r="F3090" t="s">
        <v>299</v>
      </c>
      <c r="G3090" t="s">
        <v>299</v>
      </c>
      <c r="H3090" t="s">
        <v>4353</v>
      </c>
      <c r="I3090" s="14"/>
      <c r="J3090" t="s">
        <v>4353</v>
      </c>
      <c r="K3090" s="14"/>
      <c r="L3090" t="s">
        <v>197</v>
      </c>
      <c r="M3090" t="s">
        <v>202</v>
      </c>
      <c r="N3090" s="14"/>
      <c r="O3090" s="14"/>
      <c r="P3090" s="14"/>
      <c r="Q3090" s="14"/>
      <c r="R3090" s="14"/>
      <c r="S3090" s="14">
        <v>0</v>
      </c>
    </row>
    <row r="3091" spans="1:19" x14ac:dyDescent="0.3">
      <c r="A3091" t="s">
        <v>7923</v>
      </c>
      <c r="B3091" t="s">
        <v>10</v>
      </c>
      <c r="C3091" s="14">
        <v>2011</v>
      </c>
      <c r="D3091" t="s">
        <v>302</v>
      </c>
      <c r="E3091" t="s">
        <v>2751</v>
      </c>
      <c r="F3091" t="s">
        <v>299</v>
      </c>
      <c r="G3091" t="s">
        <v>299</v>
      </c>
      <c r="H3091" t="s">
        <v>4353</v>
      </c>
      <c r="I3091" s="14"/>
      <c r="J3091" t="s">
        <v>4353</v>
      </c>
      <c r="K3091" s="14"/>
      <c r="L3091" t="s">
        <v>197</v>
      </c>
      <c r="M3091" t="s">
        <v>202</v>
      </c>
      <c r="N3091" s="14"/>
      <c r="O3091" s="14"/>
      <c r="P3091" s="14"/>
      <c r="Q3091" s="14"/>
      <c r="R3091" s="14"/>
      <c r="S3091" s="14">
        <v>0</v>
      </c>
    </row>
    <row r="3092" spans="1:19" x14ac:dyDescent="0.3">
      <c r="A3092" t="s">
        <v>7924</v>
      </c>
      <c r="B3092" t="s">
        <v>10</v>
      </c>
      <c r="C3092" s="14">
        <v>2011</v>
      </c>
      <c r="D3092" t="s">
        <v>302</v>
      </c>
      <c r="E3092" t="s">
        <v>2753</v>
      </c>
      <c r="F3092" t="s">
        <v>336</v>
      </c>
      <c r="G3092" t="s">
        <v>337</v>
      </c>
      <c r="H3092" t="s">
        <v>207</v>
      </c>
      <c r="I3092" s="14">
        <v>7080000000</v>
      </c>
      <c r="J3092" t="s">
        <v>176</v>
      </c>
      <c r="K3092" s="14">
        <v>95649832</v>
      </c>
      <c r="L3092" t="s">
        <v>198</v>
      </c>
      <c r="M3092" t="s">
        <v>202</v>
      </c>
      <c r="N3092" s="14"/>
      <c r="O3092" s="14"/>
      <c r="P3092" s="14"/>
      <c r="Q3092" s="14">
        <v>0</v>
      </c>
      <c r="R3092" s="14">
        <v>1</v>
      </c>
      <c r="S3092" s="14">
        <v>1</v>
      </c>
    </row>
    <row r="3093" spans="1:19" x14ac:dyDescent="0.3">
      <c r="A3093" t="s">
        <v>7925</v>
      </c>
      <c r="B3093" t="s">
        <v>10</v>
      </c>
      <c r="C3093" s="14">
        <v>2011</v>
      </c>
      <c r="D3093" t="s">
        <v>302</v>
      </c>
      <c r="E3093" t="s">
        <v>2749</v>
      </c>
      <c r="F3093" t="s">
        <v>299</v>
      </c>
      <c r="G3093" t="s">
        <v>299</v>
      </c>
      <c r="H3093" t="s">
        <v>4353</v>
      </c>
      <c r="I3093" s="14"/>
      <c r="J3093" t="s">
        <v>4353</v>
      </c>
      <c r="K3093" s="14"/>
      <c r="L3093" t="s">
        <v>197</v>
      </c>
      <c r="M3093" t="s">
        <v>202</v>
      </c>
      <c r="N3093" s="14"/>
      <c r="O3093" s="14"/>
      <c r="P3093" s="14"/>
      <c r="Q3093" s="14"/>
      <c r="R3093" s="14"/>
      <c r="S3093" s="14">
        <v>0</v>
      </c>
    </row>
    <row r="3094" spans="1:19" x14ac:dyDescent="0.3">
      <c r="A3094" t="s">
        <v>7926</v>
      </c>
      <c r="B3094" t="s">
        <v>10</v>
      </c>
      <c r="C3094" s="14">
        <v>2011</v>
      </c>
      <c r="D3094" t="s">
        <v>302</v>
      </c>
      <c r="E3094" t="s">
        <v>2752</v>
      </c>
      <c r="F3094" t="s">
        <v>299</v>
      </c>
      <c r="G3094" t="s">
        <v>299</v>
      </c>
      <c r="H3094" t="s">
        <v>4353</v>
      </c>
      <c r="I3094" s="14"/>
      <c r="J3094" t="s">
        <v>4353</v>
      </c>
      <c r="K3094" s="14"/>
      <c r="L3094" t="s">
        <v>197</v>
      </c>
      <c r="M3094" t="s">
        <v>202</v>
      </c>
      <c r="N3094" s="14"/>
      <c r="O3094" s="14"/>
      <c r="P3094" s="14"/>
      <c r="Q3094" s="14"/>
      <c r="R3094" s="14"/>
      <c r="S3094" s="14">
        <v>0</v>
      </c>
    </row>
    <row r="3095" spans="1:19" x14ac:dyDescent="0.3">
      <c r="A3095" t="s">
        <v>7927</v>
      </c>
      <c r="B3095" t="s">
        <v>10</v>
      </c>
      <c r="C3095" s="14">
        <v>2011</v>
      </c>
      <c r="D3095" t="s">
        <v>5025</v>
      </c>
      <c r="E3095" t="s">
        <v>2746</v>
      </c>
      <c r="F3095" t="s">
        <v>336</v>
      </c>
      <c r="G3095" t="s">
        <v>337</v>
      </c>
      <c r="H3095" t="s">
        <v>456</v>
      </c>
      <c r="I3095" s="14">
        <v>115700000</v>
      </c>
      <c r="J3095" t="s">
        <v>146</v>
      </c>
      <c r="K3095" s="14">
        <v>115700000</v>
      </c>
      <c r="L3095" t="s">
        <v>198</v>
      </c>
      <c r="M3095" t="s">
        <v>202</v>
      </c>
      <c r="N3095" s="14">
        <v>1.75</v>
      </c>
      <c r="O3095" s="14">
        <v>5</v>
      </c>
      <c r="P3095" s="14">
        <v>25</v>
      </c>
      <c r="Q3095" s="14">
        <v>0</v>
      </c>
      <c r="R3095" s="14">
        <v>1</v>
      </c>
      <c r="S3095" s="14">
        <v>1</v>
      </c>
    </row>
    <row r="3096" spans="1:19" x14ac:dyDescent="0.3">
      <c r="A3096" t="s">
        <v>7928</v>
      </c>
      <c r="B3096" t="s">
        <v>10</v>
      </c>
      <c r="C3096" s="14">
        <v>2012</v>
      </c>
      <c r="D3096" t="s">
        <v>302</v>
      </c>
      <c r="E3096" t="s">
        <v>2759</v>
      </c>
      <c r="F3096" t="s">
        <v>299</v>
      </c>
      <c r="G3096" t="s">
        <v>299</v>
      </c>
      <c r="H3096" t="s">
        <v>4353</v>
      </c>
      <c r="I3096" s="14">
        <v>200000000</v>
      </c>
      <c r="J3096" t="s">
        <v>147</v>
      </c>
      <c r="K3096" s="14">
        <v>31684008</v>
      </c>
      <c r="L3096" t="s">
        <v>197</v>
      </c>
      <c r="M3096" t="s">
        <v>202</v>
      </c>
      <c r="N3096" s="14"/>
      <c r="O3096" s="14"/>
      <c r="P3096" s="14"/>
      <c r="Q3096" s="14"/>
      <c r="R3096" s="14"/>
      <c r="S3096" s="14">
        <v>0</v>
      </c>
    </row>
    <row r="3097" spans="1:19" x14ac:dyDescent="0.3">
      <c r="A3097" t="s">
        <v>7929</v>
      </c>
      <c r="B3097" t="s">
        <v>10</v>
      </c>
      <c r="C3097" s="14">
        <v>2012</v>
      </c>
      <c r="D3097" t="s">
        <v>302</v>
      </c>
      <c r="E3097" t="s">
        <v>2760</v>
      </c>
      <c r="F3097" t="s">
        <v>299</v>
      </c>
      <c r="G3097" t="s">
        <v>299</v>
      </c>
      <c r="H3097" t="s">
        <v>4353</v>
      </c>
      <c r="I3097" s="14">
        <v>800000</v>
      </c>
      <c r="J3097" t="s">
        <v>147</v>
      </c>
      <c r="K3097" s="14">
        <v>126736.03125</v>
      </c>
      <c r="L3097" t="s">
        <v>197</v>
      </c>
      <c r="M3097" t="s">
        <v>202</v>
      </c>
      <c r="N3097" s="14"/>
      <c r="O3097" s="14"/>
      <c r="P3097" s="14"/>
      <c r="Q3097" s="14"/>
      <c r="R3097" s="14"/>
      <c r="S3097" s="14">
        <v>0</v>
      </c>
    </row>
    <row r="3098" spans="1:19" x14ac:dyDescent="0.3">
      <c r="A3098" t="s">
        <v>7930</v>
      </c>
      <c r="B3098" t="s">
        <v>10</v>
      </c>
      <c r="C3098" s="14">
        <v>2012</v>
      </c>
      <c r="D3098" t="s">
        <v>302</v>
      </c>
      <c r="E3098" t="s">
        <v>2757</v>
      </c>
      <c r="F3098" t="s">
        <v>299</v>
      </c>
      <c r="G3098" t="s">
        <v>299</v>
      </c>
      <c r="H3098" t="s">
        <v>4353</v>
      </c>
      <c r="I3098" s="14"/>
      <c r="J3098" t="s">
        <v>4353</v>
      </c>
      <c r="K3098" s="14"/>
      <c r="L3098" t="s">
        <v>197</v>
      </c>
      <c r="M3098" t="s">
        <v>202</v>
      </c>
      <c r="N3098" s="14"/>
      <c r="O3098" s="14"/>
      <c r="P3098" s="14"/>
      <c r="Q3098" s="14"/>
      <c r="R3098" s="14"/>
      <c r="S3098" s="14">
        <v>0</v>
      </c>
    </row>
    <row r="3099" spans="1:19" x14ac:dyDescent="0.3">
      <c r="A3099" t="s">
        <v>7931</v>
      </c>
      <c r="B3099" t="s">
        <v>10</v>
      </c>
      <c r="C3099" s="14">
        <v>2012</v>
      </c>
      <c r="D3099" t="s">
        <v>302</v>
      </c>
      <c r="E3099" t="s">
        <v>2756</v>
      </c>
      <c r="F3099" t="s">
        <v>299</v>
      </c>
      <c r="G3099" t="s">
        <v>299</v>
      </c>
      <c r="H3099" t="s">
        <v>4353</v>
      </c>
      <c r="I3099" s="14"/>
      <c r="J3099" t="s">
        <v>4353</v>
      </c>
      <c r="K3099" s="14"/>
      <c r="L3099" t="s">
        <v>197</v>
      </c>
      <c r="M3099" t="s">
        <v>202</v>
      </c>
      <c r="N3099" s="14"/>
      <c r="O3099" s="14"/>
      <c r="P3099" s="14"/>
      <c r="Q3099" s="14"/>
      <c r="R3099" s="14"/>
      <c r="S3099" s="14">
        <v>0</v>
      </c>
    </row>
    <row r="3100" spans="1:19" x14ac:dyDescent="0.3">
      <c r="A3100" t="s">
        <v>7932</v>
      </c>
      <c r="B3100" t="s">
        <v>10</v>
      </c>
      <c r="C3100" s="14">
        <v>2012</v>
      </c>
      <c r="D3100" t="s">
        <v>302</v>
      </c>
      <c r="E3100" t="s">
        <v>2758</v>
      </c>
      <c r="F3100" t="s">
        <v>299</v>
      </c>
      <c r="G3100" t="s">
        <v>299</v>
      </c>
      <c r="H3100" t="s">
        <v>4353</v>
      </c>
      <c r="I3100" s="14"/>
      <c r="J3100" t="s">
        <v>4353</v>
      </c>
      <c r="K3100" s="14"/>
      <c r="L3100" t="s">
        <v>197</v>
      </c>
      <c r="M3100" t="s">
        <v>202</v>
      </c>
      <c r="N3100" s="14"/>
      <c r="O3100" s="14"/>
      <c r="P3100" s="14"/>
      <c r="Q3100" s="14"/>
      <c r="R3100" s="14"/>
      <c r="S3100" s="14">
        <v>0</v>
      </c>
    </row>
    <row r="3101" spans="1:19" x14ac:dyDescent="0.3">
      <c r="A3101" t="s">
        <v>7933</v>
      </c>
      <c r="B3101" t="s">
        <v>10</v>
      </c>
      <c r="C3101" s="14">
        <v>2012</v>
      </c>
      <c r="D3101" t="s">
        <v>302</v>
      </c>
      <c r="E3101" t="s">
        <v>2762</v>
      </c>
      <c r="F3101" t="s">
        <v>299</v>
      </c>
      <c r="G3101" t="s">
        <v>299</v>
      </c>
      <c r="H3101" t="s">
        <v>4353</v>
      </c>
      <c r="I3101" s="14"/>
      <c r="J3101" t="s">
        <v>4353</v>
      </c>
      <c r="K3101" s="14"/>
      <c r="L3101" t="s">
        <v>197</v>
      </c>
      <c r="M3101" t="s">
        <v>202</v>
      </c>
      <c r="N3101" s="14"/>
      <c r="O3101" s="14"/>
      <c r="P3101" s="14"/>
      <c r="Q3101" s="14"/>
      <c r="R3101" s="14"/>
      <c r="S3101" s="14">
        <v>0</v>
      </c>
    </row>
    <row r="3102" spans="1:19" x14ac:dyDescent="0.3">
      <c r="A3102" t="s">
        <v>7934</v>
      </c>
      <c r="B3102" t="s">
        <v>10</v>
      </c>
      <c r="C3102" s="14">
        <v>2012</v>
      </c>
      <c r="D3102" t="s">
        <v>302</v>
      </c>
      <c r="E3102" t="s">
        <v>2761</v>
      </c>
      <c r="F3102" t="s">
        <v>299</v>
      </c>
      <c r="G3102" t="s">
        <v>299</v>
      </c>
      <c r="H3102" t="s">
        <v>4353</v>
      </c>
      <c r="I3102" s="14">
        <v>60000000</v>
      </c>
      <c r="J3102" t="s">
        <v>147</v>
      </c>
      <c r="K3102" s="14">
        <v>9505203</v>
      </c>
      <c r="L3102" t="s">
        <v>197</v>
      </c>
      <c r="M3102" t="s">
        <v>202</v>
      </c>
      <c r="N3102" s="14"/>
      <c r="O3102" s="14"/>
      <c r="P3102" s="14"/>
      <c r="Q3102" s="14"/>
      <c r="R3102" s="14"/>
      <c r="S3102" s="14">
        <v>0</v>
      </c>
    </row>
    <row r="3103" spans="1:19" x14ac:dyDescent="0.3">
      <c r="A3103" t="s">
        <v>7936</v>
      </c>
      <c r="B3103" t="s">
        <v>10</v>
      </c>
      <c r="C3103" s="14">
        <v>2012</v>
      </c>
      <c r="D3103" t="s">
        <v>302</v>
      </c>
      <c r="E3103" t="s">
        <v>7935</v>
      </c>
      <c r="F3103" t="s">
        <v>299</v>
      </c>
      <c r="G3103" t="s">
        <v>299</v>
      </c>
      <c r="H3103" t="s">
        <v>4353</v>
      </c>
      <c r="I3103" s="14"/>
      <c r="J3103" t="s">
        <v>4353</v>
      </c>
      <c r="K3103" s="14"/>
      <c r="L3103" t="s">
        <v>197</v>
      </c>
      <c r="M3103" t="s">
        <v>202</v>
      </c>
      <c r="N3103" s="14"/>
      <c r="O3103" s="14"/>
      <c r="P3103" s="14"/>
      <c r="Q3103" s="14"/>
      <c r="R3103" s="14"/>
      <c r="S3103" s="14">
        <v>0</v>
      </c>
    </row>
    <row r="3104" spans="1:19" x14ac:dyDescent="0.3">
      <c r="A3104" t="s">
        <v>7937</v>
      </c>
      <c r="B3104" t="s">
        <v>10</v>
      </c>
      <c r="C3104" s="14">
        <v>2013</v>
      </c>
      <c r="D3104" t="s">
        <v>302</v>
      </c>
      <c r="E3104" t="s">
        <v>2765</v>
      </c>
      <c r="F3104" t="s">
        <v>336</v>
      </c>
      <c r="G3104" t="s">
        <v>337</v>
      </c>
      <c r="H3104" t="s">
        <v>456</v>
      </c>
      <c r="I3104" s="14">
        <v>218000000</v>
      </c>
      <c r="J3104" t="s">
        <v>147</v>
      </c>
      <c r="K3104" s="14">
        <v>35185360</v>
      </c>
      <c r="L3104" t="s">
        <v>198</v>
      </c>
      <c r="M3104" t="s">
        <v>202</v>
      </c>
      <c r="N3104" s="14">
        <v>1.5</v>
      </c>
      <c r="O3104" s="14">
        <v>7</v>
      </c>
      <c r="P3104" s="14">
        <v>20</v>
      </c>
      <c r="Q3104" s="14">
        <v>0</v>
      </c>
      <c r="R3104" s="14">
        <v>1</v>
      </c>
      <c r="S3104" s="14">
        <v>1</v>
      </c>
    </row>
    <row r="3105" spans="1:19" x14ac:dyDescent="0.3">
      <c r="A3105" t="s">
        <v>7938</v>
      </c>
      <c r="B3105" t="s">
        <v>10</v>
      </c>
      <c r="C3105" s="14">
        <v>2013</v>
      </c>
      <c r="D3105" t="s">
        <v>302</v>
      </c>
      <c r="E3105" t="s">
        <v>2766</v>
      </c>
      <c r="F3105" t="s">
        <v>299</v>
      </c>
      <c r="G3105" t="s">
        <v>299</v>
      </c>
      <c r="H3105" t="s">
        <v>4353</v>
      </c>
      <c r="I3105" s="14">
        <v>10000000</v>
      </c>
      <c r="J3105" t="s">
        <v>147</v>
      </c>
      <c r="K3105" s="14">
        <v>1614007.375</v>
      </c>
      <c r="L3105" t="s">
        <v>197</v>
      </c>
      <c r="M3105" t="s">
        <v>202</v>
      </c>
      <c r="N3105" s="14"/>
      <c r="O3105" s="14"/>
      <c r="P3105" s="14"/>
      <c r="Q3105" s="14"/>
      <c r="R3105" s="14"/>
      <c r="S3105" s="14">
        <v>0</v>
      </c>
    </row>
    <row r="3106" spans="1:19" x14ac:dyDescent="0.3">
      <c r="A3106" t="s">
        <v>7940</v>
      </c>
      <c r="B3106" t="s">
        <v>10</v>
      </c>
      <c r="C3106" s="14">
        <v>2013</v>
      </c>
      <c r="D3106" t="s">
        <v>302</v>
      </c>
      <c r="E3106" t="s">
        <v>2764</v>
      </c>
      <c r="F3106" t="s">
        <v>299</v>
      </c>
      <c r="G3106" t="s">
        <v>299</v>
      </c>
      <c r="H3106" t="s">
        <v>4353</v>
      </c>
      <c r="I3106" s="14"/>
      <c r="J3106" t="s">
        <v>4353</v>
      </c>
      <c r="K3106" s="14"/>
      <c r="L3106" t="s">
        <v>197</v>
      </c>
      <c r="M3106" t="s">
        <v>202</v>
      </c>
      <c r="N3106" s="14"/>
      <c r="O3106" s="14"/>
      <c r="P3106" s="14"/>
      <c r="Q3106" s="14"/>
      <c r="R3106" s="14"/>
      <c r="S3106" s="14">
        <v>0</v>
      </c>
    </row>
    <row r="3107" spans="1:19" x14ac:dyDescent="0.3">
      <c r="A3107" t="s">
        <v>7941</v>
      </c>
      <c r="B3107" t="s">
        <v>10</v>
      </c>
      <c r="C3107" s="14">
        <v>2013</v>
      </c>
      <c r="D3107" t="s">
        <v>302</v>
      </c>
      <c r="E3107" t="s">
        <v>7939</v>
      </c>
      <c r="F3107" t="s">
        <v>299</v>
      </c>
      <c r="G3107" t="s">
        <v>299</v>
      </c>
      <c r="H3107" t="s">
        <v>4353</v>
      </c>
      <c r="I3107" s="14">
        <v>180000000</v>
      </c>
      <c r="J3107" t="s">
        <v>147</v>
      </c>
      <c r="K3107" s="14">
        <v>29052134</v>
      </c>
      <c r="L3107" t="s">
        <v>197</v>
      </c>
      <c r="M3107" t="s">
        <v>202</v>
      </c>
      <c r="N3107" s="14"/>
      <c r="O3107" s="14"/>
      <c r="P3107" s="14"/>
      <c r="Q3107" s="14"/>
      <c r="R3107" s="14"/>
      <c r="S3107" s="14">
        <v>0</v>
      </c>
    </row>
    <row r="3108" spans="1:19" x14ac:dyDescent="0.3">
      <c r="A3108" t="s">
        <v>7942</v>
      </c>
      <c r="B3108" t="s">
        <v>10</v>
      </c>
      <c r="C3108" s="14">
        <v>2013</v>
      </c>
      <c r="D3108" t="s">
        <v>302</v>
      </c>
      <c r="E3108" t="s">
        <v>2763</v>
      </c>
      <c r="F3108" t="s">
        <v>299</v>
      </c>
      <c r="G3108" t="s">
        <v>299</v>
      </c>
      <c r="H3108" t="s">
        <v>4353</v>
      </c>
      <c r="I3108" s="14">
        <v>200000000</v>
      </c>
      <c r="J3108" t="s">
        <v>147</v>
      </c>
      <c r="K3108" s="14">
        <v>32280148</v>
      </c>
      <c r="L3108" t="s">
        <v>197</v>
      </c>
      <c r="M3108" t="s">
        <v>202</v>
      </c>
      <c r="N3108" s="14"/>
      <c r="O3108" s="14"/>
      <c r="P3108" s="14"/>
      <c r="Q3108" s="14"/>
      <c r="R3108" s="14"/>
      <c r="S3108" s="14">
        <v>0</v>
      </c>
    </row>
    <row r="3109" spans="1:19" x14ac:dyDescent="0.3">
      <c r="A3109" t="s">
        <v>7943</v>
      </c>
      <c r="B3109" t="s">
        <v>10</v>
      </c>
      <c r="C3109" s="14">
        <v>2014</v>
      </c>
      <c r="D3109" t="s">
        <v>302</v>
      </c>
      <c r="E3109" t="s">
        <v>2767</v>
      </c>
      <c r="F3109" t="s">
        <v>336</v>
      </c>
      <c r="G3109" t="s">
        <v>337</v>
      </c>
      <c r="H3109" t="s">
        <v>207</v>
      </c>
      <c r="I3109" s="14">
        <v>215960000</v>
      </c>
      <c r="J3109" t="s">
        <v>146</v>
      </c>
      <c r="K3109" s="14">
        <v>215960000</v>
      </c>
      <c r="L3109" t="s">
        <v>198</v>
      </c>
      <c r="M3109" t="s">
        <v>202</v>
      </c>
      <c r="N3109" s="14"/>
      <c r="O3109" s="14"/>
      <c r="P3109" s="14">
        <v>40</v>
      </c>
      <c r="Q3109" s="14">
        <v>0</v>
      </c>
      <c r="R3109" s="14">
        <v>1</v>
      </c>
      <c r="S3109" s="14">
        <v>1</v>
      </c>
    </row>
    <row r="3110" spans="1:19" x14ac:dyDescent="0.3">
      <c r="A3110" t="s">
        <v>7944</v>
      </c>
      <c r="B3110" t="s">
        <v>10</v>
      </c>
      <c r="C3110" s="14">
        <v>2014</v>
      </c>
      <c r="D3110" t="s">
        <v>302</v>
      </c>
      <c r="E3110" t="s">
        <v>2768</v>
      </c>
      <c r="F3110" t="s">
        <v>299</v>
      </c>
      <c r="G3110" t="s">
        <v>299</v>
      </c>
      <c r="H3110" t="s">
        <v>4353</v>
      </c>
      <c r="I3110" s="14">
        <v>20000</v>
      </c>
      <c r="J3110" t="s">
        <v>146</v>
      </c>
      <c r="K3110" s="14">
        <v>20000</v>
      </c>
      <c r="L3110" t="s">
        <v>197</v>
      </c>
      <c r="M3110" t="s">
        <v>202</v>
      </c>
      <c r="N3110" s="14"/>
      <c r="O3110" s="14"/>
      <c r="P3110" s="14"/>
      <c r="Q3110" s="14"/>
      <c r="R3110" s="14"/>
      <c r="S3110" s="14">
        <v>0</v>
      </c>
    </row>
    <row r="3111" spans="1:19" x14ac:dyDescent="0.3">
      <c r="A3111" t="s">
        <v>7945</v>
      </c>
      <c r="B3111" t="s">
        <v>18</v>
      </c>
      <c r="C3111" s="14">
        <v>1985</v>
      </c>
      <c r="D3111" t="s">
        <v>255</v>
      </c>
      <c r="E3111" t="s">
        <v>286</v>
      </c>
      <c r="F3111" t="s">
        <v>299</v>
      </c>
      <c r="G3111" t="s">
        <v>299</v>
      </c>
      <c r="H3111" t="s">
        <v>4353</v>
      </c>
      <c r="I3111" s="14"/>
      <c r="J3111" t="s">
        <v>4353</v>
      </c>
      <c r="K3111" s="14">
        <v>10000000</v>
      </c>
      <c r="L3111" t="s">
        <v>198</v>
      </c>
      <c r="M3111" t="s">
        <v>4353</v>
      </c>
      <c r="N3111" s="14">
        <v>0</v>
      </c>
      <c r="O3111" s="14">
        <v>5</v>
      </c>
      <c r="P3111" s="14">
        <v>20</v>
      </c>
      <c r="Q3111" s="14"/>
      <c r="R3111" s="14"/>
      <c r="S3111" s="14">
        <v>0</v>
      </c>
    </row>
    <row r="3112" spans="1:19" x14ac:dyDescent="0.3">
      <c r="A3112" t="s">
        <v>7946</v>
      </c>
      <c r="B3112" t="s">
        <v>18</v>
      </c>
      <c r="C3112" s="14">
        <v>1986</v>
      </c>
      <c r="D3112" t="s">
        <v>255</v>
      </c>
      <c r="E3112" t="s">
        <v>4416</v>
      </c>
      <c r="F3112" t="s">
        <v>299</v>
      </c>
      <c r="G3112" t="s">
        <v>299</v>
      </c>
      <c r="H3112" t="s">
        <v>4353</v>
      </c>
      <c r="I3112" s="14"/>
      <c r="J3112" t="s">
        <v>4353</v>
      </c>
      <c r="K3112" s="14">
        <v>20000000</v>
      </c>
      <c r="L3112" t="s">
        <v>198</v>
      </c>
      <c r="M3112" t="s">
        <v>4353</v>
      </c>
      <c r="N3112" s="14"/>
      <c r="O3112" s="14"/>
      <c r="P3112" s="14"/>
      <c r="Q3112" s="14"/>
      <c r="R3112" s="14"/>
      <c r="S3112" s="14">
        <v>0</v>
      </c>
    </row>
    <row r="3113" spans="1:19" x14ac:dyDescent="0.3">
      <c r="A3113" t="s">
        <v>7947</v>
      </c>
      <c r="B3113" t="s">
        <v>18</v>
      </c>
      <c r="C3113" s="14">
        <v>2000</v>
      </c>
      <c r="D3113" t="s">
        <v>302</v>
      </c>
      <c r="E3113" t="s">
        <v>2769</v>
      </c>
      <c r="F3113" t="s">
        <v>336</v>
      </c>
      <c r="G3113" t="s">
        <v>337</v>
      </c>
      <c r="H3113" t="s">
        <v>207</v>
      </c>
      <c r="I3113" s="14">
        <v>51570728</v>
      </c>
      <c r="J3113" t="s">
        <v>196</v>
      </c>
      <c r="K3113" s="14">
        <v>4065684</v>
      </c>
      <c r="L3113" t="s">
        <v>198</v>
      </c>
      <c r="M3113" t="s">
        <v>4353</v>
      </c>
      <c r="N3113" s="14"/>
      <c r="O3113" s="14"/>
      <c r="P3113" s="14"/>
      <c r="Q3113" s="14">
        <v>0</v>
      </c>
      <c r="R3113" s="14">
        <v>1</v>
      </c>
      <c r="S3113" s="14">
        <v>0</v>
      </c>
    </row>
    <row r="3114" spans="1:19" x14ac:dyDescent="0.3">
      <c r="A3114" t="s">
        <v>7948</v>
      </c>
      <c r="B3114" t="s">
        <v>18</v>
      </c>
      <c r="C3114" s="14">
        <v>2007</v>
      </c>
      <c r="D3114" t="s">
        <v>302</v>
      </c>
      <c r="E3114" t="s">
        <v>2770</v>
      </c>
      <c r="F3114" t="s">
        <v>299</v>
      </c>
      <c r="G3114" t="s">
        <v>299</v>
      </c>
      <c r="H3114" t="s">
        <v>4353</v>
      </c>
      <c r="I3114" s="14">
        <v>30000000</v>
      </c>
      <c r="J3114" t="s">
        <v>146</v>
      </c>
      <c r="K3114" s="14">
        <v>30000000</v>
      </c>
      <c r="L3114" t="s">
        <v>197</v>
      </c>
      <c r="M3114" t="s">
        <v>202</v>
      </c>
      <c r="N3114" s="14"/>
      <c r="O3114" s="14"/>
      <c r="P3114" s="14"/>
      <c r="Q3114" s="14"/>
      <c r="R3114" s="14"/>
      <c r="S3114" s="14">
        <v>0</v>
      </c>
    </row>
    <row r="3115" spans="1:19" x14ac:dyDescent="0.3">
      <c r="A3115" t="s">
        <v>7949</v>
      </c>
      <c r="B3115" t="s">
        <v>51</v>
      </c>
      <c r="C3115" s="14">
        <v>1973</v>
      </c>
      <c r="D3115" t="s">
        <v>252</v>
      </c>
      <c r="E3115" t="s">
        <v>929</v>
      </c>
      <c r="F3115" t="s">
        <v>299</v>
      </c>
      <c r="G3115" t="s">
        <v>299</v>
      </c>
      <c r="H3115" t="s">
        <v>4353</v>
      </c>
      <c r="I3115" s="14"/>
      <c r="J3115" t="s">
        <v>4353</v>
      </c>
      <c r="K3115" s="14">
        <v>1300000</v>
      </c>
      <c r="L3115" t="s">
        <v>197</v>
      </c>
      <c r="M3115" t="s">
        <v>4353</v>
      </c>
      <c r="N3115" s="14"/>
      <c r="O3115" s="14"/>
      <c r="P3115" s="14"/>
      <c r="Q3115" s="14"/>
      <c r="R3115" s="14"/>
      <c r="S3115" s="14">
        <v>0</v>
      </c>
    </row>
    <row r="3116" spans="1:19" x14ac:dyDescent="0.3">
      <c r="A3116" t="s">
        <v>7950</v>
      </c>
      <c r="B3116" t="s">
        <v>51</v>
      </c>
      <c r="C3116" s="14">
        <v>1974</v>
      </c>
      <c r="D3116" t="s">
        <v>252</v>
      </c>
      <c r="E3116" t="s">
        <v>2771</v>
      </c>
      <c r="F3116" t="s">
        <v>299</v>
      </c>
      <c r="G3116" t="s">
        <v>299</v>
      </c>
      <c r="H3116" t="s">
        <v>4353</v>
      </c>
      <c r="I3116" s="14"/>
      <c r="J3116" t="s">
        <v>4353</v>
      </c>
      <c r="K3116" s="14">
        <v>32000000</v>
      </c>
      <c r="L3116" t="s">
        <v>198</v>
      </c>
      <c r="M3116" t="s">
        <v>4353</v>
      </c>
      <c r="N3116" s="14">
        <v>0</v>
      </c>
      <c r="O3116" s="14">
        <v>10</v>
      </c>
      <c r="P3116" s="14">
        <v>30</v>
      </c>
      <c r="Q3116" s="14"/>
      <c r="R3116" s="14"/>
      <c r="S3116" s="14">
        <v>0</v>
      </c>
    </row>
    <row r="3117" spans="1:19" x14ac:dyDescent="0.3">
      <c r="A3117" t="s">
        <v>7951</v>
      </c>
      <c r="B3117" t="s">
        <v>51</v>
      </c>
      <c r="C3117" s="14">
        <v>1985</v>
      </c>
      <c r="D3117" t="s">
        <v>255</v>
      </c>
      <c r="E3117" t="s">
        <v>1127</v>
      </c>
      <c r="F3117" t="s">
        <v>299</v>
      </c>
      <c r="G3117" t="s">
        <v>299</v>
      </c>
      <c r="H3117" t="s">
        <v>4353</v>
      </c>
      <c r="I3117" s="14"/>
      <c r="J3117" t="s">
        <v>4353</v>
      </c>
      <c r="K3117" s="14">
        <v>300000</v>
      </c>
      <c r="L3117" t="s">
        <v>197</v>
      </c>
      <c r="M3117" t="s">
        <v>4353</v>
      </c>
      <c r="N3117" s="14"/>
      <c r="O3117" s="14"/>
      <c r="P3117" s="14"/>
      <c r="Q3117" s="14"/>
      <c r="R3117" s="14"/>
      <c r="S3117" s="14">
        <v>0</v>
      </c>
    </row>
    <row r="3118" spans="1:19" x14ac:dyDescent="0.3">
      <c r="A3118" t="s">
        <v>7952</v>
      </c>
      <c r="B3118" t="s">
        <v>51</v>
      </c>
      <c r="C3118" s="14">
        <v>1985</v>
      </c>
      <c r="D3118" t="s">
        <v>255</v>
      </c>
      <c r="E3118" t="s">
        <v>7953</v>
      </c>
      <c r="F3118" t="s">
        <v>299</v>
      </c>
      <c r="G3118" t="s">
        <v>299</v>
      </c>
      <c r="H3118" t="s">
        <v>4353</v>
      </c>
      <c r="I3118" s="14"/>
      <c r="J3118" t="s">
        <v>4353</v>
      </c>
      <c r="K3118" s="14">
        <v>70000</v>
      </c>
      <c r="L3118" t="s">
        <v>197</v>
      </c>
      <c r="M3118" t="s">
        <v>4353</v>
      </c>
      <c r="N3118" s="14"/>
      <c r="O3118" s="14"/>
      <c r="P3118" s="14"/>
      <c r="Q3118" s="14"/>
      <c r="R3118" s="14"/>
      <c r="S3118" s="14">
        <v>0</v>
      </c>
    </row>
    <row r="3119" spans="1:19" x14ac:dyDescent="0.3">
      <c r="A3119" t="s">
        <v>7954</v>
      </c>
      <c r="B3119" t="s">
        <v>51</v>
      </c>
      <c r="C3119" s="14">
        <v>1986</v>
      </c>
      <c r="D3119" t="s">
        <v>255</v>
      </c>
      <c r="E3119" t="s">
        <v>1127</v>
      </c>
      <c r="F3119" t="s">
        <v>299</v>
      </c>
      <c r="G3119" t="s">
        <v>299</v>
      </c>
      <c r="H3119" t="s">
        <v>4353</v>
      </c>
      <c r="I3119" s="14"/>
      <c r="J3119" t="s">
        <v>4353</v>
      </c>
      <c r="K3119" s="14">
        <v>10000000</v>
      </c>
      <c r="L3119" t="s">
        <v>198</v>
      </c>
      <c r="M3119" t="s">
        <v>4353</v>
      </c>
      <c r="N3119" s="14"/>
      <c r="O3119" s="14"/>
      <c r="P3119" s="14"/>
      <c r="Q3119" s="14"/>
      <c r="R3119" s="14"/>
      <c r="S3119" s="14">
        <v>0</v>
      </c>
    </row>
    <row r="3120" spans="1:19" x14ac:dyDescent="0.3">
      <c r="A3120" t="s">
        <v>7955</v>
      </c>
      <c r="B3120" t="s">
        <v>51</v>
      </c>
      <c r="C3120" s="14">
        <v>1987</v>
      </c>
      <c r="D3120" t="s">
        <v>255</v>
      </c>
      <c r="E3120" t="s">
        <v>7956</v>
      </c>
      <c r="F3120" t="s">
        <v>299</v>
      </c>
      <c r="G3120" t="s">
        <v>299</v>
      </c>
      <c r="H3120" t="s">
        <v>4353</v>
      </c>
      <c r="I3120" s="14"/>
      <c r="J3120" t="s">
        <v>4353</v>
      </c>
      <c r="K3120" s="14">
        <v>170000</v>
      </c>
      <c r="L3120" t="s">
        <v>197</v>
      </c>
      <c r="M3120" t="s">
        <v>4353</v>
      </c>
      <c r="N3120" s="14"/>
      <c r="O3120" s="14"/>
      <c r="P3120" s="14"/>
      <c r="Q3120" s="14"/>
      <c r="R3120" s="14"/>
      <c r="S3120" s="14">
        <v>0</v>
      </c>
    </row>
    <row r="3121" spans="1:19" x14ac:dyDescent="0.3">
      <c r="A3121" t="s">
        <v>7957</v>
      </c>
      <c r="B3121" t="s">
        <v>51</v>
      </c>
      <c r="C3121" s="14">
        <v>1988</v>
      </c>
      <c r="D3121" t="s">
        <v>255</v>
      </c>
      <c r="E3121" t="s">
        <v>9991</v>
      </c>
      <c r="F3121" t="s">
        <v>299</v>
      </c>
      <c r="G3121" t="s">
        <v>299</v>
      </c>
      <c r="H3121" t="s">
        <v>4353</v>
      </c>
      <c r="I3121" s="14"/>
      <c r="J3121" t="s">
        <v>4353</v>
      </c>
      <c r="K3121" s="14"/>
      <c r="L3121" t="s">
        <v>198</v>
      </c>
      <c r="M3121" t="s">
        <v>4353</v>
      </c>
      <c r="N3121" s="14"/>
      <c r="O3121" s="14"/>
      <c r="P3121" s="14"/>
      <c r="Q3121" s="14"/>
      <c r="R3121" s="14"/>
      <c r="S3121" s="14">
        <v>0</v>
      </c>
    </row>
    <row r="3122" spans="1:19" x14ac:dyDescent="0.3">
      <c r="A3122" t="s">
        <v>7958</v>
      </c>
      <c r="B3122" t="s">
        <v>51</v>
      </c>
      <c r="C3122" s="14">
        <v>1990</v>
      </c>
      <c r="D3122" t="s">
        <v>362</v>
      </c>
      <c r="E3122" t="s">
        <v>2773</v>
      </c>
      <c r="F3122" t="s">
        <v>299</v>
      </c>
      <c r="G3122" t="s">
        <v>299</v>
      </c>
      <c r="H3122" t="s">
        <v>4353</v>
      </c>
      <c r="I3122" s="14"/>
      <c r="J3122" t="s">
        <v>4353</v>
      </c>
      <c r="K3122" s="14"/>
      <c r="L3122" t="s">
        <v>197</v>
      </c>
      <c r="M3122" t="s">
        <v>4353</v>
      </c>
      <c r="N3122" s="14"/>
      <c r="O3122" s="14"/>
      <c r="P3122" s="14"/>
      <c r="Q3122" s="14"/>
      <c r="R3122" s="14"/>
      <c r="S3122" s="14">
        <v>0</v>
      </c>
    </row>
    <row r="3123" spans="1:19" x14ac:dyDescent="0.3">
      <c r="A3123" t="s">
        <v>7959</v>
      </c>
      <c r="B3123" t="s">
        <v>51</v>
      </c>
      <c r="C3123" s="14">
        <v>1997</v>
      </c>
      <c r="D3123" t="s">
        <v>362</v>
      </c>
      <c r="E3123" t="s">
        <v>2774</v>
      </c>
      <c r="F3123" t="s">
        <v>299</v>
      </c>
      <c r="G3123" t="s">
        <v>299</v>
      </c>
      <c r="H3123" t="s">
        <v>4353</v>
      </c>
      <c r="I3123" s="14"/>
      <c r="J3123" t="s">
        <v>4353</v>
      </c>
      <c r="K3123" s="14"/>
      <c r="L3123" t="s">
        <v>197</v>
      </c>
      <c r="M3123" t="s">
        <v>4353</v>
      </c>
      <c r="N3123" s="14"/>
      <c r="O3123" s="14"/>
      <c r="P3123" s="14"/>
      <c r="Q3123" s="14"/>
      <c r="R3123" s="14"/>
      <c r="S3123" s="14">
        <v>0</v>
      </c>
    </row>
    <row r="3124" spans="1:19" x14ac:dyDescent="0.3">
      <c r="A3124" t="s">
        <v>7960</v>
      </c>
      <c r="B3124" t="s">
        <v>51</v>
      </c>
      <c r="C3124" s="14">
        <v>1998</v>
      </c>
      <c r="D3124" t="s">
        <v>362</v>
      </c>
      <c r="E3124" t="s">
        <v>2776</v>
      </c>
      <c r="F3124" t="s">
        <v>299</v>
      </c>
      <c r="G3124" t="s">
        <v>299</v>
      </c>
      <c r="H3124" t="s">
        <v>4353</v>
      </c>
      <c r="I3124" s="14"/>
      <c r="J3124" t="s">
        <v>4353</v>
      </c>
      <c r="K3124" s="14"/>
      <c r="L3124" t="s">
        <v>197</v>
      </c>
      <c r="M3124" t="s">
        <v>4353</v>
      </c>
      <c r="N3124" s="14"/>
      <c r="O3124" s="14"/>
      <c r="P3124" s="14"/>
      <c r="Q3124" s="14"/>
      <c r="R3124" s="14"/>
      <c r="S3124" s="14">
        <v>0</v>
      </c>
    </row>
    <row r="3125" spans="1:19" x14ac:dyDescent="0.3">
      <c r="A3125" t="s">
        <v>7961</v>
      </c>
      <c r="B3125" t="s">
        <v>51</v>
      </c>
      <c r="C3125" s="14">
        <v>1998</v>
      </c>
      <c r="D3125" t="s">
        <v>362</v>
      </c>
      <c r="E3125" t="s">
        <v>2775</v>
      </c>
      <c r="F3125" t="s">
        <v>299</v>
      </c>
      <c r="G3125" t="s">
        <v>299</v>
      </c>
      <c r="H3125" t="s">
        <v>4353</v>
      </c>
      <c r="I3125" s="14"/>
      <c r="J3125" t="s">
        <v>4353</v>
      </c>
      <c r="K3125" s="14"/>
      <c r="L3125" t="s">
        <v>197</v>
      </c>
      <c r="M3125" t="s">
        <v>4353</v>
      </c>
      <c r="N3125" s="14"/>
      <c r="O3125" s="14"/>
      <c r="P3125" s="14"/>
      <c r="Q3125" s="14"/>
      <c r="R3125" s="14"/>
      <c r="S3125" s="14">
        <v>0</v>
      </c>
    </row>
    <row r="3126" spans="1:19" x14ac:dyDescent="0.3">
      <c r="A3126" t="s">
        <v>7962</v>
      </c>
      <c r="B3126" t="s">
        <v>51</v>
      </c>
      <c r="C3126" s="14">
        <v>2001</v>
      </c>
      <c r="D3126" t="s">
        <v>302</v>
      </c>
      <c r="E3126" t="s">
        <v>2777</v>
      </c>
      <c r="F3126" t="s">
        <v>299</v>
      </c>
      <c r="G3126" t="s">
        <v>299</v>
      </c>
      <c r="H3126" t="s">
        <v>4353</v>
      </c>
      <c r="I3126" s="14"/>
      <c r="J3126" t="s">
        <v>4353</v>
      </c>
      <c r="K3126" s="14"/>
      <c r="L3126" t="s">
        <v>197</v>
      </c>
      <c r="M3126" t="s">
        <v>202</v>
      </c>
      <c r="N3126" s="14"/>
      <c r="O3126" s="14"/>
      <c r="P3126" s="14"/>
      <c r="Q3126" s="14"/>
      <c r="R3126" s="14"/>
      <c r="S3126" s="14">
        <v>0</v>
      </c>
    </row>
    <row r="3127" spans="1:19" x14ac:dyDescent="0.3">
      <c r="A3127" t="s">
        <v>7963</v>
      </c>
      <c r="B3127" t="s">
        <v>51</v>
      </c>
      <c r="C3127" s="14">
        <v>2002</v>
      </c>
      <c r="D3127" t="s">
        <v>302</v>
      </c>
      <c r="E3127" t="s">
        <v>2778</v>
      </c>
      <c r="F3127" t="s">
        <v>299</v>
      </c>
      <c r="G3127" t="s">
        <v>299</v>
      </c>
      <c r="H3127" t="s">
        <v>4353</v>
      </c>
      <c r="I3127" s="14">
        <v>3500000</v>
      </c>
      <c r="J3127" t="s">
        <v>147</v>
      </c>
      <c r="K3127" s="14">
        <v>422860.6875</v>
      </c>
      <c r="L3127" t="s">
        <v>197</v>
      </c>
      <c r="M3127" t="s">
        <v>202</v>
      </c>
      <c r="N3127" s="14"/>
      <c r="O3127" s="14"/>
      <c r="P3127" s="14"/>
      <c r="Q3127" s="14"/>
      <c r="R3127" s="14"/>
      <c r="S3127" s="14">
        <v>0</v>
      </c>
    </row>
    <row r="3128" spans="1:19" x14ac:dyDescent="0.3">
      <c r="A3128" t="s">
        <v>7964</v>
      </c>
      <c r="B3128" t="s">
        <v>51</v>
      </c>
      <c r="C3128" s="14">
        <v>2002</v>
      </c>
      <c r="D3128" t="s">
        <v>302</v>
      </c>
      <c r="E3128" t="s">
        <v>2779</v>
      </c>
      <c r="F3128" t="s">
        <v>299</v>
      </c>
      <c r="G3128" t="s">
        <v>299</v>
      </c>
      <c r="H3128" t="s">
        <v>4353</v>
      </c>
      <c r="I3128" s="14">
        <v>5000000</v>
      </c>
      <c r="J3128" t="s">
        <v>147</v>
      </c>
      <c r="K3128" s="14">
        <v>604086.6875</v>
      </c>
      <c r="L3128" t="s">
        <v>197</v>
      </c>
      <c r="M3128" t="s">
        <v>202</v>
      </c>
      <c r="N3128" s="14"/>
      <c r="O3128" s="14"/>
      <c r="P3128" s="14"/>
      <c r="Q3128" s="14"/>
      <c r="R3128" s="14"/>
      <c r="S3128" s="14">
        <v>0</v>
      </c>
    </row>
    <row r="3129" spans="1:19" x14ac:dyDescent="0.3">
      <c r="A3129" t="s">
        <v>7965</v>
      </c>
      <c r="B3129" t="s">
        <v>51</v>
      </c>
      <c r="C3129" s="14">
        <v>2003</v>
      </c>
      <c r="D3129" t="s">
        <v>302</v>
      </c>
      <c r="E3129" t="s">
        <v>2780</v>
      </c>
      <c r="F3129" t="s">
        <v>299</v>
      </c>
      <c r="G3129" t="s">
        <v>299</v>
      </c>
      <c r="H3129" t="s">
        <v>4353</v>
      </c>
      <c r="I3129" s="14"/>
      <c r="J3129" t="s">
        <v>4353</v>
      </c>
      <c r="K3129" s="14"/>
      <c r="L3129" t="s">
        <v>197</v>
      </c>
      <c r="M3129" t="s">
        <v>202</v>
      </c>
      <c r="N3129" s="14"/>
      <c r="O3129" s="14"/>
      <c r="P3129" s="14"/>
      <c r="Q3129" s="14"/>
      <c r="R3129" s="14"/>
      <c r="S3129" s="14">
        <v>0</v>
      </c>
    </row>
    <row r="3130" spans="1:19" x14ac:dyDescent="0.3">
      <c r="A3130" t="s">
        <v>7966</v>
      </c>
      <c r="B3130" t="s">
        <v>51</v>
      </c>
      <c r="C3130" s="14">
        <v>2003</v>
      </c>
      <c r="D3130" t="s">
        <v>302</v>
      </c>
      <c r="E3130" t="s">
        <v>2781</v>
      </c>
      <c r="F3130" t="s">
        <v>299</v>
      </c>
      <c r="G3130" t="s">
        <v>299</v>
      </c>
      <c r="H3130" t="s">
        <v>4353</v>
      </c>
      <c r="I3130" s="14">
        <v>260000</v>
      </c>
      <c r="J3130" t="s">
        <v>147</v>
      </c>
      <c r="K3130" s="14">
        <v>31412.208984375</v>
      </c>
      <c r="L3130" t="s">
        <v>197</v>
      </c>
      <c r="M3130" t="s">
        <v>202</v>
      </c>
      <c r="N3130" s="14"/>
      <c r="O3130" s="14"/>
      <c r="P3130" s="14"/>
      <c r="Q3130" s="14"/>
      <c r="R3130" s="14"/>
      <c r="S3130" s="14">
        <v>0</v>
      </c>
    </row>
    <row r="3131" spans="1:19" x14ac:dyDescent="0.3">
      <c r="A3131" t="s">
        <v>7967</v>
      </c>
      <c r="B3131" t="s">
        <v>51</v>
      </c>
      <c r="C3131" s="14">
        <v>2004</v>
      </c>
      <c r="D3131" t="s">
        <v>302</v>
      </c>
      <c r="E3131" t="s">
        <v>2782</v>
      </c>
      <c r="F3131" t="s">
        <v>299</v>
      </c>
      <c r="G3131" t="s">
        <v>299</v>
      </c>
      <c r="H3131" t="s">
        <v>4353</v>
      </c>
      <c r="I3131" s="14"/>
      <c r="J3131" t="s">
        <v>4353</v>
      </c>
      <c r="K3131" s="14"/>
      <c r="L3131" t="s">
        <v>197</v>
      </c>
      <c r="M3131" t="s">
        <v>202</v>
      </c>
      <c r="N3131" s="14"/>
      <c r="O3131" s="14"/>
      <c r="P3131" s="14"/>
      <c r="Q3131" s="14"/>
      <c r="R3131" s="14"/>
      <c r="S3131" s="14">
        <v>0</v>
      </c>
    </row>
    <row r="3132" spans="1:19" x14ac:dyDescent="0.3">
      <c r="A3132" t="s">
        <v>7968</v>
      </c>
      <c r="B3132" t="s">
        <v>51</v>
      </c>
      <c r="C3132" s="14">
        <v>2004</v>
      </c>
      <c r="D3132" t="s">
        <v>302</v>
      </c>
      <c r="E3132" t="s">
        <v>2783</v>
      </c>
      <c r="F3132" t="s">
        <v>299</v>
      </c>
      <c r="G3132" t="s">
        <v>299</v>
      </c>
      <c r="H3132" t="s">
        <v>4353</v>
      </c>
      <c r="I3132" s="14">
        <v>500000</v>
      </c>
      <c r="J3132" t="s">
        <v>147</v>
      </c>
      <c r="K3132" s="14">
        <v>60409.8125</v>
      </c>
      <c r="L3132" t="s">
        <v>197</v>
      </c>
      <c r="M3132" t="s">
        <v>202</v>
      </c>
      <c r="N3132" s="14"/>
      <c r="O3132" s="14"/>
      <c r="P3132" s="14"/>
      <c r="Q3132" s="14"/>
      <c r="R3132" s="14"/>
      <c r="S3132" s="14">
        <v>0</v>
      </c>
    </row>
    <row r="3133" spans="1:19" x14ac:dyDescent="0.3">
      <c r="A3133" t="s">
        <v>7969</v>
      </c>
      <c r="B3133" t="s">
        <v>51</v>
      </c>
      <c r="C3133" s="14">
        <v>2004</v>
      </c>
      <c r="D3133" t="s">
        <v>302</v>
      </c>
      <c r="E3133" t="s">
        <v>2784</v>
      </c>
      <c r="F3133" t="s">
        <v>299</v>
      </c>
      <c r="G3133" t="s">
        <v>299</v>
      </c>
      <c r="H3133" t="s">
        <v>4353</v>
      </c>
      <c r="I3133" s="14"/>
      <c r="J3133" t="s">
        <v>4353</v>
      </c>
      <c r="K3133" s="14"/>
      <c r="L3133" t="s">
        <v>197</v>
      </c>
      <c r="M3133" t="s">
        <v>202</v>
      </c>
      <c r="N3133" s="14"/>
      <c r="O3133" s="14"/>
      <c r="P3133" s="14"/>
      <c r="Q3133" s="14"/>
      <c r="R3133" s="14"/>
      <c r="S3133" s="14">
        <v>0</v>
      </c>
    </row>
    <row r="3134" spans="1:19" x14ac:dyDescent="0.3">
      <c r="A3134" t="s">
        <v>7970</v>
      </c>
      <c r="B3134" t="s">
        <v>51</v>
      </c>
      <c r="C3134" s="14">
        <v>2005</v>
      </c>
      <c r="D3134" t="s">
        <v>302</v>
      </c>
      <c r="E3134" t="s">
        <v>2785</v>
      </c>
      <c r="F3134" t="s">
        <v>299</v>
      </c>
      <c r="G3134" t="s">
        <v>299</v>
      </c>
      <c r="H3134" t="s">
        <v>4353</v>
      </c>
      <c r="I3134" s="14"/>
      <c r="J3134" t="s">
        <v>4353</v>
      </c>
      <c r="K3134" s="14"/>
      <c r="L3134" t="s">
        <v>197</v>
      </c>
      <c r="M3134" t="s">
        <v>202</v>
      </c>
      <c r="N3134" s="14"/>
      <c r="O3134" s="14"/>
      <c r="P3134" s="14"/>
      <c r="Q3134" s="14"/>
      <c r="R3134" s="14"/>
      <c r="S3134" s="14">
        <v>0</v>
      </c>
    </row>
    <row r="3135" spans="1:19" x14ac:dyDescent="0.3">
      <c r="A3135" t="s">
        <v>7971</v>
      </c>
      <c r="B3135" t="s">
        <v>51</v>
      </c>
      <c r="C3135" s="14">
        <v>2005</v>
      </c>
      <c r="D3135" t="s">
        <v>302</v>
      </c>
      <c r="E3135" t="s">
        <v>2786</v>
      </c>
      <c r="F3135" t="s">
        <v>299</v>
      </c>
      <c r="G3135" t="s">
        <v>299</v>
      </c>
      <c r="H3135" t="s">
        <v>4353</v>
      </c>
      <c r="I3135" s="14">
        <v>150000000</v>
      </c>
      <c r="J3135" t="s">
        <v>150</v>
      </c>
      <c r="K3135" s="14">
        <v>284377.375</v>
      </c>
      <c r="L3135" t="s">
        <v>197</v>
      </c>
      <c r="M3135" t="s">
        <v>202</v>
      </c>
      <c r="N3135" s="14"/>
      <c r="O3135" s="14"/>
      <c r="P3135" s="14"/>
      <c r="Q3135" s="14"/>
      <c r="R3135" s="14"/>
      <c r="S3135" s="14">
        <v>0</v>
      </c>
    </row>
    <row r="3136" spans="1:19" x14ac:dyDescent="0.3">
      <c r="A3136" t="s">
        <v>7972</v>
      </c>
      <c r="B3136" t="s">
        <v>51</v>
      </c>
      <c r="C3136" s="14">
        <v>2006</v>
      </c>
      <c r="D3136" t="s">
        <v>302</v>
      </c>
      <c r="E3136" t="s">
        <v>2788</v>
      </c>
      <c r="F3136" t="s">
        <v>299</v>
      </c>
      <c r="G3136" t="s">
        <v>299</v>
      </c>
      <c r="H3136" t="s">
        <v>4353</v>
      </c>
      <c r="I3136" s="14">
        <v>1500000</v>
      </c>
      <c r="J3136" t="s">
        <v>147</v>
      </c>
      <c r="K3136" s="14">
        <v>188124.609375</v>
      </c>
      <c r="L3136" t="s">
        <v>197</v>
      </c>
      <c r="M3136" t="s">
        <v>202</v>
      </c>
      <c r="N3136" s="14"/>
      <c r="O3136" s="14"/>
      <c r="P3136" s="14"/>
      <c r="Q3136" s="14"/>
      <c r="R3136" s="14"/>
      <c r="S3136" s="14">
        <v>0</v>
      </c>
    </row>
    <row r="3137" spans="1:19" x14ac:dyDescent="0.3">
      <c r="A3137" t="s">
        <v>7973</v>
      </c>
      <c r="B3137" t="s">
        <v>51</v>
      </c>
      <c r="C3137" s="14">
        <v>2006</v>
      </c>
      <c r="D3137" t="s">
        <v>302</v>
      </c>
      <c r="E3137" t="s">
        <v>2790</v>
      </c>
      <c r="F3137" t="s">
        <v>299</v>
      </c>
      <c r="G3137" t="s">
        <v>299</v>
      </c>
      <c r="H3137" t="s">
        <v>4353</v>
      </c>
      <c r="I3137" s="14"/>
      <c r="J3137" t="s">
        <v>4353</v>
      </c>
      <c r="K3137" s="14"/>
      <c r="L3137" t="s">
        <v>197</v>
      </c>
      <c r="M3137" t="s">
        <v>202</v>
      </c>
      <c r="N3137" s="14"/>
      <c r="O3137" s="14"/>
      <c r="P3137" s="14"/>
      <c r="Q3137" s="14"/>
      <c r="R3137" s="14"/>
      <c r="S3137" s="14">
        <v>0</v>
      </c>
    </row>
    <row r="3138" spans="1:19" x14ac:dyDescent="0.3">
      <c r="A3138" t="s">
        <v>7974</v>
      </c>
      <c r="B3138" t="s">
        <v>51</v>
      </c>
      <c r="C3138" s="14">
        <v>2006</v>
      </c>
      <c r="D3138" t="s">
        <v>302</v>
      </c>
      <c r="E3138" t="s">
        <v>2789</v>
      </c>
      <c r="F3138" t="s">
        <v>299</v>
      </c>
      <c r="G3138" t="s">
        <v>299</v>
      </c>
      <c r="H3138" t="s">
        <v>4353</v>
      </c>
      <c r="I3138" s="14">
        <v>1000000</v>
      </c>
      <c r="J3138" t="s">
        <v>147</v>
      </c>
      <c r="K3138" s="14">
        <v>125416.40625</v>
      </c>
      <c r="L3138" t="s">
        <v>197</v>
      </c>
      <c r="M3138" t="s">
        <v>202</v>
      </c>
      <c r="N3138" s="14"/>
      <c r="O3138" s="14"/>
      <c r="P3138" s="14"/>
      <c r="Q3138" s="14"/>
      <c r="R3138" s="14"/>
      <c r="S3138" s="14">
        <v>0</v>
      </c>
    </row>
    <row r="3139" spans="1:19" x14ac:dyDescent="0.3">
      <c r="A3139" t="s">
        <v>7975</v>
      </c>
      <c r="B3139" t="s">
        <v>51</v>
      </c>
      <c r="C3139" s="14">
        <v>2006</v>
      </c>
      <c r="D3139" t="s">
        <v>302</v>
      </c>
      <c r="E3139" t="s">
        <v>2791</v>
      </c>
      <c r="F3139" t="s">
        <v>299</v>
      </c>
      <c r="G3139" t="s">
        <v>299</v>
      </c>
      <c r="H3139" t="s">
        <v>4353</v>
      </c>
      <c r="I3139" s="14">
        <v>2000000</v>
      </c>
      <c r="J3139" t="s">
        <v>147</v>
      </c>
      <c r="K3139" s="14">
        <v>250832.8125</v>
      </c>
      <c r="L3139" t="s">
        <v>197</v>
      </c>
      <c r="M3139" t="s">
        <v>202</v>
      </c>
      <c r="N3139" s="14"/>
      <c r="O3139" s="14"/>
      <c r="P3139" s="14"/>
      <c r="Q3139" s="14"/>
      <c r="R3139" s="14"/>
      <c r="S3139" s="14">
        <v>0</v>
      </c>
    </row>
    <row r="3140" spans="1:19" x14ac:dyDescent="0.3">
      <c r="A3140" t="s">
        <v>7976</v>
      </c>
      <c r="B3140" t="s">
        <v>51</v>
      </c>
      <c r="C3140" s="14">
        <v>2006</v>
      </c>
      <c r="D3140" t="s">
        <v>4542</v>
      </c>
      <c r="E3140" t="s">
        <v>2787</v>
      </c>
      <c r="F3140" t="s">
        <v>364</v>
      </c>
      <c r="G3140" t="s">
        <v>365</v>
      </c>
      <c r="H3140" t="s">
        <v>207</v>
      </c>
      <c r="I3140" s="14">
        <v>4000000</v>
      </c>
      <c r="J3140" t="s">
        <v>146</v>
      </c>
      <c r="K3140" s="14">
        <v>4000000</v>
      </c>
      <c r="L3140" t="s">
        <v>198</v>
      </c>
      <c r="M3140" t="s">
        <v>366</v>
      </c>
      <c r="N3140" s="14">
        <v>0</v>
      </c>
      <c r="O3140" s="14"/>
      <c r="P3140" s="14"/>
      <c r="Q3140" s="14">
        <v>0</v>
      </c>
      <c r="R3140" s="14">
        <v>1</v>
      </c>
      <c r="S3140" s="14">
        <v>0</v>
      </c>
    </row>
    <row r="3141" spans="1:19" x14ac:dyDescent="0.3">
      <c r="A3141" t="s">
        <v>7977</v>
      </c>
      <c r="B3141" t="s">
        <v>51</v>
      </c>
      <c r="C3141" s="14">
        <v>2007</v>
      </c>
      <c r="D3141" t="s">
        <v>302</v>
      </c>
      <c r="E3141" t="s">
        <v>2794</v>
      </c>
      <c r="F3141" t="s">
        <v>299</v>
      </c>
      <c r="G3141" t="s">
        <v>299</v>
      </c>
      <c r="H3141" t="s">
        <v>4353</v>
      </c>
      <c r="I3141" s="14"/>
      <c r="J3141" t="s">
        <v>4353</v>
      </c>
      <c r="K3141" s="14"/>
      <c r="L3141" t="s">
        <v>197</v>
      </c>
      <c r="M3141" t="s">
        <v>202</v>
      </c>
      <c r="N3141" s="14"/>
      <c r="O3141" s="14"/>
      <c r="P3141" s="14"/>
      <c r="Q3141" s="14"/>
      <c r="R3141" s="14"/>
      <c r="S3141" s="14">
        <v>0</v>
      </c>
    </row>
    <row r="3142" spans="1:19" x14ac:dyDescent="0.3">
      <c r="A3142" t="s">
        <v>7978</v>
      </c>
      <c r="B3142" t="s">
        <v>51</v>
      </c>
      <c r="C3142" s="14">
        <v>2007</v>
      </c>
      <c r="D3142" t="s">
        <v>302</v>
      </c>
      <c r="E3142" t="s">
        <v>7980</v>
      </c>
      <c r="F3142" t="s">
        <v>299</v>
      </c>
      <c r="G3142" t="s">
        <v>299</v>
      </c>
      <c r="H3142" t="s">
        <v>4353</v>
      </c>
      <c r="I3142" s="14">
        <v>3863158</v>
      </c>
      <c r="J3142" t="s">
        <v>146</v>
      </c>
      <c r="K3142" s="14">
        <v>3863158</v>
      </c>
      <c r="L3142" t="s">
        <v>197</v>
      </c>
      <c r="M3142" t="s">
        <v>202</v>
      </c>
      <c r="N3142" s="14"/>
      <c r="O3142" s="14"/>
      <c r="P3142" s="14"/>
      <c r="Q3142" s="14"/>
      <c r="R3142" s="14"/>
      <c r="S3142" s="14">
        <v>0</v>
      </c>
    </row>
    <row r="3143" spans="1:19" x14ac:dyDescent="0.3">
      <c r="A3143" t="s">
        <v>7979</v>
      </c>
      <c r="B3143" t="s">
        <v>51</v>
      </c>
      <c r="C3143" s="14">
        <v>2007</v>
      </c>
      <c r="D3143" t="s">
        <v>302</v>
      </c>
      <c r="E3143" t="s">
        <v>7982</v>
      </c>
      <c r="F3143" t="s">
        <v>299</v>
      </c>
      <c r="G3143" t="s">
        <v>299</v>
      </c>
      <c r="H3143" t="s">
        <v>4353</v>
      </c>
      <c r="I3143" s="14">
        <v>1400000</v>
      </c>
      <c r="J3143" t="s">
        <v>146</v>
      </c>
      <c r="K3143" s="14">
        <v>1400000</v>
      </c>
      <c r="L3143" t="s">
        <v>197</v>
      </c>
      <c r="M3143" t="s">
        <v>202</v>
      </c>
      <c r="N3143" s="14"/>
      <c r="O3143" s="14"/>
      <c r="P3143" s="14"/>
      <c r="Q3143" s="14"/>
      <c r="R3143" s="14"/>
      <c r="S3143" s="14">
        <v>0</v>
      </c>
    </row>
    <row r="3144" spans="1:19" x14ac:dyDescent="0.3">
      <c r="A3144" t="s">
        <v>7981</v>
      </c>
      <c r="B3144" t="s">
        <v>51</v>
      </c>
      <c r="C3144" s="14">
        <v>2007</v>
      </c>
      <c r="D3144" t="s">
        <v>302</v>
      </c>
      <c r="E3144" t="s">
        <v>2793</v>
      </c>
      <c r="F3144" t="s">
        <v>299</v>
      </c>
      <c r="G3144" t="s">
        <v>299</v>
      </c>
      <c r="H3144" t="s">
        <v>4353</v>
      </c>
      <c r="I3144" s="14"/>
      <c r="J3144" t="s">
        <v>4353</v>
      </c>
      <c r="K3144" s="14"/>
      <c r="L3144" t="s">
        <v>197</v>
      </c>
      <c r="M3144" t="s">
        <v>202</v>
      </c>
      <c r="N3144" s="14"/>
      <c r="O3144" s="14"/>
      <c r="P3144" s="14"/>
      <c r="Q3144" s="14"/>
      <c r="R3144" s="14"/>
      <c r="S3144" s="14">
        <v>0</v>
      </c>
    </row>
    <row r="3145" spans="1:19" x14ac:dyDescent="0.3">
      <c r="A3145" t="s">
        <v>7983</v>
      </c>
      <c r="B3145" t="s">
        <v>51</v>
      </c>
      <c r="C3145" s="14">
        <v>2007</v>
      </c>
      <c r="D3145" t="s">
        <v>302</v>
      </c>
      <c r="E3145" t="s">
        <v>2792</v>
      </c>
      <c r="F3145" t="s">
        <v>299</v>
      </c>
      <c r="G3145" t="s">
        <v>299</v>
      </c>
      <c r="H3145" t="s">
        <v>4353</v>
      </c>
      <c r="I3145" s="14">
        <v>2500000</v>
      </c>
      <c r="J3145" t="s">
        <v>147</v>
      </c>
      <c r="K3145" s="14">
        <v>328621.65625</v>
      </c>
      <c r="L3145" t="s">
        <v>197</v>
      </c>
      <c r="M3145" t="s">
        <v>202</v>
      </c>
      <c r="N3145" s="14"/>
      <c r="O3145" s="14"/>
      <c r="P3145" s="14"/>
      <c r="Q3145" s="14"/>
      <c r="R3145" s="14"/>
      <c r="S3145" s="14">
        <v>0</v>
      </c>
    </row>
    <row r="3146" spans="1:19" x14ac:dyDescent="0.3">
      <c r="A3146" t="s">
        <v>7984</v>
      </c>
      <c r="B3146" t="s">
        <v>51</v>
      </c>
      <c r="C3146" s="14">
        <v>2008</v>
      </c>
      <c r="D3146" t="s">
        <v>302</v>
      </c>
      <c r="E3146" t="s">
        <v>2795</v>
      </c>
      <c r="F3146" t="s">
        <v>299</v>
      </c>
      <c r="G3146" t="s">
        <v>299</v>
      </c>
      <c r="H3146" t="s">
        <v>4353</v>
      </c>
      <c r="I3146" s="14">
        <v>1500000</v>
      </c>
      <c r="J3146" t="s">
        <v>147</v>
      </c>
      <c r="K3146" s="14">
        <v>215869.109375</v>
      </c>
      <c r="L3146" t="s">
        <v>197</v>
      </c>
      <c r="M3146" t="s">
        <v>202</v>
      </c>
      <c r="N3146" s="14"/>
      <c r="O3146" s="14"/>
      <c r="P3146" s="14"/>
      <c r="Q3146" s="14"/>
      <c r="R3146" s="14"/>
      <c r="S3146" s="14">
        <v>0</v>
      </c>
    </row>
    <row r="3147" spans="1:19" x14ac:dyDescent="0.3">
      <c r="A3147" t="s">
        <v>7986</v>
      </c>
      <c r="B3147" t="s">
        <v>51</v>
      </c>
      <c r="C3147" s="14">
        <v>2008</v>
      </c>
      <c r="D3147" t="s">
        <v>302</v>
      </c>
      <c r="E3147" t="s">
        <v>2798</v>
      </c>
      <c r="F3147" t="s">
        <v>299</v>
      </c>
      <c r="G3147" t="s">
        <v>299</v>
      </c>
      <c r="H3147" t="s">
        <v>4353</v>
      </c>
      <c r="I3147" s="14"/>
      <c r="J3147" t="s">
        <v>4353</v>
      </c>
      <c r="K3147" s="14"/>
      <c r="L3147" t="s">
        <v>197</v>
      </c>
      <c r="M3147" t="s">
        <v>202</v>
      </c>
      <c r="N3147" s="14"/>
      <c r="O3147" s="14"/>
      <c r="P3147" s="14"/>
      <c r="Q3147" s="14"/>
      <c r="R3147" s="14"/>
      <c r="S3147" s="14">
        <v>0</v>
      </c>
    </row>
    <row r="3148" spans="1:19" x14ac:dyDescent="0.3">
      <c r="A3148" t="s">
        <v>7987</v>
      </c>
      <c r="B3148" t="s">
        <v>51</v>
      </c>
      <c r="C3148" s="14">
        <v>2008</v>
      </c>
      <c r="D3148" t="s">
        <v>7985</v>
      </c>
      <c r="E3148" t="s">
        <v>2796</v>
      </c>
      <c r="F3148" t="s">
        <v>2797</v>
      </c>
      <c r="G3148" t="s">
        <v>493</v>
      </c>
      <c r="H3148" t="s">
        <v>699</v>
      </c>
      <c r="I3148" s="14"/>
      <c r="J3148" t="s">
        <v>4353</v>
      </c>
      <c r="K3148" s="14">
        <v>880000000</v>
      </c>
      <c r="L3148" t="s">
        <v>198</v>
      </c>
      <c r="M3148" t="s">
        <v>199</v>
      </c>
      <c r="N3148" s="14">
        <v>6.5</v>
      </c>
      <c r="O3148" s="14"/>
      <c r="P3148" s="14">
        <v>11</v>
      </c>
      <c r="Q3148" s="14">
        <v>0</v>
      </c>
      <c r="R3148" s="14">
        <v>1</v>
      </c>
      <c r="S3148" s="14">
        <v>1</v>
      </c>
    </row>
    <row r="3149" spans="1:19" x14ac:dyDescent="0.3">
      <c r="A3149" t="s">
        <v>7988</v>
      </c>
      <c r="B3149" t="s">
        <v>51</v>
      </c>
      <c r="C3149" s="14">
        <v>2009</v>
      </c>
      <c r="D3149" t="s">
        <v>302</v>
      </c>
      <c r="E3149" t="s">
        <v>7990</v>
      </c>
      <c r="F3149" t="s">
        <v>299</v>
      </c>
      <c r="G3149" t="s">
        <v>299</v>
      </c>
      <c r="H3149" t="s">
        <v>4353</v>
      </c>
      <c r="I3149" s="14">
        <v>40000000000</v>
      </c>
      <c r="J3149" t="s">
        <v>150</v>
      </c>
      <c r="K3149" s="14">
        <v>84712328</v>
      </c>
      <c r="L3149" t="s">
        <v>197</v>
      </c>
      <c r="M3149" t="s">
        <v>202</v>
      </c>
      <c r="N3149" s="14"/>
      <c r="O3149" s="14"/>
      <c r="P3149" s="14"/>
      <c r="Q3149" s="14"/>
      <c r="R3149" s="14"/>
      <c r="S3149" s="14">
        <v>0</v>
      </c>
    </row>
    <row r="3150" spans="1:19" x14ac:dyDescent="0.3">
      <c r="A3150" t="s">
        <v>7989</v>
      </c>
      <c r="B3150" t="s">
        <v>51</v>
      </c>
      <c r="C3150" s="14">
        <v>2009</v>
      </c>
      <c r="D3150" t="s">
        <v>302</v>
      </c>
      <c r="E3150" t="s">
        <v>2800</v>
      </c>
      <c r="F3150" t="s">
        <v>299</v>
      </c>
      <c r="G3150" t="s">
        <v>299</v>
      </c>
      <c r="H3150" t="s">
        <v>4353</v>
      </c>
      <c r="I3150" s="14"/>
      <c r="J3150" t="s">
        <v>4353</v>
      </c>
      <c r="K3150" s="14"/>
      <c r="L3150" t="s">
        <v>197</v>
      </c>
      <c r="M3150" t="s">
        <v>202</v>
      </c>
      <c r="N3150" s="14"/>
      <c r="O3150" s="14"/>
      <c r="P3150" s="14"/>
      <c r="Q3150" s="14"/>
      <c r="R3150" s="14"/>
      <c r="S3150" s="14">
        <v>0</v>
      </c>
    </row>
    <row r="3151" spans="1:19" x14ac:dyDescent="0.3">
      <c r="A3151" t="s">
        <v>7991</v>
      </c>
      <c r="B3151" t="s">
        <v>51</v>
      </c>
      <c r="C3151" s="14">
        <v>2009</v>
      </c>
      <c r="D3151" t="s">
        <v>302</v>
      </c>
      <c r="E3151" t="s">
        <v>2801</v>
      </c>
      <c r="F3151" t="s">
        <v>299</v>
      </c>
      <c r="G3151" t="s">
        <v>299</v>
      </c>
      <c r="H3151" t="s">
        <v>4353</v>
      </c>
      <c r="I3151" s="14">
        <v>2000000</v>
      </c>
      <c r="J3151" t="s">
        <v>147</v>
      </c>
      <c r="K3151" s="14">
        <v>292765.0625</v>
      </c>
      <c r="L3151" t="s">
        <v>197</v>
      </c>
      <c r="M3151" t="s">
        <v>202</v>
      </c>
      <c r="N3151" s="14"/>
      <c r="O3151" s="14"/>
      <c r="P3151" s="14"/>
      <c r="Q3151" s="14"/>
      <c r="R3151" s="14"/>
      <c r="S3151" s="14">
        <v>0</v>
      </c>
    </row>
    <row r="3152" spans="1:19" x14ac:dyDescent="0.3">
      <c r="A3152" t="s">
        <v>7992</v>
      </c>
      <c r="B3152" t="s">
        <v>51</v>
      </c>
      <c r="C3152" s="14">
        <v>2009</v>
      </c>
      <c r="D3152" t="s">
        <v>302</v>
      </c>
      <c r="E3152" t="s">
        <v>2799</v>
      </c>
      <c r="F3152" t="s">
        <v>299</v>
      </c>
      <c r="G3152" t="s">
        <v>299</v>
      </c>
      <c r="H3152" t="s">
        <v>4353</v>
      </c>
      <c r="I3152" s="14"/>
      <c r="J3152" t="s">
        <v>4353</v>
      </c>
      <c r="K3152" s="14"/>
      <c r="L3152" t="s">
        <v>197</v>
      </c>
      <c r="M3152" t="s">
        <v>202</v>
      </c>
      <c r="N3152" s="14"/>
      <c r="O3152" s="14"/>
      <c r="P3152" s="14"/>
      <c r="Q3152" s="14"/>
      <c r="R3152" s="14"/>
      <c r="S3152" s="14">
        <v>0</v>
      </c>
    </row>
    <row r="3153" spans="1:19" x14ac:dyDescent="0.3">
      <c r="A3153" t="s">
        <v>7993</v>
      </c>
      <c r="B3153" t="s">
        <v>51</v>
      </c>
      <c r="C3153" s="14">
        <v>2009</v>
      </c>
      <c r="D3153" t="s">
        <v>302</v>
      </c>
      <c r="E3153" t="s">
        <v>2802</v>
      </c>
      <c r="F3153" t="s">
        <v>299</v>
      </c>
      <c r="G3153" t="s">
        <v>299</v>
      </c>
      <c r="H3153" t="s">
        <v>4353</v>
      </c>
      <c r="I3153" s="14">
        <v>50000000</v>
      </c>
      <c r="J3153" t="s">
        <v>147</v>
      </c>
      <c r="K3153" s="14">
        <v>7319126.5</v>
      </c>
      <c r="L3153" t="s">
        <v>197</v>
      </c>
      <c r="M3153" t="s">
        <v>202</v>
      </c>
      <c r="N3153" s="14"/>
      <c r="O3153" s="14"/>
      <c r="P3153" s="14"/>
      <c r="Q3153" s="14"/>
      <c r="R3153" s="14"/>
      <c r="S3153" s="14">
        <v>0</v>
      </c>
    </row>
    <row r="3154" spans="1:19" x14ac:dyDescent="0.3">
      <c r="A3154" t="s">
        <v>7994</v>
      </c>
      <c r="B3154" t="s">
        <v>51</v>
      </c>
      <c r="C3154" s="14">
        <v>2010</v>
      </c>
      <c r="D3154" t="s">
        <v>302</v>
      </c>
      <c r="E3154" t="s">
        <v>2804</v>
      </c>
      <c r="F3154" t="s">
        <v>299</v>
      </c>
      <c r="G3154" t="s">
        <v>299</v>
      </c>
      <c r="H3154" t="s">
        <v>4353</v>
      </c>
      <c r="I3154" s="14"/>
      <c r="J3154" t="s">
        <v>4353</v>
      </c>
      <c r="K3154" s="14"/>
      <c r="L3154" t="s">
        <v>197</v>
      </c>
      <c r="M3154" t="s">
        <v>202</v>
      </c>
      <c r="N3154" s="14"/>
      <c r="O3154" s="14"/>
      <c r="P3154" s="14"/>
      <c r="Q3154" s="14"/>
      <c r="R3154" s="14"/>
      <c r="S3154" s="14">
        <v>0</v>
      </c>
    </row>
    <row r="3155" spans="1:19" x14ac:dyDescent="0.3">
      <c r="A3155" t="s">
        <v>7995</v>
      </c>
      <c r="B3155" t="s">
        <v>51</v>
      </c>
      <c r="C3155" s="14">
        <v>2010</v>
      </c>
      <c r="D3155" t="s">
        <v>302</v>
      </c>
      <c r="E3155" t="s">
        <v>2807</v>
      </c>
      <c r="F3155" t="s">
        <v>299</v>
      </c>
      <c r="G3155" t="s">
        <v>299</v>
      </c>
      <c r="H3155" t="s">
        <v>4353</v>
      </c>
      <c r="I3155" s="14"/>
      <c r="J3155" t="s">
        <v>4353</v>
      </c>
      <c r="K3155" s="14"/>
      <c r="L3155" t="s">
        <v>197</v>
      </c>
      <c r="M3155" t="s">
        <v>202</v>
      </c>
      <c r="N3155" s="14"/>
      <c r="O3155" s="14"/>
      <c r="P3155" s="14"/>
      <c r="Q3155" s="14"/>
      <c r="R3155" s="14"/>
      <c r="S3155" s="14">
        <v>0</v>
      </c>
    </row>
    <row r="3156" spans="1:19" x14ac:dyDescent="0.3">
      <c r="A3156" t="s">
        <v>7996</v>
      </c>
      <c r="B3156" t="s">
        <v>51</v>
      </c>
      <c r="C3156" s="14">
        <v>2010</v>
      </c>
      <c r="D3156" t="s">
        <v>302</v>
      </c>
      <c r="E3156" t="s">
        <v>2805</v>
      </c>
      <c r="F3156" t="s">
        <v>299</v>
      </c>
      <c r="G3156" t="s">
        <v>299</v>
      </c>
      <c r="H3156" t="s">
        <v>4353</v>
      </c>
      <c r="I3156" s="14"/>
      <c r="J3156" t="s">
        <v>4353</v>
      </c>
      <c r="K3156" s="14"/>
      <c r="L3156" t="s">
        <v>197</v>
      </c>
      <c r="M3156" t="s">
        <v>202</v>
      </c>
      <c r="N3156" s="14"/>
      <c r="O3156" s="14"/>
      <c r="P3156" s="14"/>
      <c r="Q3156" s="14"/>
      <c r="R3156" s="14"/>
      <c r="S3156" s="14">
        <v>0</v>
      </c>
    </row>
    <row r="3157" spans="1:19" x14ac:dyDescent="0.3">
      <c r="A3157" t="s">
        <v>7997</v>
      </c>
      <c r="B3157" t="s">
        <v>51</v>
      </c>
      <c r="C3157" s="14">
        <v>2010</v>
      </c>
      <c r="D3157" t="s">
        <v>302</v>
      </c>
      <c r="E3157" t="s">
        <v>2803</v>
      </c>
      <c r="F3157" t="s">
        <v>299</v>
      </c>
      <c r="G3157" t="s">
        <v>299</v>
      </c>
      <c r="H3157" t="s">
        <v>4353</v>
      </c>
      <c r="I3157" s="14">
        <v>150000000</v>
      </c>
      <c r="J3157" t="s">
        <v>150</v>
      </c>
      <c r="K3157" s="14">
        <v>302860.8125</v>
      </c>
      <c r="L3157" t="s">
        <v>197</v>
      </c>
      <c r="M3157" t="s">
        <v>202</v>
      </c>
      <c r="N3157" s="14"/>
      <c r="O3157" s="14"/>
      <c r="P3157" s="14"/>
      <c r="Q3157" s="14"/>
      <c r="R3157" s="14"/>
      <c r="S3157" s="14">
        <v>0</v>
      </c>
    </row>
    <row r="3158" spans="1:19" x14ac:dyDescent="0.3">
      <c r="A3158" t="s">
        <v>7998</v>
      </c>
      <c r="B3158" t="s">
        <v>51</v>
      </c>
      <c r="C3158" s="14">
        <v>2010</v>
      </c>
      <c r="D3158" t="s">
        <v>302</v>
      </c>
      <c r="E3158" t="s">
        <v>2809</v>
      </c>
      <c r="F3158" t="s">
        <v>299</v>
      </c>
      <c r="G3158" t="s">
        <v>299</v>
      </c>
      <c r="H3158" t="s">
        <v>4353</v>
      </c>
      <c r="I3158" s="14">
        <v>10000000</v>
      </c>
      <c r="J3158" t="s">
        <v>147</v>
      </c>
      <c r="K3158" s="14">
        <v>1477046.25</v>
      </c>
      <c r="L3158" t="s">
        <v>197</v>
      </c>
      <c r="M3158" t="s">
        <v>202</v>
      </c>
      <c r="N3158" s="14"/>
      <c r="O3158" s="14"/>
      <c r="P3158" s="14"/>
      <c r="Q3158" s="14"/>
      <c r="R3158" s="14"/>
      <c r="S3158" s="14">
        <v>0</v>
      </c>
    </row>
    <row r="3159" spans="1:19" x14ac:dyDescent="0.3">
      <c r="A3159" t="s">
        <v>7999</v>
      </c>
      <c r="B3159" t="s">
        <v>51</v>
      </c>
      <c r="C3159" s="14">
        <v>2010</v>
      </c>
      <c r="D3159" t="s">
        <v>302</v>
      </c>
      <c r="E3159" t="s">
        <v>2810</v>
      </c>
      <c r="F3159" t="s">
        <v>299</v>
      </c>
      <c r="G3159" t="s">
        <v>299</v>
      </c>
      <c r="H3159" t="s">
        <v>4353</v>
      </c>
      <c r="I3159" s="14"/>
      <c r="J3159" t="s">
        <v>4353</v>
      </c>
      <c r="K3159" s="14"/>
      <c r="L3159" t="s">
        <v>197</v>
      </c>
      <c r="M3159" t="s">
        <v>202</v>
      </c>
      <c r="N3159" s="14"/>
      <c r="O3159" s="14"/>
      <c r="P3159" s="14"/>
      <c r="Q3159" s="14"/>
      <c r="R3159" s="14"/>
      <c r="S3159" s="14">
        <v>0</v>
      </c>
    </row>
    <row r="3160" spans="1:19" x14ac:dyDescent="0.3">
      <c r="A3160" t="s">
        <v>8000</v>
      </c>
      <c r="B3160" t="s">
        <v>51</v>
      </c>
      <c r="C3160" s="14">
        <v>2010</v>
      </c>
      <c r="D3160" t="s">
        <v>302</v>
      </c>
      <c r="E3160" t="s">
        <v>2806</v>
      </c>
      <c r="F3160" t="s">
        <v>299</v>
      </c>
      <c r="G3160" t="s">
        <v>299</v>
      </c>
      <c r="H3160" t="s">
        <v>4353</v>
      </c>
      <c r="I3160" s="14"/>
      <c r="J3160" t="s">
        <v>4353</v>
      </c>
      <c r="K3160" s="14"/>
      <c r="L3160" t="s">
        <v>197</v>
      </c>
      <c r="M3160" t="s">
        <v>202</v>
      </c>
      <c r="N3160" s="14"/>
      <c r="O3160" s="14"/>
      <c r="P3160" s="14"/>
      <c r="Q3160" s="14"/>
      <c r="R3160" s="14"/>
      <c r="S3160" s="14">
        <v>0</v>
      </c>
    </row>
    <row r="3161" spans="1:19" x14ac:dyDescent="0.3">
      <c r="A3161" t="s">
        <v>8001</v>
      </c>
      <c r="B3161" t="s">
        <v>51</v>
      </c>
      <c r="C3161" s="14">
        <v>2010</v>
      </c>
      <c r="D3161" t="s">
        <v>302</v>
      </c>
      <c r="E3161" t="s">
        <v>2808</v>
      </c>
      <c r="F3161" t="s">
        <v>299</v>
      </c>
      <c r="G3161" t="s">
        <v>299</v>
      </c>
      <c r="H3161" t="s">
        <v>4353</v>
      </c>
      <c r="I3161" s="14">
        <v>10000000</v>
      </c>
      <c r="J3161" t="s">
        <v>147</v>
      </c>
      <c r="K3161" s="14">
        <v>1477046.25</v>
      </c>
      <c r="L3161" t="s">
        <v>197</v>
      </c>
      <c r="M3161" t="s">
        <v>202</v>
      </c>
      <c r="N3161" s="14"/>
      <c r="O3161" s="14"/>
      <c r="P3161" s="14"/>
      <c r="Q3161" s="14"/>
      <c r="R3161" s="14"/>
      <c r="S3161" s="14">
        <v>0</v>
      </c>
    </row>
    <row r="3162" spans="1:19" x14ac:dyDescent="0.3">
      <c r="A3162" t="s">
        <v>8002</v>
      </c>
      <c r="B3162" t="s">
        <v>51</v>
      </c>
      <c r="C3162" s="14">
        <v>2011</v>
      </c>
      <c r="D3162" t="s">
        <v>372</v>
      </c>
      <c r="E3162" t="s">
        <v>2814</v>
      </c>
      <c r="F3162" t="s">
        <v>336</v>
      </c>
      <c r="G3162" t="s">
        <v>337</v>
      </c>
      <c r="H3162" t="s">
        <v>207</v>
      </c>
      <c r="I3162" s="14"/>
      <c r="J3162" t="s">
        <v>4353</v>
      </c>
      <c r="K3162" s="14">
        <v>103000000</v>
      </c>
      <c r="L3162" t="s">
        <v>198</v>
      </c>
      <c r="M3162" t="s">
        <v>202</v>
      </c>
      <c r="N3162" s="14">
        <v>1</v>
      </c>
      <c r="O3162" s="14">
        <v>5</v>
      </c>
      <c r="P3162" s="14">
        <v>20</v>
      </c>
      <c r="Q3162" s="14">
        <v>0</v>
      </c>
      <c r="R3162" s="14">
        <v>1</v>
      </c>
      <c r="S3162" s="14">
        <v>1</v>
      </c>
    </row>
    <row r="3163" spans="1:19" x14ac:dyDescent="0.3">
      <c r="A3163" t="s">
        <v>8003</v>
      </c>
      <c r="B3163" t="s">
        <v>51</v>
      </c>
      <c r="C3163" s="14">
        <v>2011</v>
      </c>
      <c r="D3163" t="s">
        <v>302</v>
      </c>
      <c r="E3163" t="s">
        <v>2811</v>
      </c>
      <c r="F3163" t="s">
        <v>299</v>
      </c>
      <c r="G3163" t="s">
        <v>299</v>
      </c>
      <c r="H3163" t="s">
        <v>4353</v>
      </c>
      <c r="I3163" s="14"/>
      <c r="J3163" t="s">
        <v>4353</v>
      </c>
      <c r="K3163" s="14"/>
      <c r="L3163" t="s">
        <v>197</v>
      </c>
      <c r="M3163" t="s">
        <v>202</v>
      </c>
      <c r="N3163" s="14"/>
      <c r="O3163" s="14"/>
      <c r="P3163" s="14"/>
      <c r="Q3163" s="14"/>
      <c r="R3163" s="14"/>
      <c r="S3163" s="14">
        <v>0</v>
      </c>
    </row>
    <row r="3164" spans="1:19" x14ac:dyDescent="0.3">
      <c r="A3164" t="s">
        <v>8004</v>
      </c>
      <c r="B3164" t="s">
        <v>51</v>
      </c>
      <c r="C3164" s="14">
        <v>2011</v>
      </c>
      <c r="D3164" t="s">
        <v>302</v>
      </c>
      <c r="E3164" t="s">
        <v>2817</v>
      </c>
      <c r="F3164" t="s">
        <v>299</v>
      </c>
      <c r="G3164" t="s">
        <v>299</v>
      </c>
      <c r="H3164" t="s">
        <v>4353</v>
      </c>
      <c r="I3164" s="14"/>
      <c r="J3164" t="s">
        <v>4353</v>
      </c>
      <c r="K3164" s="14"/>
      <c r="L3164" t="s">
        <v>197</v>
      </c>
      <c r="M3164" t="s">
        <v>202</v>
      </c>
      <c r="N3164" s="14"/>
      <c r="O3164" s="14"/>
      <c r="P3164" s="14"/>
      <c r="Q3164" s="14"/>
      <c r="R3164" s="14"/>
      <c r="S3164" s="14">
        <v>0</v>
      </c>
    </row>
    <row r="3165" spans="1:19" x14ac:dyDescent="0.3">
      <c r="A3165" t="s">
        <v>8005</v>
      </c>
      <c r="B3165" t="s">
        <v>51</v>
      </c>
      <c r="C3165" s="14">
        <v>2011</v>
      </c>
      <c r="D3165" t="s">
        <v>4542</v>
      </c>
      <c r="E3165" t="s">
        <v>2812</v>
      </c>
      <c r="F3165" t="s">
        <v>336</v>
      </c>
      <c r="G3165" t="s">
        <v>337</v>
      </c>
      <c r="H3165" t="s">
        <v>207</v>
      </c>
      <c r="I3165" s="14">
        <v>20500000000</v>
      </c>
      <c r="J3165" t="s">
        <v>150</v>
      </c>
      <c r="K3165" s="14">
        <v>43444528</v>
      </c>
      <c r="L3165" t="s">
        <v>198</v>
      </c>
      <c r="M3165" t="s">
        <v>202</v>
      </c>
      <c r="N3165" s="14"/>
      <c r="O3165" s="14"/>
      <c r="P3165" s="14"/>
      <c r="Q3165" s="14">
        <v>0</v>
      </c>
      <c r="R3165" s="14">
        <v>1</v>
      </c>
      <c r="S3165" s="14">
        <v>1</v>
      </c>
    </row>
    <row r="3166" spans="1:19" x14ac:dyDescent="0.3">
      <c r="A3166" t="s">
        <v>8006</v>
      </c>
      <c r="B3166" t="s">
        <v>51</v>
      </c>
      <c r="C3166" s="14">
        <v>2011</v>
      </c>
      <c r="D3166" t="s">
        <v>302</v>
      </c>
      <c r="E3166" t="s">
        <v>2815</v>
      </c>
      <c r="F3166" t="s">
        <v>299</v>
      </c>
      <c r="G3166" t="s">
        <v>299</v>
      </c>
      <c r="H3166" t="s">
        <v>4353</v>
      </c>
      <c r="I3166" s="14"/>
      <c r="J3166" t="s">
        <v>4353</v>
      </c>
      <c r="K3166" s="14"/>
      <c r="L3166" t="s">
        <v>197</v>
      </c>
      <c r="M3166" t="s">
        <v>202</v>
      </c>
      <c r="N3166" s="14"/>
      <c r="O3166" s="14"/>
      <c r="P3166" s="14"/>
      <c r="Q3166" s="14"/>
      <c r="R3166" s="14"/>
      <c r="S3166" s="14">
        <v>0</v>
      </c>
    </row>
    <row r="3167" spans="1:19" x14ac:dyDescent="0.3">
      <c r="A3167" t="s">
        <v>8007</v>
      </c>
      <c r="B3167" t="s">
        <v>51</v>
      </c>
      <c r="C3167" s="14">
        <v>2011</v>
      </c>
      <c r="D3167" t="s">
        <v>302</v>
      </c>
      <c r="E3167" t="s">
        <v>2813</v>
      </c>
      <c r="F3167" t="s">
        <v>299</v>
      </c>
      <c r="G3167" t="s">
        <v>299</v>
      </c>
      <c r="H3167" t="s">
        <v>4353</v>
      </c>
      <c r="I3167" s="14"/>
      <c r="J3167" t="s">
        <v>4353</v>
      </c>
      <c r="K3167" s="14"/>
      <c r="L3167" t="s">
        <v>197</v>
      </c>
      <c r="M3167" t="s">
        <v>202</v>
      </c>
      <c r="N3167" s="14"/>
      <c r="O3167" s="14"/>
      <c r="P3167" s="14"/>
      <c r="Q3167" s="14"/>
      <c r="R3167" s="14"/>
      <c r="S3167" s="14">
        <v>0</v>
      </c>
    </row>
    <row r="3168" spans="1:19" x14ac:dyDescent="0.3">
      <c r="A3168" t="s">
        <v>8008</v>
      </c>
      <c r="B3168" t="s">
        <v>51</v>
      </c>
      <c r="C3168" s="14">
        <v>2011</v>
      </c>
      <c r="D3168" t="s">
        <v>302</v>
      </c>
      <c r="E3168" t="s">
        <v>2816</v>
      </c>
      <c r="F3168" t="s">
        <v>299</v>
      </c>
      <c r="G3168" t="s">
        <v>299</v>
      </c>
      <c r="H3168" t="s">
        <v>4353</v>
      </c>
      <c r="I3168" s="14">
        <v>1500000000</v>
      </c>
      <c r="J3168" t="s">
        <v>150</v>
      </c>
      <c r="K3168" s="14">
        <v>3178867.75</v>
      </c>
      <c r="L3168" t="s">
        <v>197</v>
      </c>
      <c r="M3168" t="s">
        <v>202</v>
      </c>
      <c r="N3168" s="14"/>
      <c r="O3168" s="14"/>
      <c r="P3168" s="14"/>
      <c r="Q3168" s="14"/>
      <c r="R3168" s="14"/>
      <c r="S3168" s="14">
        <v>0</v>
      </c>
    </row>
    <row r="3169" spans="1:19" x14ac:dyDescent="0.3">
      <c r="A3169" t="s">
        <v>8009</v>
      </c>
      <c r="B3169" t="s">
        <v>51</v>
      </c>
      <c r="C3169" s="14">
        <v>2012</v>
      </c>
      <c r="D3169" t="s">
        <v>302</v>
      </c>
      <c r="E3169" t="s">
        <v>2820</v>
      </c>
      <c r="F3169" t="s">
        <v>299</v>
      </c>
      <c r="G3169" t="s">
        <v>299</v>
      </c>
      <c r="H3169" t="s">
        <v>4353</v>
      </c>
      <c r="I3169" s="14">
        <v>146500000</v>
      </c>
      <c r="J3169" t="s">
        <v>150</v>
      </c>
      <c r="K3169" s="14">
        <v>286958.3125</v>
      </c>
      <c r="L3169" t="s">
        <v>197</v>
      </c>
      <c r="M3169" t="s">
        <v>202</v>
      </c>
      <c r="N3169" s="14"/>
      <c r="O3169" s="14"/>
      <c r="P3169" s="14"/>
      <c r="Q3169" s="14"/>
      <c r="R3169" s="14"/>
      <c r="S3169" s="14">
        <v>0</v>
      </c>
    </row>
    <row r="3170" spans="1:19" x14ac:dyDescent="0.3">
      <c r="A3170" t="s">
        <v>8011</v>
      </c>
      <c r="B3170" t="s">
        <v>51</v>
      </c>
      <c r="C3170" s="14">
        <v>2012</v>
      </c>
      <c r="D3170" t="s">
        <v>302</v>
      </c>
      <c r="E3170" t="s">
        <v>2818</v>
      </c>
      <c r="F3170" t="s">
        <v>299</v>
      </c>
      <c r="G3170" t="s">
        <v>299</v>
      </c>
      <c r="H3170" t="s">
        <v>4353</v>
      </c>
      <c r="I3170" s="14"/>
      <c r="J3170" t="s">
        <v>4353</v>
      </c>
      <c r="K3170" s="14"/>
      <c r="L3170" t="s">
        <v>197</v>
      </c>
      <c r="M3170" t="s">
        <v>202</v>
      </c>
      <c r="N3170" s="14"/>
      <c r="O3170" s="14"/>
      <c r="P3170" s="14"/>
      <c r="Q3170" s="14"/>
      <c r="R3170" s="14"/>
      <c r="S3170" s="14">
        <v>0</v>
      </c>
    </row>
    <row r="3171" spans="1:19" x14ac:dyDescent="0.3">
      <c r="A3171" t="s">
        <v>8012</v>
      </c>
      <c r="B3171" t="s">
        <v>51</v>
      </c>
      <c r="C3171" s="14">
        <v>2012</v>
      </c>
      <c r="D3171" t="s">
        <v>302</v>
      </c>
      <c r="E3171" t="s">
        <v>2819</v>
      </c>
      <c r="F3171" t="s">
        <v>299</v>
      </c>
      <c r="G3171" t="s">
        <v>299</v>
      </c>
      <c r="H3171" t="s">
        <v>4353</v>
      </c>
      <c r="I3171" s="14">
        <v>1900000</v>
      </c>
      <c r="J3171" t="s">
        <v>146</v>
      </c>
      <c r="K3171" s="14">
        <v>1900000</v>
      </c>
      <c r="L3171" t="s">
        <v>197</v>
      </c>
      <c r="M3171" t="s">
        <v>202</v>
      </c>
      <c r="N3171" s="14"/>
      <c r="O3171" s="14"/>
      <c r="P3171" s="14"/>
      <c r="Q3171" s="14"/>
      <c r="R3171" s="14"/>
      <c r="S3171" s="14">
        <v>0</v>
      </c>
    </row>
    <row r="3172" spans="1:19" x14ac:dyDescent="0.3">
      <c r="A3172" t="s">
        <v>8013</v>
      </c>
      <c r="B3172" t="s">
        <v>51</v>
      </c>
      <c r="C3172" s="14">
        <v>2012</v>
      </c>
      <c r="D3172" t="s">
        <v>302</v>
      </c>
      <c r="E3172" t="s">
        <v>8010</v>
      </c>
      <c r="F3172" t="s">
        <v>299</v>
      </c>
      <c r="G3172" t="s">
        <v>299</v>
      </c>
      <c r="H3172" t="s">
        <v>4353</v>
      </c>
      <c r="I3172" s="14">
        <v>25600000</v>
      </c>
      <c r="J3172" t="s">
        <v>146</v>
      </c>
      <c r="K3172" s="14">
        <v>25600000</v>
      </c>
      <c r="L3172" t="s">
        <v>197</v>
      </c>
      <c r="M3172" t="s">
        <v>202</v>
      </c>
      <c r="N3172" s="14"/>
      <c r="O3172" s="14"/>
      <c r="P3172" s="14"/>
      <c r="Q3172" s="14"/>
      <c r="R3172" s="14"/>
      <c r="S3172" s="14">
        <v>0</v>
      </c>
    </row>
    <row r="3173" spans="1:19" x14ac:dyDescent="0.3">
      <c r="A3173" t="s">
        <v>8014</v>
      </c>
      <c r="B3173" t="s">
        <v>51</v>
      </c>
      <c r="C3173" s="14">
        <v>2013</v>
      </c>
      <c r="D3173" t="s">
        <v>2823</v>
      </c>
      <c r="E3173" t="s">
        <v>2821</v>
      </c>
      <c r="F3173" t="s">
        <v>2822</v>
      </c>
      <c r="G3173" t="s">
        <v>493</v>
      </c>
      <c r="H3173" t="s">
        <v>644</v>
      </c>
      <c r="I3173" s="14"/>
      <c r="J3173" t="s">
        <v>4353</v>
      </c>
      <c r="K3173" s="14">
        <v>1500000000</v>
      </c>
      <c r="L3173" t="s">
        <v>198</v>
      </c>
      <c r="M3173" t="s">
        <v>199</v>
      </c>
      <c r="N3173" s="14"/>
      <c r="O3173" s="14"/>
      <c r="P3173" s="14"/>
      <c r="Q3173" s="14">
        <v>0</v>
      </c>
      <c r="R3173" s="14">
        <v>0</v>
      </c>
      <c r="S3173" s="14">
        <v>1</v>
      </c>
    </row>
    <row r="3174" spans="1:19" x14ac:dyDescent="0.3">
      <c r="A3174" t="s">
        <v>8016</v>
      </c>
      <c r="B3174" t="s">
        <v>51</v>
      </c>
      <c r="C3174" s="14">
        <v>2013</v>
      </c>
      <c r="D3174" t="s">
        <v>302</v>
      </c>
      <c r="E3174" t="s">
        <v>8015</v>
      </c>
      <c r="F3174" t="s">
        <v>299</v>
      </c>
      <c r="G3174" t="s">
        <v>299</v>
      </c>
      <c r="H3174" t="s">
        <v>4353</v>
      </c>
      <c r="I3174" s="14">
        <v>900000</v>
      </c>
      <c r="J3174" t="s">
        <v>147</v>
      </c>
      <c r="K3174" s="14">
        <v>145260.671875</v>
      </c>
      <c r="L3174" t="s">
        <v>197</v>
      </c>
      <c r="M3174" t="s">
        <v>202</v>
      </c>
      <c r="N3174" s="14"/>
      <c r="O3174" s="14"/>
      <c r="P3174" s="14"/>
      <c r="Q3174" s="14"/>
      <c r="R3174" s="14"/>
      <c r="S3174" s="14">
        <v>0</v>
      </c>
    </row>
    <row r="3175" spans="1:19" x14ac:dyDescent="0.3">
      <c r="A3175" t="s">
        <v>8018</v>
      </c>
      <c r="B3175" t="s">
        <v>51</v>
      </c>
      <c r="C3175" s="14">
        <v>2013</v>
      </c>
      <c r="D3175" t="s">
        <v>302</v>
      </c>
      <c r="E3175" t="s">
        <v>2825</v>
      </c>
      <c r="F3175" t="s">
        <v>299</v>
      </c>
      <c r="G3175" t="s">
        <v>299</v>
      </c>
      <c r="H3175" t="s">
        <v>4353</v>
      </c>
      <c r="I3175" s="14"/>
      <c r="J3175" t="s">
        <v>4353</v>
      </c>
      <c r="K3175" s="14"/>
      <c r="L3175" t="s">
        <v>197</v>
      </c>
      <c r="M3175" t="s">
        <v>202</v>
      </c>
      <c r="N3175" s="14"/>
      <c r="O3175" s="14"/>
      <c r="P3175" s="14"/>
      <c r="Q3175" s="14"/>
      <c r="R3175" s="14"/>
      <c r="S3175" s="14">
        <v>0</v>
      </c>
    </row>
    <row r="3176" spans="1:19" x14ac:dyDescent="0.3">
      <c r="A3176" t="s">
        <v>8019</v>
      </c>
      <c r="B3176" t="s">
        <v>51</v>
      </c>
      <c r="C3176" s="14">
        <v>2013</v>
      </c>
      <c r="D3176" t="s">
        <v>4715</v>
      </c>
      <c r="E3176" t="s">
        <v>8017</v>
      </c>
      <c r="F3176" t="s">
        <v>336</v>
      </c>
      <c r="G3176" t="s">
        <v>337</v>
      </c>
      <c r="H3176" t="s">
        <v>207</v>
      </c>
      <c r="I3176" s="14">
        <v>73000000</v>
      </c>
      <c r="J3176" t="s">
        <v>146</v>
      </c>
      <c r="K3176" s="14">
        <v>73000000</v>
      </c>
      <c r="L3176" t="s">
        <v>198</v>
      </c>
      <c r="M3176" t="s">
        <v>202</v>
      </c>
      <c r="N3176" s="14">
        <v>1</v>
      </c>
      <c r="O3176" s="14">
        <v>5</v>
      </c>
      <c r="P3176" s="14">
        <v>20</v>
      </c>
      <c r="Q3176" s="14">
        <v>0</v>
      </c>
      <c r="R3176" s="14">
        <v>1</v>
      </c>
      <c r="S3176" s="14">
        <v>1</v>
      </c>
    </row>
    <row r="3177" spans="1:19" x14ac:dyDescent="0.3">
      <c r="A3177" t="s">
        <v>8020</v>
      </c>
      <c r="B3177" t="s">
        <v>51</v>
      </c>
      <c r="C3177" s="14">
        <v>2013</v>
      </c>
      <c r="D3177" t="s">
        <v>4542</v>
      </c>
      <c r="E3177" t="s">
        <v>2824</v>
      </c>
      <c r="F3177" t="s">
        <v>336</v>
      </c>
      <c r="G3177" t="s">
        <v>337</v>
      </c>
      <c r="H3177" t="s">
        <v>456</v>
      </c>
      <c r="I3177" s="14"/>
      <c r="J3177" t="s">
        <v>4353</v>
      </c>
      <c r="K3177" s="14">
        <v>103000000</v>
      </c>
      <c r="L3177" t="s">
        <v>198</v>
      </c>
      <c r="M3177" t="s">
        <v>202</v>
      </c>
      <c r="N3177" s="14">
        <v>1</v>
      </c>
      <c r="O3177" s="14"/>
      <c r="P3177" s="14">
        <v>20</v>
      </c>
      <c r="Q3177" s="14">
        <v>0</v>
      </c>
      <c r="R3177" s="14">
        <v>1</v>
      </c>
      <c r="S3177" s="14">
        <v>1</v>
      </c>
    </row>
    <row r="3178" spans="1:19" x14ac:dyDescent="0.3">
      <c r="A3178" t="s">
        <v>8021</v>
      </c>
      <c r="B3178" t="s">
        <v>51</v>
      </c>
      <c r="C3178" s="14">
        <v>2015</v>
      </c>
      <c r="D3178" t="s">
        <v>372</v>
      </c>
      <c r="E3178" t="s">
        <v>2826</v>
      </c>
      <c r="F3178" t="s">
        <v>364</v>
      </c>
      <c r="G3178" t="s">
        <v>365</v>
      </c>
      <c r="H3178" t="s">
        <v>207</v>
      </c>
      <c r="I3178" s="14"/>
      <c r="J3178" t="s">
        <v>4353</v>
      </c>
      <c r="K3178" s="14">
        <v>15000000</v>
      </c>
      <c r="L3178" t="s">
        <v>198</v>
      </c>
      <c r="M3178" t="s">
        <v>366</v>
      </c>
      <c r="N3178" s="14">
        <v>0</v>
      </c>
      <c r="O3178" s="14"/>
      <c r="P3178" s="14"/>
      <c r="Q3178" s="14">
        <v>0</v>
      </c>
      <c r="R3178" s="14">
        <v>1</v>
      </c>
      <c r="S3178" s="14">
        <v>1</v>
      </c>
    </row>
    <row r="3179" spans="1:19" x14ac:dyDescent="0.3">
      <c r="A3179" t="s">
        <v>8022</v>
      </c>
      <c r="B3179" t="s">
        <v>54</v>
      </c>
      <c r="C3179" s="14">
        <v>1972</v>
      </c>
      <c r="D3179" t="s">
        <v>255</v>
      </c>
      <c r="E3179" t="s">
        <v>612</v>
      </c>
      <c r="F3179" t="s">
        <v>299</v>
      </c>
      <c r="G3179" t="s">
        <v>299</v>
      </c>
      <c r="H3179" t="s">
        <v>4353</v>
      </c>
      <c r="I3179" s="14"/>
      <c r="J3179" t="s">
        <v>4353</v>
      </c>
      <c r="K3179" s="14">
        <v>3000000</v>
      </c>
      <c r="L3179" t="s">
        <v>198</v>
      </c>
      <c r="M3179" t="s">
        <v>4353</v>
      </c>
      <c r="N3179" s="14"/>
      <c r="O3179" s="14"/>
      <c r="P3179" s="14"/>
      <c r="Q3179" s="14"/>
      <c r="R3179" s="14"/>
      <c r="S3179" s="14">
        <v>0</v>
      </c>
    </row>
    <row r="3180" spans="1:19" x14ac:dyDescent="0.3">
      <c r="A3180" t="s">
        <v>8023</v>
      </c>
      <c r="B3180" t="s">
        <v>54</v>
      </c>
      <c r="C3180" s="14">
        <v>2001</v>
      </c>
      <c r="D3180" t="s">
        <v>302</v>
      </c>
      <c r="E3180" t="s">
        <v>2827</v>
      </c>
      <c r="F3180" t="s">
        <v>299</v>
      </c>
      <c r="G3180" t="s">
        <v>299</v>
      </c>
      <c r="H3180" t="s">
        <v>4353</v>
      </c>
      <c r="I3180" s="14"/>
      <c r="J3180" t="s">
        <v>4353</v>
      </c>
      <c r="K3180" s="14"/>
      <c r="L3180" t="s">
        <v>197</v>
      </c>
      <c r="M3180" t="s">
        <v>202</v>
      </c>
      <c r="N3180" s="14"/>
      <c r="O3180" s="14"/>
      <c r="P3180" s="14"/>
      <c r="Q3180" s="14"/>
      <c r="R3180" s="14"/>
      <c r="S3180" s="14">
        <v>0</v>
      </c>
    </row>
    <row r="3181" spans="1:19" x14ac:dyDescent="0.3">
      <c r="A3181" t="s">
        <v>8024</v>
      </c>
      <c r="B3181" t="s">
        <v>54</v>
      </c>
      <c r="C3181" s="14">
        <v>2002</v>
      </c>
      <c r="D3181" t="s">
        <v>4542</v>
      </c>
      <c r="E3181" t="s">
        <v>2828</v>
      </c>
      <c r="F3181" t="s">
        <v>2829</v>
      </c>
      <c r="G3181" t="s">
        <v>493</v>
      </c>
      <c r="H3181" t="s">
        <v>207</v>
      </c>
      <c r="I3181" s="14"/>
      <c r="J3181" t="s">
        <v>4353</v>
      </c>
      <c r="K3181" s="14">
        <v>78000000</v>
      </c>
      <c r="L3181" t="s">
        <v>198</v>
      </c>
      <c r="M3181" t="s">
        <v>199</v>
      </c>
      <c r="N3181" s="14">
        <v>3.5</v>
      </c>
      <c r="O3181" s="14">
        <v>3</v>
      </c>
      <c r="P3181" s="14">
        <v>11</v>
      </c>
      <c r="Q3181" s="14">
        <v>0</v>
      </c>
      <c r="R3181" s="14">
        <v>1</v>
      </c>
      <c r="S3181" s="14">
        <v>1</v>
      </c>
    </row>
    <row r="3182" spans="1:19" x14ac:dyDescent="0.3">
      <c r="A3182" t="s">
        <v>8025</v>
      </c>
      <c r="B3182" t="s">
        <v>54</v>
      </c>
      <c r="C3182" s="14">
        <v>2002</v>
      </c>
      <c r="D3182" t="s">
        <v>302</v>
      </c>
      <c r="E3182" t="s">
        <v>2830</v>
      </c>
      <c r="F3182" t="s">
        <v>299</v>
      </c>
      <c r="G3182" t="s">
        <v>299</v>
      </c>
      <c r="H3182" t="s">
        <v>4353</v>
      </c>
      <c r="I3182" s="14">
        <v>5500000</v>
      </c>
      <c r="J3182" t="s">
        <v>146</v>
      </c>
      <c r="K3182" s="14">
        <v>5500000</v>
      </c>
      <c r="L3182" t="s">
        <v>197</v>
      </c>
      <c r="M3182" t="s">
        <v>202</v>
      </c>
      <c r="N3182" s="14"/>
      <c r="O3182" s="14"/>
      <c r="P3182" s="14"/>
      <c r="Q3182" s="14"/>
      <c r="R3182" s="14"/>
      <c r="S3182" s="14">
        <v>0</v>
      </c>
    </row>
    <row r="3183" spans="1:19" x14ac:dyDescent="0.3">
      <c r="A3183" t="s">
        <v>8026</v>
      </c>
      <c r="B3183" t="s">
        <v>54</v>
      </c>
      <c r="C3183" s="14">
        <v>2002</v>
      </c>
      <c r="D3183" t="s">
        <v>4715</v>
      </c>
      <c r="E3183" t="s">
        <v>2831</v>
      </c>
      <c r="F3183" t="s">
        <v>336</v>
      </c>
      <c r="G3183" t="s">
        <v>337</v>
      </c>
      <c r="H3183" t="s">
        <v>207</v>
      </c>
      <c r="I3183" s="14">
        <v>114900000</v>
      </c>
      <c r="J3183" t="s">
        <v>146</v>
      </c>
      <c r="K3183" s="14">
        <v>114900000</v>
      </c>
      <c r="L3183" t="s">
        <v>198</v>
      </c>
      <c r="M3183" t="s">
        <v>199</v>
      </c>
      <c r="N3183" s="14">
        <v>6</v>
      </c>
      <c r="O3183" s="14">
        <v>6</v>
      </c>
      <c r="P3183" s="14">
        <v>12</v>
      </c>
      <c r="Q3183" s="14">
        <v>0</v>
      </c>
      <c r="R3183" s="14">
        <v>1</v>
      </c>
      <c r="S3183" s="14">
        <v>1</v>
      </c>
    </row>
    <row r="3184" spans="1:19" x14ac:dyDescent="0.3">
      <c r="A3184" t="s">
        <v>8027</v>
      </c>
      <c r="B3184" t="s">
        <v>54</v>
      </c>
      <c r="C3184" s="14">
        <v>2002</v>
      </c>
      <c r="D3184" t="s">
        <v>372</v>
      </c>
      <c r="E3184" t="s">
        <v>2832</v>
      </c>
      <c r="F3184" t="s">
        <v>1138</v>
      </c>
      <c r="G3184" t="s">
        <v>493</v>
      </c>
      <c r="H3184" t="s">
        <v>207</v>
      </c>
      <c r="I3184" s="14"/>
      <c r="J3184" t="s">
        <v>4353</v>
      </c>
      <c r="K3184" s="14">
        <v>82000000</v>
      </c>
      <c r="L3184" t="s">
        <v>198</v>
      </c>
      <c r="M3184" t="s">
        <v>199</v>
      </c>
      <c r="N3184" s="14">
        <v>3.5</v>
      </c>
      <c r="O3184" s="14">
        <v>6</v>
      </c>
      <c r="P3184" s="14">
        <v>12</v>
      </c>
      <c r="Q3184" s="14">
        <v>0</v>
      </c>
      <c r="R3184" s="14">
        <v>1</v>
      </c>
      <c r="S3184" s="14">
        <v>1</v>
      </c>
    </row>
    <row r="3185" spans="1:19" x14ac:dyDescent="0.3">
      <c r="A3185" t="s">
        <v>8028</v>
      </c>
      <c r="B3185" t="s">
        <v>54</v>
      </c>
      <c r="C3185" s="14">
        <v>2003</v>
      </c>
      <c r="D3185" t="s">
        <v>302</v>
      </c>
      <c r="E3185" t="s">
        <v>2833</v>
      </c>
      <c r="F3185" t="s">
        <v>299</v>
      </c>
      <c r="G3185" t="s">
        <v>299</v>
      </c>
      <c r="H3185" t="s">
        <v>4353</v>
      </c>
      <c r="I3185" s="14">
        <v>30000000</v>
      </c>
      <c r="J3185" t="s">
        <v>147</v>
      </c>
      <c r="K3185" s="14">
        <v>3624485.5</v>
      </c>
      <c r="L3185" t="s">
        <v>197</v>
      </c>
      <c r="M3185" t="s">
        <v>202</v>
      </c>
      <c r="N3185" s="14"/>
      <c r="O3185" s="14"/>
      <c r="P3185" s="14"/>
      <c r="Q3185" s="14"/>
      <c r="R3185" s="14"/>
      <c r="S3185" s="14">
        <v>0</v>
      </c>
    </row>
    <row r="3186" spans="1:19" x14ac:dyDescent="0.3">
      <c r="A3186" t="s">
        <v>8029</v>
      </c>
      <c r="B3186" t="s">
        <v>54</v>
      </c>
      <c r="C3186" s="14">
        <v>2004</v>
      </c>
      <c r="D3186" t="s">
        <v>302</v>
      </c>
      <c r="E3186" t="s">
        <v>2834</v>
      </c>
      <c r="F3186" t="s">
        <v>299</v>
      </c>
      <c r="G3186" t="s">
        <v>299</v>
      </c>
      <c r="H3186" t="s">
        <v>4353</v>
      </c>
      <c r="I3186" s="14">
        <v>2250000</v>
      </c>
      <c r="J3186" t="s">
        <v>146</v>
      </c>
      <c r="K3186" s="14">
        <v>2250000</v>
      </c>
      <c r="L3186" t="s">
        <v>197</v>
      </c>
      <c r="M3186" t="s">
        <v>202</v>
      </c>
      <c r="N3186" s="14"/>
      <c r="O3186" s="14"/>
      <c r="P3186" s="14"/>
      <c r="Q3186" s="14"/>
      <c r="R3186" s="14"/>
      <c r="S3186" s="14">
        <v>0</v>
      </c>
    </row>
    <row r="3187" spans="1:19" x14ac:dyDescent="0.3">
      <c r="A3187" t="s">
        <v>8030</v>
      </c>
      <c r="B3187" t="s">
        <v>54</v>
      </c>
      <c r="C3187" s="14">
        <v>2005</v>
      </c>
      <c r="D3187" t="s">
        <v>302</v>
      </c>
      <c r="E3187" t="s">
        <v>2835</v>
      </c>
      <c r="F3187" t="s">
        <v>299</v>
      </c>
      <c r="G3187" t="s">
        <v>299</v>
      </c>
      <c r="H3187" t="s">
        <v>4353</v>
      </c>
      <c r="I3187" s="14">
        <v>40270000</v>
      </c>
      <c r="J3187" t="s">
        <v>147</v>
      </c>
      <c r="K3187" s="14">
        <v>4914381.5</v>
      </c>
      <c r="L3187" t="s">
        <v>197</v>
      </c>
      <c r="M3187" t="s">
        <v>202</v>
      </c>
      <c r="N3187" s="14"/>
      <c r="O3187" s="14"/>
      <c r="P3187" s="14"/>
      <c r="Q3187" s="14"/>
      <c r="R3187" s="14"/>
      <c r="S3187" s="14">
        <v>0</v>
      </c>
    </row>
    <row r="3188" spans="1:19" x14ac:dyDescent="0.3">
      <c r="A3188" t="s">
        <v>8032</v>
      </c>
      <c r="B3188" t="s">
        <v>54</v>
      </c>
      <c r="C3188" s="14">
        <v>2005</v>
      </c>
      <c r="D3188" t="s">
        <v>4715</v>
      </c>
      <c r="E3188" t="s">
        <v>8031</v>
      </c>
      <c r="F3188" t="s">
        <v>336</v>
      </c>
      <c r="G3188" t="s">
        <v>337</v>
      </c>
      <c r="H3188" t="s">
        <v>207</v>
      </c>
      <c r="I3188" s="14">
        <v>114900000</v>
      </c>
      <c r="J3188" t="s">
        <v>146</v>
      </c>
      <c r="K3188" s="14">
        <v>114900000</v>
      </c>
      <c r="L3188" t="s">
        <v>198</v>
      </c>
      <c r="M3188" t="s">
        <v>199</v>
      </c>
      <c r="N3188" s="14">
        <v>6</v>
      </c>
      <c r="O3188" s="14">
        <v>6</v>
      </c>
      <c r="P3188" s="14">
        <v>12</v>
      </c>
      <c r="Q3188" s="14">
        <v>0</v>
      </c>
      <c r="R3188" s="14">
        <v>1</v>
      </c>
      <c r="S3188" s="14">
        <v>1</v>
      </c>
    </row>
    <row r="3189" spans="1:19" x14ac:dyDescent="0.3">
      <c r="A3189" t="s">
        <v>8033</v>
      </c>
      <c r="B3189" t="s">
        <v>54</v>
      </c>
      <c r="C3189" s="14">
        <v>2005</v>
      </c>
      <c r="D3189" t="s">
        <v>4542</v>
      </c>
      <c r="E3189" t="s">
        <v>2836</v>
      </c>
      <c r="F3189" t="s">
        <v>336</v>
      </c>
      <c r="G3189" t="s">
        <v>337</v>
      </c>
      <c r="H3189" t="s">
        <v>207</v>
      </c>
      <c r="I3189" s="14">
        <v>200000000</v>
      </c>
      <c r="J3189" t="s">
        <v>146</v>
      </c>
      <c r="K3189" s="14">
        <v>200000000</v>
      </c>
      <c r="L3189" t="s">
        <v>198</v>
      </c>
      <c r="M3189" t="s">
        <v>202</v>
      </c>
      <c r="N3189" s="14">
        <v>3</v>
      </c>
      <c r="O3189" s="14">
        <v>4</v>
      </c>
      <c r="P3189" s="14">
        <v>12</v>
      </c>
      <c r="Q3189" s="14">
        <v>0</v>
      </c>
      <c r="R3189" s="14">
        <v>1</v>
      </c>
      <c r="S3189" s="14">
        <v>1</v>
      </c>
    </row>
    <row r="3190" spans="1:19" x14ac:dyDescent="0.3">
      <c r="A3190" t="s">
        <v>8034</v>
      </c>
      <c r="B3190" t="s">
        <v>54</v>
      </c>
      <c r="C3190" s="14">
        <v>2006</v>
      </c>
      <c r="D3190" t="s">
        <v>302</v>
      </c>
      <c r="E3190" t="s">
        <v>8035</v>
      </c>
      <c r="F3190" t="s">
        <v>299</v>
      </c>
      <c r="G3190" t="s">
        <v>299</v>
      </c>
      <c r="H3190" t="s">
        <v>4353</v>
      </c>
      <c r="I3190" s="14">
        <v>40000000</v>
      </c>
      <c r="J3190" t="s">
        <v>147</v>
      </c>
      <c r="K3190" s="14">
        <v>5016656.5</v>
      </c>
      <c r="L3190" t="s">
        <v>197</v>
      </c>
      <c r="M3190" t="s">
        <v>202</v>
      </c>
      <c r="N3190" s="14"/>
      <c r="O3190" s="14"/>
      <c r="P3190" s="14"/>
      <c r="Q3190" s="14"/>
      <c r="R3190" s="14"/>
      <c r="S3190" s="14">
        <v>0</v>
      </c>
    </row>
    <row r="3191" spans="1:19" x14ac:dyDescent="0.3">
      <c r="A3191" t="s">
        <v>8036</v>
      </c>
      <c r="B3191" t="s">
        <v>54</v>
      </c>
      <c r="C3191" s="14">
        <v>2006</v>
      </c>
      <c r="D3191" t="s">
        <v>302</v>
      </c>
      <c r="E3191" t="s">
        <v>2838</v>
      </c>
      <c r="F3191" t="s">
        <v>299</v>
      </c>
      <c r="G3191" t="s">
        <v>299</v>
      </c>
      <c r="H3191" t="s">
        <v>4353</v>
      </c>
      <c r="I3191" s="14">
        <v>308000000</v>
      </c>
      <c r="J3191" t="s">
        <v>166</v>
      </c>
      <c r="K3191" s="14">
        <v>2394061.5</v>
      </c>
      <c r="L3191" t="s">
        <v>197</v>
      </c>
      <c r="M3191" t="s">
        <v>202</v>
      </c>
      <c r="N3191" s="14"/>
      <c r="O3191" s="14"/>
      <c r="P3191" s="14"/>
      <c r="Q3191" s="14"/>
      <c r="R3191" s="14"/>
      <c r="S3191" s="14">
        <v>0</v>
      </c>
    </row>
    <row r="3192" spans="1:19" x14ac:dyDescent="0.3">
      <c r="A3192" t="s">
        <v>8037</v>
      </c>
      <c r="B3192" t="s">
        <v>54</v>
      </c>
      <c r="C3192" s="14">
        <v>2006</v>
      </c>
      <c r="D3192" t="s">
        <v>302</v>
      </c>
      <c r="E3192" t="s">
        <v>2839</v>
      </c>
      <c r="F3192" t="s">
        <v>299</v>
      </c>
      <c r="G3192" t="s">
        <v>299</v>
      </c>
      <c r="H3192" t="s">
        <v>4353</v>
      </c>
      <c r="I3192" s="14">
        <v>5000000</v>
      </c>
      <c r="J3192" t="s">
        <v>147</v>
      </c>
      <c r="K3192" s="14">
        <v>627082.0625</v>
      </c>
      <c r="L3192" t="s">
        <v>197</v>
      </c>
      <c r="M3192" t="s">
        <v>202</v>
      </c>
      <c r="N3192" s="14"/>
      <c r="O3192" s="14"/>
      <c r="P3192" s="14"/>
      <c r="Q3192" s="14"/>
      <c r="R3192" s="14"/>
      <c r="S3192" s="14">
        <v>0</v>
      </c>
    </row>
    <row r="3193" spans="1:19" x14ac:dyDescent="0.3">
      <c r="A3193" t="s">
        <v>8038</v>
      </c>
      <c r="B3193" t="s">
        <v>54</v>
      </c>
      <c r="C3193" s="14">
        <v>2006</v>
      </c>
      <c r="D3193" t="s">
        <v>4542</v>
      </c>
      <c r="E3193" t="s">
        <v>2837</v>
      </c>
      <c r="F3193" t="s">
        <v>336</v>
      </c>
      <c r="G3193" t="s">
        <v>337</v>
      </c>
      <c r="H3193" t="s">
        <v>207</v>
      </c>
      <c r="I3193" s="14">
        <v>500000000</v>
      </c>
      <c r="J3193" t="s">
        <v>146</v>
      </c>
      <c r="K3193" s="14">
        <v>500000000</v>
      </c>
      <c r="L3193" t="s">
        <v>198</v>
      </c>
      <c r="M3193" t="s">
        <v>202</v>
      </c>
      <c r="N3193" s="14">
        <v>2.5</v>
      </c>
      <c r="O3193" s="14">
        <v>7</v>
      </c>
      <c r="P3193" s="14">
        <v>20</v>
      </c>
      <c r="Q3193" s="14">
        <v>0</v>
      </c>
      <c r="R3193" s="14">
        <v>1</v>
      </c>
      <c r="S3193" s="14">
        <v>1</v>
      </c>
    </row>
    <row r="3194" spans="1:19" x14ac:dyDescent="0.3">
      <c r="A3194" t="s">
        <v>8039</v>
      </c>
      <c r="B3194" t="s">
        <v>54</v>
      </c>
      <c r="C3194" s="14">
        <v>2006</v>
      </c>
      <c r="D3194" t="s">
        <v>302</v>
      </c>
      <c r="E3194" t="s">
        <v>2840</v>
      </c>
      <c r="F3194" t="s">
        <v>463</v>
      </c>
      <c r="G3194" t="s">
        <v>337</v>
      </c>
      <c r="H3194" t="s">
        <v>644</v>
      </c>
      <c r="I3194" s="14">
        <v>20000000</v>
      </c>
      <c r="J3194" t="s">
        <v>146</v>
      </c>
      <c r="K3194" s="14">
        <v>20000000</v>
      </c>
      <c r="L3194" t="s">
        <v>198</v>
      </c>
      <c r="M3194" t="s">
        <v>199</v>
      </c>
      <c r="N3194" s="14"/>
      <c r="O3194" s="14"/>
      <c r="P3194" s="14"/>
      <c r="Q3194" s="14">
        <v>0</v>
      </c>
      <c r="R3194" s="14">
        <v>0</v>
      </c>
      <c r="S3194" s="14">
        <v>1</v>
      </c>
    </row>
    <row r="3195" spans="1:19" x14ac:dyDescent="0.3">
      <c r="A3195" t="s">
        <v>8040</v>
      </c>
      <c r="B3195" t="s">
        <v>54</v>
      </c>
      <c r="C3195" s="14">
        <v>2007</v>
      </c>
      <c r="D3195" t="s">
        <v>302</v>
      </c>
      <c r="E3195" t="s">
        <v>2842</v>
      </c>
      <c r="F3195" t="s">
        <v>299</v>
      </c>
      <c r="G3195" t="s">
        <v>299</v>
      </c>
      <c r="H3195" t="s">
        <v>4353</v>
      </c>
      <c r="I3195" s="14">
        <v>70000000</v>
      </c>
      <c r="J3195" t="s">
        <v>166</v>
      </c>
      <c r="K3195" s="14">
        <v>556402.9375</v>
      </c>
      <c r="L3195" t="s">
        <v>197</v>
      </c>
      <c r="M3195" t="s">
        <v>202</v>
      </c>
      <c r="N3195" s="14"/>
      <c r="O3195" s="14"/>
      <c r="P3195" s="14"/>
      <c r="Q3195" s="14"/>
      <c r="R3195" s="14"/>
      <c r="S3195" s="14">
        <v>0</v>
      </c>
    </row>
    <row r="3196" spans="1:19" x14ac:dyDescent="0.3">
      <c r="A3196" t="s">
        <v>8041</v>
      </c>
      <c r="B3196" t="s">
        <v>54</v>
      </c>
      <c r="C3196" s="14">
        <v>2007</v>
      </c>
      <c r="D3196" t="s">
        <v>302</v>
      </c>
      <c r="E3196" t="s">
        <v>2841</v>
      </c>
      <c r="F3196" t="s">
        <v>299</v>
      </c>
      <c r="G3196" t="s">
        <v>299</v>
      </c>
      <c r="H3196" t="s">
        <v>4353</v>
      </c>
      <c r="I3196" s="14">
        <v>2080000</v>
      </c>
      <c r="J3196" t="s">
        <v>166</v>
      </c>
      <c r="K3196" s="14">
        <v>16533.115234375</v>
      </c>
      <c r="L3196" t="s">
        <v>197</v>
      </c>
      <c r="M3196" t="s">
        <v>202</v>
      </c>
      <c r="N3196" s="14"/>
      <c r="O3196" s="14"/>
      <c r="P3196" s="14"/>
      <c r="Q3196" s="14"/>
      <c r="R3196" s="14"/>
      <c r="S3196" s="14">
        <v>0</v>
      </c>
    </row>
    <row r="3197" spans="1:19" x14ac:dyDescent="0.3">
      <c r="A3197" t="s">
        <v>8042</v>
      </c>
      <c r="B3197" t="s">
        <v>54</v>
      </c>
      <c r="C3197" s="14">
        <v>2007</v>
      </c>
      <c r="D3197" t="s">
        <v>302</v>
      </c>
      <c r="E3197" t="s">
        <v>2843</v>
      </c>
      <c r="F3197" t="s">
        <v>299</v>
      </c>
      <c r="G3197" t="s">
        <v>299</v>
      </c>
      <c r="H3197" t="s">
        <v>4353</v>
      </c>
      <c r="I3197" s="14"/>
      <c r="J3197" t="s">
        <v>4353</v>
      </c>
      <c r="K3197" s="14"/>
      <c r="L3197" t="s">
        <v>197</v>
      </c>
      <c r="M3197" t="s">
        <v>202</v>
      </c>
      <c r="N3197" s="14"/>
      <c r="O3197" s="14"/>
      <c r="P3197" s="14"/>
      <c r="Q3197" s="14"/>
      <c r="R3197" s="14"/>
      <c r="S3197" s="14">
        <v>0</v>
      </c>
    </row>
    <row r="3198" spans="1:19" x14ac:dyDescent="0.3">
      <c r="A3198" t="s">
        <v>8043</v>
      </c>
      <c r="B3198" t="s">
        <v>54</v>
      </c>
      <c r="C3198" s="14">
        <v>2008</v>
      </c>
      <c r="D3198" t="s">
        <v>302</v>
      </c>
      <c r="E3198" t="s">
        <v>2845</v>
      </c>
      <c r="F3198" t="s">
        <v>299</v>
      </c>
      <c r="G3198" t="s">
        <v>299</v>
      </c>
      <c r="H3198" t="s">
        <v>4353</v>
      </c>
      <c r="I3198" s="14">
        <v>7200000</v>
      </c>
      <c r="J3198" t="s">
        <v>146</v>
      </c>
      <c r="K3198" s="14">
        <v>7200000</v>
      </c>
      <c r="L3198" t="s">
        <v>197</v>
      </c>
      <c r="M3198" t="s">
        <v>202</v>
      </c>
      <c r="N3198" s="14"/>
      <c r="O3198" s="14"/>
      <c r="P3198" s="14"/>
      <c r="Q3198" s="14"/>
      <c r="R3198" s="14"/>
      <c r="S3198" s="14">
        <v>0</v>
      </c>
    </row>
    <row r="3199" spans="1:19" x14ac:dyDescent="0.3">
      <c r="A3199" t="s">
        <v>8044</v>
      </c>
      <c r="B3199" t="s">
        <v>54</v>
      </c>
      <c r="C3199" s="14">
        <v>2008</v>
      </c>
      <c r="D3199" t="s">
        <v>302</v>
      </c>
      <c r="E3199" t="s">
        <v>2844</v>
      </c>
      <c r="F3199" t="s">
        <v>299</v>
      </c>
      <c r="G3199" t="s">
        <v>299</v>
      </c>
      <c r="H3199" t="s">
        <v>4353</v>
      </c>
      <c r="I3199" s="14"/>
      <c r="J3199" t="s">
        <v>4353</v>
      </c>
      <c r="K3199" s="14"/>
      <c r="L3199" t="s">
        <v>197</v>
      </c>
      <c r="M3199" t="s">
        <v>202</v>
      </c>
      <c r="N3199" s="14"/>
      <c r="O3199" s="14"/>
      <c r="P3199" s="14"/>
      <c r="Q3199" s="14"/>
      <c r="R3199" s="14"/>
      <c r="S3199" s="14">
        <v>0</v>
      </c>
    </row>
    <row r="3200" spans="1:19" x14ac:dyDescent="0.3">
      <c r="A3200" t="s">
        <v>8045</v>
      </c>
      <c r="B3200" t="s">
        <v>54</v>
      </c>
      <c r="C3200" s="14">
        <v>2009</v>
      </c>
      <c r="D3200" t="s">
        <v>302</v>
      </c>
      <c r="E3200" t="s">
        <v>2846</v>
      </c>
      <c r="F3200" t="s">
        <v>299</v>
      </c>
      <c r="G3200" t="s">
        <v>299</v>
      </c>
      <c r="H3200" t="s">
        <v>4353</v>
      </c>
      <c r="I3200" s="14">
        <v>12500000</v>
      </c>
      <c r="J3200" t="s">
        <v>146</v>
      </c>
      <c r="K3200" s="14">
        <v>12500000</v>
      </c>
      <c r="L3200" t="s">
        <v>197</v>
      </c>
      <c r="M3200" t="s">
        <v>202</v>
      </c>
      <c r="N3200" s="14"/>
      <c r="O3200" s="14"/>
      <c r="P3200" s="14"/>
      <c r="Q3200" s="14"/>
      <c r="R3200" s="14"/>
      <c r="S3200" s="14">
        <v>0</v>
      </c>
    </row>
    <row r="3201" spans="1:19" x14ac:dyDescent="0.3">
      <c r="A3201" t="s">
        <v>8046</v>
      </c>
      <c r="B3201" t="s">
        <v>54</v>
      </c>
      <c r="C3201" s="14">
        <v>2010</v>
      </c>
      <c r="D3201" t="s">
        <v>372</v>
      </c>
      <c r="E3201" t="s">
        <v>8047</v>
      </c>
      <c r="F3201" t="s">
        <v>336</v>
      </c>
      <c r="G3201" t="s">
        <v>337</v>
      </c>
      <c r="H3201" t="s">
        <v>207</v>
      </c>
      <c r="I3201" s="14"/>
      <c r="J3201" t="s">
        <v>4353</v>
      </c>
      <c r="K3201" s="14">
        <v>400000000</v>
      </c>
      <c r="L3201" t="s">
        <v>198</v>
      </c>
      <c r="M3201" t="s">
        <v>202</v>
      </c>
      <c r="N3201" s="14">
        <v>2.5</v>
      </c>
      <c r="O3201" s="14">
        <v>7</v>
      </c>
      <c r="P3201" s="14">
        <v>19</v>
      </c>
      <c r="Q3201" s="14">
        <v>0</v>
      </c>
      <c r="R3201" s="14">
        <v>1</v>
      </c>
      <c r="S3201" s="14">
        <v>1</v>
      </c>
    </row>
    <row r="3202" spans="1:19" x14ac:dyDescent="0.3">
      <c r="A3202" t="s">
        <v>8048</v>
      </c>
      <c r="B3202" t="s">
        <v>54</v>
      </c>
      <c r="C3202" s="14">
        <v>2011</v>
      </c>
      <c r="D3202" t="s">
        <v>302</v>
      </c>
      <c r="E3202" t="s">
        <v>2847</v>
      </c>
      <c r="F3202" t="s">
        <v>299</v>
      </c>
      <c r="G3202" t="s">
        <v>299</v>
      </c>
      <c r="H3202" t="s">
        <v>4353</v>
      </c>
      <c r="I3202" s="14"/>
      <c r="J3202" t="s">
        <v>4353</v>
      </c>
      <c r="K3202" s="14"/>
      <c r="L3202" t="s">
        <v>197</v>
      </c>
      <c r="M3202" t="s">
        <v>202</v>
      </c>
      <c r="N3202" s="14"/>
      <c r="O3202" s="14"/>
      <c r="P3202" s="14"/>
      <c r="Q3202" s="14"/>
      <c r="R3202" s="14"/>
      <c r="S3202" s="14">
        <v>0</v>
      </c>
    </row>
    <row r="3203" spans="1:19" x14ac:dyDescent="0.3">
      <c r="A3203" t="s">
        <v>8049</v>
      </c>
      <c r="B3203" t="s">
        <v>54</v>
      </c>
      <c r="C3203" s="14">
        <v>2012</v>
      </c>
      <c r="D3203" t="s">
        <v>302</v>
      </c>
      <c r="E3203" t="s">
        <v>2851</v>
      </c>
      <c r="F3203" t="s">
        <v>299</v>
      </c>
      <c r="G3203" t="s">
        <v>299</v>
      </c>
      <c r="H3203" t="s">
        <v>4353</v>
      </c>
      <c r="I3203" s="14"/>
      <c r="J3203" t="s">
        <v>4353</v>
      </c>
      <c r="K3203" s="14"/>
      <c r="L3203" t="s">
        <v>197</v>
      </c>
      <c r="M3203" t="s">
        <v>202</v>
      </c>
      <c r="N3203" s="14"/>
      <c r="O3203" s="14"/>
      <c r="P3203" s="14"/>
      <c r="Q3203" s="14"/>
      <c r="R3203" s="14"/>
      <c r="S3203" s="14">
        <v>0</v>
      </c>
    </row>
    <row r="3204" spans="1:19" x14ac:dyDescent="0.3">
      <c r="A3204" t="s">
        <v>8050</v>
      </c>
      <c r="B3204" t="s">
        <v>54</v>
      </c>
      <c r="C3204" s="14">
        <v>2012</v>
      </c>
      <c r="D3204" t="s">
        <v>4542</v>
      </c>
      <c r="E3204" t="s">
        <v>2849</v>
      </c>
      <c r="F3204" t="s">
        <v>336</v>
      </c>
      <c r="G3204" t="s">
        <v>337</v>
      </c>
      <c r="H3204" t="s">
        <v>207</v>
      </c>
      <c r="I3204" s="14">
        <v>100000000</v>
      </c>
      <c r="J3204" t="s">
        <v>146</v>
      </c>
      <c r="K3204" s="14">
        <v>100000000</v>
      </c>
      <c r="L3204" t="s">
        <v>198</v>
      </c>
      <c r="M3204" t="s">
        <v>202</v>
      </c>
      <c r="N3204" s="14">
        <v>2.5</v>
      </c>
      <c r="O3204" s="14">
        <v>7</v>
      </c>
      <c r="P3204" s="14">
        <v>20</v>
      </c>
      <c r="Q3204" s="14">
        <v>0</v>
      </c>
      <c r="R3204" s="14">
        <v>1</v>
      </c>
      <c r="S3204" s="14">
        <v>1</v>
      </c>
    </row>
    <row r="3205" spans="1:19" x14ac:dyDescent="0.3">
      <c r="A3205" t="s">
        <v>8051</v>
      </c>
      <c r="B3205" t="s">
        <v>54</v>
      </c>
      <c r="C3205" s="14">
        <v>2012</v>
      </c>
      <c r="D3205" t="s">
        <v>4715</v>
      </c>
      <c r="E3205" t="s">
        <v>2848</v>
      </c>
      <c r="F3205" t="s">
        <v>336</v>
      </c>
      <c r="G3205" t="s">
        <v>337</v>
      </c>
      <c r="H3205" t="s">
        <v>207</v>
      </c>
      <c r="I3205" s="14">
        <v>975000000</v>
      </c>
      <c r="J3205" t="s">
        <v>146</v>
      </c>
      <c r="K3205" s="14">
        <v>975000000</v>
      </c>
      <c r="L3205" t="s">
        <v>198</v>
      </c>
      <c r="M3205" t="s">
        <v>202</v>
      </c>
      <c r="N3205" s="14">
        <v>2.5</v>
      </c>
      <c r="O3205" s="14">
        <v>7</v>
      </c>
      <c r="P3205" s="14">
        <v>20</v>
      </c>
      <c r="Q3205" s="14">
        <v>0</v>
      </c>
      <c r="R3205" s="14">
        <v>1</v>
      </c>
      <c r="S3205" s="14">
        <v>0</v>
      </c>
    </row>
    <row r="3206" spans="1:19" x14ac:dyDescent="0.3">
      <c r="A3206" t="s">
        <v>8052</v>
      </c>
      <c r="B3206" t="s">
        <v>54</v>
      </c>
      <c r="C3206" s="14">
        <v>2012</v>
      </c>
      <c r="D3206" t="s">
        <v>4542</v>
      </c>
      <c r="E3206" t="s">
        <v>2850</v>
      </c>
      <c r="F3206" t="s">
        <v>336</v>
      </c>
      <c r="G3206" t="s">
        <v>337</v>
      </c>
      <c r="H3206" t="s">
        <v>207</v>
      </c>
      <c r="I3206" s="14">
        <v>500000000</v>
      </c>
      <c r="J3206" t="s">
        <v>146</v>
      </c>
      <c r="K3206" s="14">
        <v>500000000</v>
      </c>
      <c r="L3206" t="s">
        <v>198</v>
      </c>
      <c r="M3206" t="s">
        <v>202</v>
      </c>
      <c r="N3206" s="14">
        <v>2.5</v>
      </c>
      <c r="O3206" s="14">
        <v>7</v>
      </c>
      <c r="P3206" s="14">
        <v>20</v>
      </c>
      <c r="Q3206" s="14">
        <v>0</v>
      </c>
      <c r="R3206" s="14">
        <v>1</v>
      </c>
      <c r="S3206" s="14">
        <v>1</v>
      </c>
    </row>
    <row r="3207" spans="1:19" x14ac:dyDescent="0.3">
      <c r="A3207" t="s">
        <v>8053</v>
      </c>
      <c r="B3207" t="s">
        <v>54</v>
      </c>
      <c r="C3207" s="14">
        <v>2013</v>
      </c>
      <c r="D3207" t="s">
        <v>4542</v>
      </c>
      <c r="E3207" t="s">
        <v>2856</v>
      </c>
      <c r="F3207" t="s">
        <v>336</v>
      </c>
      <c r="G3207" t="s">
        <v>337</v>
      </c>
      <c r="H3207" t="s">
        <v>207</v>
      </c>
      <c r="I3207" s="14"/>
      <c r="J3207" t="s">
        <v>4353</v>
      </c>
      <c r="K3207" s="14">
        <v>500000000</v>
      </c>
      <c r="L3207" t="s">
        <v>198</v>
      </c>
      <c r="M3207" t="s">
        <v>202</v>
      </c>
      <c r="N3207" s="14">
        <v>2.5</v>
      </c>
      <c r="O3207" s="14"/>
      <c r="P3207" s="14">
        <v>20</v>
      </c>
      <c r="Q3207" s="14">
        <v>0</v>
      </c>
      <c r="R3207" s="14">
        <v>1</v>
      </c>
      <c r="S3207" s="14">
        <v>1</v>
      </c>
    </row>
    <row r="3208" spans="1:19" x14ac:dyDescent="0.3">
      <c r="A3208" t="s">
        <v>8054</v>
      </c>
      <c r="B3208" t="s">
        <v>54</v>
      </c>
      <c r="C3208" s="14">
        <v>2013</v>
      </c>
      <c r="D3208" t="s">
        <v>302</v>
      </c>
      <c r="E3208" t="s">
        <v>2855</v>
      </c>
      <c r="F3208" t="s">
        <v>463</v>
      </c>
      <c r="G3208" t="s">
        <v>337</v>
      </c>
      <c r="H3208" t="s">
        <v>644</v>
      </c>
      <c r="I3208" s="14">
        <v>100000000</v>
      </c>
      <c r="J3208" t="s">
        <v>146</v>
      </c>
      <c r="K3208" s="14">
        <v>100000000</v>
      </c>
      <c r="L3208" t="s">
        <v>198</v>
      </c>
      <c r="M3208" t="s">
        <v>199</v>
      </c>
      <c r="N3208" s="14"/>
      <c r="O3208" s="14"/>
      <c r="P3208" s="14"/>
      <c r="Q3208" s="14">
        <v>0</v>
      </c>
      <c r="R3208" s="14">
        <v>0</v>
      </c>
      <c r="S3208" s="14">
        <v>1</v>
      </c>
    </row>
    <row r="3209" spans="1:19" x14ac:dyDescent="0.3">
      <c r="A3209" t="s">
        <v>8055</v>
      </c>
      <c r="B3209" t="s">
        <v>54</v>
      </c>
      <c r="C3209" s="14">
        <v>2013</v>
      </c>
      <c r="D3209" t="s">
        <v>302</v>
      </c>
      <c r="E3209" t="s">
        <v>2854</v>
      </c>
      <c r="F3209" t="s">
        <v>299</v>
      </c>
      <c r="G3209" t="s">
        <v>299</v>
      </c>
      <c r="H3209" t="s">
        <v>4353</v>
      </c>
      <c r="I3209" s="14"/>
      <c r="J3209" t="s">
        <v>4353</v>
      </c>
      <c r="K3209" s="14"/>
      <c r="L3209" t="s">
        <v>197</v>
      </c>
      <c r="M3209" t="s">
        <v>202</v>
      </c>
      <c r="N3209" s="14"/>
      <c r="O3209" s="14"/>
      <c r="P3209" s="14"/>
      <c r="Q3209" s="14"/>
      <c r="R3209" s="14"/>
      <c r="S3209" s="14">
        <v>0</v>
      </c>
    </row>
    <row r="3210" spans="1:19" x14ac:dyDescent="0.3">
      <c r="A3210" t="s">
        <v>8056</v>
      </c>
      <c r="B3210" t="s">
        <v>54</v>
      </c>
      <c r="C3210" s="14">
        <v>2013</v>
      </c>
      <c r="D3210" t="s">
        <v>302</v>
      </c>
      <c r="E3210" t="s">
        <v>2853</v>
      </c>
      <c r="F3210" t="s">
        <v>299</v>
      </c>
      <c r="G3210" t="s">
        <v>299</v>
      </c>
      <c r="H3210" t="s">
        <v>4353</v>
      </c>
      <c r="I3210" s="14"/>
      <c r="J3210" t="s">
        <v>4353</v>
      </c>
      <c r="K3210" s="14"/>
      <c r="L3210" t="s">
        <v>197</v>
      </c>
      <c r="M3210" t="s">
        <v>202</v>
      </c>
      <c r="N3210" s="14"/>
      <c r="O3210" s="14"/>
      <c r="P3210" s="14"/>
      <c r="Q3210" s="14"/>
      <c r="R3210" s="14"/>
      <c r="S3210" s="14">
        <v>0</v>
      </c>
    </row>
    <row r="3211" spans="1:19" x14ac:dyDescent="0.3">
      <c r="A3211" t="s">
        <v>8057</v>
      </c>
      <c r="B3211" t="s">
        <v>54</v>
      </c>
      <c r="C3211" s="14">
        <v>2013</v>
      </c>
      <c r="D3211" t="s">
        <v>302</v>
      </c>
      <c r="E3211" t="s">
        <v>2852</v>
      </c>
      <c r="F3211" t="s">
        <v>787</v>
      </c>
      <c r="G3211" t="s">
        <v>365</v>
      </c>
      <c r="H3211" t="s">
        <v>4353</v>
      </c>
      <c r="I3211" s="14">
        <v>2000000</v>
      </c>
      <c r="J3211" t="s">
        <v>166</v>
      </c>
      <c r="K3211" s="14">
        <v>12713.6513671875</v>
      </c>
      <c r="L3211" t="s">
        <v>197</v>
      </c>
      <c r="M3211" t="s">
        <v>202</v>
      </c>
      <c r="N3211" s="14"/>
      <c r="O3211" s="14"/>
      <c r="P3211" s="14"/>
      <c r="Q3211" s="14"/>
      <c r="R3211" s="14"/>
      <c r="S3211" s="14">
        <v>0</v>
      </c>
    </row>
    <row r="3212" spans="1:19" x14ac:dyDescent="0.3">
      <c r="A3212" t="s">
        <v>8058</v>
      </c>
      <c r="B3212" t="s">
        <v>54</v>
      </c>
      <c r="C3212" s="14">
        <v>2014</v>
      </c>
      <c r="D3212" t="s">
        <v>302</v>
      </c>
      <c r="E3212" t="s">
        <v>2857</v>
      </c>
      <c r="F3212" t="s">
        <v>299</v>
      </c>
      <c r="G3212" t="s">
        <v>299</v>
      </c>
      <c r="H3212" t="s">
        <v>4353</v>
      </c>
      <c r="I3212" s="14"/>
      <c r="J3212" t="s">
        <v>4353</v>
      </c>
      <c r="K3212" s="14"/>
      <c r="L3212" t="s">
        <v>197</v>
      </c>
      <c r="M3212" t="s">
        <v>202</v>
      </c>
      <c r="N3212" s="14"/>
      <c r="O3212" s="14"/>
      <c r="P3212" s="14"/>
      <c r="Q3212" s="14"/>
      <c r="R3212" s="14"/>
      <c r="S3212" s="14">
        <v>0</v>
      </c>
    </row>
    <row r="3213" spans="1:19" x14ac:dyDescent="0.3">
      <c r="A3213" t="s">
        <v>8059</v>
      </c>
      <c r="B3213" t="s">
        <v>54</v>
      </c>
      <c r="C3213" s="14">
        <v>2014</v>
      </c>
      <c r="D3213" t="s">
        <v>302</v>
      </c>
      <c r="E3213" t="s">
        <v>2859</v>
      </c>
      <c r="F3213" t="s">
        <v>299</v>
      </c>
      <c r="G3213" t="s">
        <v>299</v>
      </c>
      <c r="H3213" t="s">
        <v>4353</v>
      </c>
      <c r="I3213" s="14">
        <v>10000000</v>
      </c>
      <c r="J3213" t="s">
        <v>147</v>
      </c>
      <c r="K3213" s="14">
        <v>1627754.125</v>
      </c>
      <c r="L3213" t="s">
        <v>197</v>
      </c>
      <c r="M3213" t="s">
        <v>202</v>
      </c>
      <c r="N3213" s="14"/>
      <c r="O3213" s="14"/>
      <c r="P3213" s="14"/>
      <c r="Q3213" s="14"/>
      <c r="R3213" s="14"/>
      <c r="S3213" s="14">
        <v>0</v>
      </c>
    </row>
    <row r="3214" spans="1:19" x14ac:dyDescent="0.3">
      <c r="A3214" t="s">
        <v>8060</v>
      </c>
      <c r="B3214" t="s">
        <v>54</v>
      </c>
      <c r="C3214" s="14">
        <v>2014</v>
      </c>
      <c r="D3214" t="s">
        <v>302</v>
      </c>
      <c r="E3214" t="s">
        <v>2858</v>
      </c>
      <c r="F3214" t="s">
        <v>299</v>
      </c>
      <c r="G3214" t="s">
        <v>299</v>
      </c>
      <c r="H3214" t="s">
        <v>4353</v>
      </c>
      <c r="I3214" s="14"/>
      <c r="J3214" t="s">
        <v>4353</v>
      </c>
      <c r="K3214" s="14"/>
      <c r="L3214" t="s">
        <v>197</v>
      </c>
      <c r="M3214" t="s">
        <v>202</v>
      </c>
      <c r="N3214" s="14"/>
      <c r="O3214" s="14"/>
      <c r="P3214" s="14"/>
      <c r="Q3214" s="14"/>
      <c r="R3214" s="14"/>
      <c r="S3214" s="14">
        <v>0</v>
      </c>
    </row>
    <row r="3215" spans="1:19" x14ac:dyDescent="0.3">
      <c r="A3215" t="s">
        <v>8061</v>
      </c>
      <c r="B3215" t="s">
        <v>54</v>
      </c>
      <c r="C3215" s="14">
        <v>2017</v>
      </c>
      <c r="D3215" t="s">
        <v>372</v>
      </c>
      <c r="E3215" t="s">
        <v>8062</v>
      </c>
      <c r="F3215" t="s">
        <v>336</v>
      </c>
      <c r="G3215" t="s">
        <v>337</v>
      </c>
      <c r="H3215" t="s">
        <v>207</v>
      </c>
      <c r="I3215" s="14"/>
      <c r="J3215" t="s">
        <v>4353</v>
      </c>
      <c r="K3215" s="14">
        <v>461000000</v>
      </c>
      <c r="L3215" t="s">
        <v>198</v>
      </c>
      <c r="M3215" t="s">
        <v>202</v>
      </c>
      <c r="N3215" s="14">
        <v>2.5</v>
      </c>
      <c r="O3215" s="14"/>
      <c r="P3215" s="14">
        <v>20</v>
      </c>
      <c r="Q3215" s="14">
        <v>0</v>
      </c>
      <c r="R3215" s="14">
        <v>1</v>
      </c>
      <c r="S3215" s="14">
        <v>0</v>
      </c>
    </row>
    <row r="3216" spans="1:19" x14ac:dyDescent="0.3">
      <c r="A3216" t="s">
        <v>8063</v>
      </c>
      <c r="B3216" t="s">
        <v>54</v>
      </c>
      <c r="C3216" s="14">
        <v>2017</v>
      </c>
      <c r="D3216" t="s">
        <v>372</v>
      </c>
      <c r="E3216" t="s">
        <v>8064</v>
      </c>
      <c r="F3216" t="s">
        <v>336</v>
      </c>
      <c r="G3216" t="s">
        <v>337</v>
      </c>
      <c r="H3216" t="s">
        <v>207</v>
      </c>
      <c r="I3216" s="14"/>
      <c r="J3216" t="s">
        <v>4353</v>
      </c>
      <c r="K3216" s="14">
        <v>1267000064</v>
      </c>
      <c r="L3216" t="s">
        <v>198</v>
      </c>
      <c r="M3216" t="s">
        <v>202</v>
      </c>
      <c r="N3216" s="14">
        <v>2.5</v>
      </c>
      <c r="O3216" s="14"/>
      <c r="P3216" s="14">
        <v>20</v>
      </c>
      <c r="Q3216" s="14">
        <v>0</v>
      </c>
      <c r="R3216" s="14">
        <v>1</v>
      </c>
      <c r="S3216" s="14">
        <v>0</v>
      </c>
    </row>
    <row r="3217" spans="1:19" x14ac:dyDescent="0.3">
      <c r="A3217" t="s">
        <v>8065</v>
      </c>
      <c r="B3217" t="s">
        <v>115</v>
      </c>
      <c r="C3217" s="14">
        <v>2008</v>
      </c>
      <c r="D3217" t="s">
        <v>302</v>
      </c>
      <c r="E3217" t="s">
        <v>2860</v>
      </c>
      <c r="F3217" t="s">
        <v>299</v>
      </c>
      <c r="G3217" t="s">
        <v>299</v>
      </c>
      <c r="H3217" t="s">
        <v>4353</v>
      </c>
      <c r="I3217" s="14">
        <v>200000</v>
      </c>
      <c r="J3217" t="s">
        <v>146</v>
      </c>
      <c r="K3217" s="14">
        <v>200000</v>
      </c>
      <c r="L3217" t="s">
        <v>197</v>
      </c>
      <c r="M3217" t="s">
        <v>202</v>
      </c>
      <c r="N3217" s="14"/>
      <c r="O3217" s="14"/>
      <c r="P3217" s="14"/>
      <c r="Q3217" s="14"/>
      <c r="R3217" s="14"/>
      <c r="S3217" s="14">
        <v>0</v>
      </c>
    </row>
    <row r="3218" spans="1:19" x14ac:dyDescent="0.3">
      <c r="A3218" t="s">
        <v>8066</v>
      </c>
      <c r="B3218" t="s">
        <v>28</v>
      </c>
      <c r="C3218" s="14">
        <v>1955</v>
      </c>
      <c r="D3218" t="s">
        <v>255</v>
      </c>
      <c r="E3218" t="s">
        <v>4417</v>
      </c>
      <c r="F3218" t="s">
        <v>299</v>
      </c>
      <c r="G3218" t="s">
        <v>299</v>
      </c>
      <c r="H3218" t="s">
        <v>4353</v>
      </c>
      <c r="I3218" s="14"/>
      <c r="J3218" t="s">
        <v>4353</v>
      </c>
      <c r="K3218" s="14">
        <v>340000000</v>
      </c>
      <c r="L3218" t="s">
        <v>197</v>
      </c>
      <c r="M3218" t="s">
        <v>4353</v>
      </c>
      <c r="N3218" s="14"/>
      <c r="O3218" s="14"/>
      <c r="P3218" s="14"/>
      <c r="Q3218" s="14"/>
      <c r="R3218" s="14"/>
      <c r="S3218" s="14">
        <v>0</v>
      </c>
    </row>
    <row r="3219" spans="1:19" x14ac:dyDescent="0.3">
      <c r="A3219" t="s">
        <v>8067</v>
      </c>
      <c r="B3219" t="s">
        <v>28</v>
      </c>
      <c r="C3219" s="14">
        <v>1959</v>
      </c>
      <c r="D3219" t="s">
        <v>255</v>
      </c>
      <c r="E3219" t="s">
        <v>2862</v>
      </c>
      <c r="F3219" t="s">
        <v>299</v>
      </c>
      <c r="G3219" t="s">
        <v>299</v>
      </c>
      <c r="H3219" t="s">
        <v>4353</v>
      </c>
      <c r="I3219" s="14"/>
      <c r="J3219" t="s">
        <v>4353</v>
      </c>
      <c r="K3219" s="14">
        <v>128000000</v>
      </c>
      <c r="L3219" t="s">
        <v>198</v>
      </c>
      <c r="M3219" t="s">
        <v>4353</v>
      </c>
      <c r="N3219" s="14">
        <v>1</v>
      </c>
      <c r="O3219" s="14">
        <v>8</v>
      </c>
      <c r="P3219" s="14">
        <v>18</v>
      </c>
      <c r="Q3219" s="14"/>
      <c r="R3219" s="14"/>
      <c r="S3219" s="14">
        <v>0</v>
      </c>
    </row>
    <row r="3220" spans="1:19" x14ac:dyDescent="0.3">
      <c r="A3220" t="s">
        <v>8068</v>
      </c>
      <c r="B3220" t="s">
        <v>28</v>
      </c>
      <c r="C3220" s="14">
        <v>1959</v>
      </c>
      <c r="D3220" t="s">
        <v>255</v>
      </c>
      <c r="E3220" t="s">
        <v>2861</v>
      </c>
      <c r="F3220" t="s">
        <v>299</v>
      </c>
      <c r="G3220" t="s">
        <v>299</v>
      </c>
      <c r="H3220" t="s">
        <v>4353</v>
      </c>
      <c r="I3220" s="14"/>
      <c r="J3220" t="s">
        <v>4353</v>
      </c>
      <c r="K3220" s="14">
        <v>43000000</v>
      </c>
      <c r="L3220" t="s">
        <v>197</v>
      </c>
      <c r="M3220" t="s">
        <v>4353</v>
      </c>
      <c r="N3220" s="14"/>
      <c r="O3220" s="14"/>
      <c r="P3220" s="14"/>
      <c r="Q3220" s="14"/>
      <c r="R3220" s="14"/>
      <c r="S3220" s="14">
        <v>0</v>
      </c>
    </row>
    <row r="3221" spans="1:19" x14ac:dyDescent="0.3">
      <c r="A3221" t="s">
        <v>8069</v>
      </c>
      <c r="B3221" t="s">
        <v>28</v>
      </c>
      <c r="C3221" s="14">
        <v>1961</v>
      </c>
      <c r="D3221" t="s">
        <v>255</v>
      </c>
      <c r="E3221" t="s">
        <v>2863</v>
      </c>
      <c r="F3221" t="s">
        <v>299</v>
      </c>
      <c r="G3221" t="s">
        <v>299</v>
      </c>
      <c r="H3221" t="s">
        <v>4353</v>
      </c>
      <c r="I3221" s="14"/>
      <c r="J3221" t="s">
        <v>4353</v>
      </c>
      <c r="K3221" s="14">
        <v>157500000</v>
      </c>
      <c r="L3221" t="s">
        <v>198</v>
      </c>
      <c r="M3221" t="s">
        <v>4353</v>
      </c>
      <c r="N3221" s="14"/>
      <c r="O3221" s="14"/>
      <c r="P3221" s="14"/>
      <c r="Q3221" s="14"/>
      <c r="R3221" s="14"/>
      <c r="S3221" s="14">
        <v>0</v>
      </c>
    </row>
    <row r="3222" spans="1:19" x14ac:dyDescent="0.3">
      <c r="A3222" t="s">
        <v>8070</v>
      </c>
      <c r="B3222" t="s">
        <v>28</v>
      </c>
      <c r="C3222" s="14">
        <v>1965</v>
      </c>
      <c r="D3222" t="s">
        <v>255</v>
      </c>
      <c r="E3222" t="s">
        <v>2864</v>
      </c>
      <c r="F3222" t="s">
        <v>299</v>
      </c>
      <c r="G3222" t="s">
        <v>299</v>
      </c>
      <c r="H3222" t="s">
        <v>4353</v>
      </c>
      <c r="I3222" s="14"/>
      <c r="J3222" t="s">
        <v>4353</v>
      </c>
      <c r="K3222" s="14">
        <v>62500000</v>
      </c>
      <c r="L3222" t="s">
        <v>198</v>
      </c>
      <c r="M3222" t="s">
        <v>4353</v>
      </c>
      <c r="N3222" s="14"/>
      <c r="O3222" s="14"/>
      <c r="P3222" s="14"/>
      <c r="Q3222" s="14"/>
      <c r="R3222" s="14"/>
      <c r="S3222" s="14">
        <v>0</v>
      </c>
    </row>
    <row r="3223" spans="1:19" x14ac:dyDescent="0.3">
      <c r="A3223" t="s">
        <v>8071</v>
      </c>
      <c r="B3223" t="s">
        <v>28</v>
      </c>
      <c r="C3223" s="14">
        <v>1966</v>
      </c>
      <c r="D3223" t="s">
        <v>255</v>
      </c>
      <c r="E3223" t="s">
        <v>2864</v>
      </c>
      <c r="F3223" t="s">
        <v>299</v>
      </c>
      <c r="G3223" t="s">
        <v>299</v>
      </c>
      <c r="H3223" t="s">
        <v>4353</v>
      </c>
      <c r="I3223" s="14"/>
      <c r="J3223" t="s">
        <v>4353</v>
      </c>
      <c r="K3223" s="14">
        <v>150000000</v>
      </c>
      <c r="L3223" t="s">
        <v>198</v>
      </c>
      <c r="M3223" t="s">
        <v>4353</v>
      </c>
      <c r="N3223" s="14"/>
      <c r="O3223" s="14"/>
      <c r="P3223" s="14"/>
      <c r="Q3223" s="14"/>
      <c r="R3223" s="14"/>
      <c r="S3223" s="14">
        <v>0</v>
      </c>
    </row>
    <row r="3224" spans="1:19" x14ac:dyDescent="0.3">
      <c r="A3224" t="s">
        <v>8072</v>
      </c>
      <c r="B3224" t="s">
        <v>28</v>
      </c>
      <c r="C3224" s="14">
        <v>1967</v>
      </c>
      <c r="D3224" t="s">
        <v>255</v>
      </c>
      <c r="E3224" t="s">
        <v>2864</v>
      </c>
      <c r="F3224" t="s">
        <v>299</v>
      </c>
      <c r="G3224" t="s">
        <v>299</v>
      </c>
      <c r="H3224" t="s">
        <v>4353</v>
      </c>
      <c r="I3224" s="14"/>
      <c r="J3224" t="s">
        <v>4353</v>
      </c>
      <c r="K3224" s="14">
        <v>95000000</v>
      </c>
      <c r="L3224" t="s">
        <v>198</v>
      </c>
      <c r="M3224" t="s">
        <v>4353</v>
      </c>
      <c r="N3224" s="14"/>
      <c r="O3224" s="14"/>
      <c r="P3224" s="14"/>
      <c r="Q3224" s="14"/>
      <c r="R3224" s="14"/>
      <c r="S3224" s="14">
        <v>0</v>
      </c>
    </row>
    <row r="3225" spans="1:19" x14ac:dyDescent="0.3">
      <c r="A3225" t="s">
        <v>8073</v>
      </c>
      <c r="B3225" t="s">
        <v>28</v>
      </c>
      <c r="C3225" s="14">
        <v>1968</v>
      </c>
      <c r="D3225" t="s">
        <v>255</v>
      </c>
      <c r="E3225" t="s">
        <v>2864</v>
      </c>
      <c r="F3225" t="s">
        <v>299</v>
      </c>
      <c r="G3225" t="s">
        <v>299</v>
      </c>
      <c r="H3225" t="s">
        <v>4353</v>
      </c>
      <c r="I3225" s="14"/>
      <c r="J3225" t="s">
        <v>4353</v>
      </c>
      <c r="K3225" s="14">
        <v>95000000</v>
      </c>
      <c r="L3225" t="s">
        <v>198</v>
      </c>
      <c r="M3225" t="s">
        <v>4353</v>
      </c>
      <c r="N3225" s="14"/>
      <c r="O3225" s="14"/>
      <c r="P3225" s="14"/>
      <c r="Q3225" s="14"/>
      <c r="R3225" s="14"/>
      <c r="S3225" s="14">
        <v>0</v>
      </c>
    </row>
    <row r="3226" spans="1:19" x14ac:dyDescent="0.3">
      <c r="A3226" t="s">
        <v>8074</v>
      </c>
      <c r="B3226" t="s">
        <v>28</v>
      </c>
      <c r="C3226" s="14">
        <v>1970</v>
      </c>
      <c r="D3226" t="s">
        <v>255</v>
      </c>
      <c r="E3226" t="s">
        <v>2864</v>
      </c>
      <c r="F3226" t="s">
        <v>299</v>
      </c>
      <c r="G3226" t="s">
        <v>299</v>
      </c>
      <c r="H3226" t="s">
        <v>4353</v>
      </c>
      <c r="I3226" s="14"/>
      <c r="J3226" t="s">
        <v>4353</v>
      </c>
      <c r="K3226" s="14">
        <v>120000000</v>
      </c>
      <c r="L3226" t="s">
        <v>198</v>
      </c>
      <c r="M3226" t="s">
        <v>4353</v>
      </c>
      <c r="N3226" s="14"/>
      <c r="O3226" s="14"/>
      <c r="P3226" s="14"/>
      <c r="Q3226" s="14"/>
      <c r="R3226" s="14"/>
      <c r="S3226" s="14">
        <v>0</v>
      </c>
    </row>
    <row r="3227" spans="1:19" x14ac:dyDescent="0.3">
      <c r="A3227" t="s">
        <v>8075</v>
      </c>
      <c r="B3227" t="s">
        <v>28</v>
      </c>
      <c r="C3227" s="14">
        <v>1971</v>
      </c>
      <c r="D3227" t="s">
        <v>255</v>
      </c>
      <c r="E3227" t="s">
        <v>2864</v>
      </c>
      <c r="F3227" t="s">
        <v>299</v>
      </c>
      <c r="G3227" t="s">
        <v>299</v>
      </c>
      <c r="H3227" t="s">
        <v>4353</v>
      </c>
      <c r="I3227" s="14"/>
      <c r="J3227" t="s">
        <v>4353</v>
      </c>
      <c r="K3227" s="14">
        <v>120000000</v>
      </c>
      <c r="L3227" t="s">
        <v>198</v>
      </c>
      <c r="M3227" t="s">
        <v>4353</v>
      </c>
      <c r="N3227" s="14"/>
      <c r="O3227" s="14"/>
      <c r="P3227" s="14"/>
      <c r="Q3227" s="14"/>
      <c r="R3227" s="14"/>
      <c r="S3227" s="14">
        <v>0</v>
      </c>
    </row>
    <row r="3228" spans="1:19" x14ac:dyDescent="0.3">
      <c r="A3228" t="s">
        <v>8076</v>
      </c>
      <c r="B3228" t="s">
        <v>28</v>
      </c>
      <c r="C3228" s="14">
        <v>1973</v>
      </c>
      <c r="D3228" t="s">
        <v>255</v>
      </c>
      <c r="E3228" t="s">
        <v>2864</v>
      </c>
      <c r="F3228" t="s">
        <v>299</v>
      </c>
      <c r="G3228" t="s">
        <v>299</v>
      </c>
      <c r="H3228" t="s">
        <v>4353</v>
      </c>
      <c r="I3228" s="14"/>
      <c r="J3228" t="s">
        <v>4353</v>
      </c>
      <c r="K3228" s="14">
        <v>86000000</v>
      </c>
      <c r="L3228" t="s">
        <v>198</v>
      </c>
      <c r="M3228" t="s">
        <v>4353</v>
      </c>
      <c r="N3228" s="14"/>
      <c r="O3228" s="14"/>
      <c r="P3228" s="14"/>
      <c r="Q3228" s="14"/>
      <c r="R3228" s="14"/>
      <c r="S3228" s="14">
        <v>0</v>
      </c>
    </row>
    <row r="3229" spans="1:19" x14ac:dyDescent="0.3">
      <c r="A3229" t="s">
        <v>9992</v>
      </c>
      <c r="B3229" t="s">
        <v>28</v>
      </c>
      <c r="C3229" s="14">
        <v>1975</v>
      </c>
      <c r="D3229" t="s">
        <v>255</v>
      </c>
      <c r="E3229" t="s">
        <v>1598</v>
      </c>
      <c r="F3229" t="s">
        <v>299</v>
      </c>
      <c r="G3229" t="s">
        <v>299</v>
      </c>
      <c r="H3229" t="s">
        <v>4353</v>
      </c>
      <c r="I3229" s="14"/>
      <c r="J3229" t="s">
        <v>4353</v>
      </c>
      <c r="K3229" s="14">
        <v>86000000</v>
      </c>
      <c r="L3229" t="s">
        <v>198</v>
      </c>
      <c r="M3229" t="s">
        <v>4353</v>
      </c>
      <c r="N3229" s="14">
        <v>0</v>
      </c>
      <c r="O3229" s="14"/>
      <c r="P3229" s="14"/>
      <c r="Q3229" s="14"/>
      <c r="R3229" s="14"/>
      <c r="S3229" s="14">
        <v>0</v>
      </c>
    </row>
    <row r="3230" spans="1:19" x14ac:dyDescent="0.3">
      <c r="A3230" t="s">
        <v>8077</v>
      </c>
      <c r="B3230" t="s">
        <v>12</v>
      </c>
      <c r="C3230" s="14">
        <v>1958</v>
      </c>
      <c r="D3230" t="s">
        <v>255</v>
      </c>
      <c r="E3230" t="s">
        <v>4418</v>
      </c>
      <c r="F3230" t="s">
        <v>299</v>
      </c>
      <c r="G3230" t="s">
        <v>299</v>
      </c>
      <c r="H3230" t="s">
        <v>4353</v>
      </c>
      <c r="I3230" s="14"/>
      <c r="J3230" t="s">
        <v>4353</v>
      </c>
      <c r="K3230" s="14">
        <v>16200000</v>
      </c>
      <c r="L3230" t="s">
        <v>198</v>
      </c>
      <c r="M3230" t="s">
        <v>4353</v>
      </c>
      <c r="N3230" s="14"/>
      <c r="O3230" s="14"/>
      <c r="P3230" s="14">
        <v>10</v>
      </c>
      <c r="Q3230" s="14"/>
      <c r="R3230" s="14"/>
      <c r="S3230" s="14">
        <v>0</v>
      </c>
    </row>
    <row r="3231" spans="1:19" x14ac:dyDescent="0.3">
      <c r="A3231" t="s">
        <v>8078</v>
      </c>
      <c r="B3231" t="s">
        <v>12</v>
      </c>
      <c r="C3231" s="14">
        <v>1959</v>
      </c>
      <c r="D3231" t="s">
        <v>255</v>
      </c>
      <c r="E3231" t="s">
        <v>4419</v>
      </c>
      <c r="F3231" t="s">
        <v>299</v>
      </c>
      <c r="G3231" t="s">
        <v>299</v>
      </c>
      <c r="H3231" t="s">
        <v>4353</v>
      </c>
      <c r="I3231" s="14"/>
      <c r="J3231" t="s">
        <v>4353</v>
      </c>
      <c r="K3231" s="14">
        <v>700000</v>
      </c>
      <c r="L3231" t="s">
        <v>197</v>
      </c>
      <c r="M3231" t="s">
        <v>4353</v>
      </c>
      <c r="N3231" s="14"/>
      <c r="O3231" s="14"/>
      <c r="P3231" s="14"/>
      <c r="Q3231" s="14"/>
      <c r="R3231" s="14"/>
      <c r="S3231" s="14">
        <v>0</v>
      </c>
    </row>
    <row r="3232" spans="1:19" x14ac:dyDescent="0.3">
      <c r="A3232" t="s">
        <v>8079</v>
      </c>
      <c r="B3232" t="s">
        <v>12</v>
      </c>
      <c r="C3232" s="14">
        <v>1964</v>
      </c>
      <c r="D3232" t="s">
        <v>255</v>
      </c>
      <c r="E3232" t="s">
        <v>4420</v>
      </c>
      <c r="F3232" t="s">
        <v>299</v>
      </c>
      <c r="G3232" t="s">
        <v>299</v>
      </c>
      <c r="H3232" t="s">
        <v>4353</v>
      </c>
      <c r="I3232" s="14"/>
      <c r="J3232" t="s">
        <v>4353</v>
      </c>
      <c r="K3232" s="14">
        <v>28000000</v>
      </c>
      <c r="L3232" t="s">
        <v>198</v>
      </c>
      <c r="M3232" t="s">
        <v>4353</v>
      </c>
      <c r="N3232" s="14">
        <v>0</v>
      </c>
      <c r="O3232" s="14">
        <v>10</v>
      </c>
      <c r="P3232" s="14">
        <v>20</v>
      </c>
      <c r="Q3232" s="14"/>
      <c r="R3232" s="14"/>
      <c r="S3232" s="14">
        <v>0</v>
      </c>
    </row>
    <row r="3233" spans="1:19" x14ac:dyDescent="0.3">
      <c r="A3233" t="s">
        <v>8080</v>
      </c>
      <c r="B3233" t="s">
        <v>12</v>
      </c>
      <c r="C3233" s="14">
        <v>1972</v>
      </c>
      <c r="D3233" t="s">
        <v>255</v>
      </c>
      <c r="E3233" t="s">
        <v>4421</v>
      </c>
      <c r="F3233" t="s">
        <v>299</v>
      </c>
      <c r="G3233" t="s">
        <v>299</v>
      </c>
      <c r="H3233" t="s">
        <v>4353</v>
      </c>
      <c r="I3233" s="14"/>
      <c r="J3233" t="s">
        <v>4353</v>
      </c>
      <c r="K3233" s="14">
        <v>21000000</v>
      </c>
      <c r="L3233" t="s">
        <v>198</v>
      </c>
      <c r="M3233" t="s">
        <v>4353</v>
      </c>
      <c r="N3233" s="14">
        <v>0</v>
      </c>
      <c r="O3233" s="14">
        <v>10</v>
      </c>
      <c r="P3233" s="14">
        <v>30</v>
      </c>
      <c r="Q3233" s="14"/>
      <c r="R3233" s="14"/>
      <c r="S3233" s="14">
        <v>0</v>
      </c>
    </row>
    <row r="3234" spans="1:19" x14ac:dyDescent="0.3">
      <c r="A3234" t="s">
        <v>8081</v>
      </c>
      <c r="B3234" t="s">
        <v>12</v>
      </c>
      <c r="C3234" s="14">
        <v>1973</v>
      </c>
      <c r="D3234" t="s">
        <v>255</v>
      </c>
      <c r="E3234" t="s">
        <v>929</v>
      </c>
      <c r="F3234" t="s">
        <v>299</v>
      </c>
      <c r="G3234" t="s">
        <v>299</v>
      </c>
      <c r="H3234" t="s">
        <v>4353</v>
      </c>
      <c r="I3234" s="14"/>
      <c r="J3234" t="s">
        <v>4353</v>
      </c>
      <c r="K3234" s="14">
        <v>1000000</v>
      </c>
      <c r="L3234" t="s">
        <v>197</v>
      </c>
      <c r="M3234" t="s">
        <v>4353</v>
      </c>
      <c r="N3234" s="14"/>
      <c r="O3234" s="14"/>
      <c r="P3234" s="14"/>
      <c r="Q3234" s="14"/>
      <c r="R3234" s="14"/>
      <c r="S3234" s="14">
        <v>0</v>
      </c>
    </row>
    <row r="3235" spans="1:19" x14ac:dyDescent="0.3">
      <c r="A3235" t="s">
        <v>8082</v>
      </c>
      <c r="B3235" t="s">
        <v>12</v>
      </c>
      <c r="C3235" s="14">
        <v>1976</v>
      </c>
      <c r="D3235" t="s">
        <v>255</v>
      </c>
      <c r="E3235" t="s">
        <v>612</v>
      </c>
      <c r="F3235" t="s">
        <v>299</v>
      </c>
      <c r="G3235" t="s">
        <v>299</v>
      </c>
      <c r="H3235" t="s">
        <v>4353</v>
      </c>
      <c r="I3235" s="14"/>
      <c r="J3235" t="s">
        <v>4353</v>
      </c>
      <c r="K3235" s="14">
        <v>25000000</v>
      </c>
      <c r="L3235" t="s">
        <v>198</v>
      </c>
      <c r="M3235" t="s">
        <v>4353</v>
      </c>
      <c r="N3235" s="14"/>
      <c r="O3235" s="14"/>
      <c r="P3235" s="14"/>
      <c r="Q3235" s="14"/>
      <c r="R3235" s="14"/>
      <c r="S3235" s="14">
        <v>0</v>
      </c>
    </row>
    <row r="3236" spans="1:19" x14ac:dyDescent="0.3">
      <c r="A3236" t="s">
        <v>8083</v>
      </c>
      <c r="B3236" t="s">
        <v>12</v>
      </c>
      <c r="C3236" s="14">
        <v>1986</v>
      </c>
      <c r="D3236" t="s">
        <v>255</v>
      </c>
      <c r="E3236" t="s">
        <v>2865</v>
      </c>
      <c r="F3236" t="s">
        <v>299</v>
      </c>
      <c r="G3236" t="s">
        <v>299</v>
      </c>
      <c r="H3236" t="s">
        <v>4353</v>
      </c>
      <c r="I3236" s="14"/>
      <c r="J3236" t="s">
        <v>4353</v>
      </c>
      <c r="K3236" s="14">
        <v>350000</v>
      </c>
      <c r="L3236" t="s">
        <v>197</v>
      </c>
      <c r="M3236" t="s">
        <v>4353</v>
      </c>
      <c r="N3236" s="14"/>
      <c r="O3236" s="14"/>
      <c r="P3236" s="14"/>
      <c r="Q3236" s="14"/>
      <c r="R3236" s="14"/>
      <c r="S3236" s="14">
        <v>0</v>
      </c>
    </row>
    <row r="3237" spans="1:19" x14ac:dyDescent="0.3">
      <c r="A3237" t="s">
        <v>8084</v>
      </c>
      <c r="B3237" t="s">
        <v>12</v>
      </c>
      <c r="C3237" s="14">
        <v>1987</v>
      </c>
      <c r="D3237" t="s">
        <v>255</v>
      </c>
      <c r="E3237" t="s">
        <v>885</v>
      </c>
      <c r="F3237" t="s">
        <v>299</v>
      </c>
      <c r="G3237" t="s">
        <v>299</v>
      </c>
      <c r="H3237" t="s">
        <v>4353</v>
      </c>
      <c r="I3237" s="14"/>
      <c r="J3237" t="s">
        <v>4353</v>
      </c>
      <c r="K3237" s="14">
        <v>32000000</v>
      </c>
      <c r="L3237" t="s">
        <v>198</v>
      </c>
      <c r="M3237" t="s">
        <v>4353</v>
      </c>
      <c r="N3237" s="14"/>
      <c r="O3237" s="14"/>
      <c r="P3237" s="14"/>
      <c r="Q3237" s="14"/>
      <c r="R3237" s="14"/>
      <c r="S3237" s="14">
        <v>0</v>
      </c>
    </row>
    <row r="3238" spans="1:19" x14ac:dyDescent="0.3">
      <c r="A3238" t="s">
        <v>8085</v>
      </c>
      <c r="B3238" t="s">
        <v>57</v>
      </c>
      <c r="C3238" s="14">
        <v>1982</v>
      </c>
      <c r="D3238" t="s">
        <v>255</v>
      </c>
      <c r="E3238" t="s">
        <v>2866</v>
      </c>
      <c r="F3238" t="s">
        <v>299</v>
      </c>
      <c r="G3238" t="s">
        <v>299</v>
      </c>
      <c r="H3238" t="s">
        <v>4353</v>
      </c>
      <c r="I3238" s="14"/>
      <c r="J3238" t="s">
        <v>4353</v>
      </c>
      <c r="K3238" s="14"/>
      <c r="L3238" t="s">
        <v>197</v>
      </c>
      <c r="M3238" t="s">
        <v>4353</v>
      </c>
      <c r="N3238" s="14"/>
      <c r="O3238" s="14"/>
      <c r="P3238" s="14"/>
      <c r="Q3238" s="14"/>
      <c r="R3238" s="14"/>
      <c r="S3238" s="14">
        <v>0</v>
      </c>
    </row>
    <row r="3239" spans="1:19" x14ac:dyDescent="0.3">
      <c r="A3239" t="s">
        <v>8086</v>
      </c>
      <c r="B3239" t="s">
        <v>57</v>
      </c>
      <c r="C3239" s="14">
        <v>1989</v>
      </c>
      <c r="D3239" t="s">
        <v>255</v>
      </c>
      <c r="E3239" t="s">
        <v>259</v>
      </c>
      <c r="F3239" t="s">
        <v>299</v>
      </c>
      <c r="G3239" t="s">
        <v>299</v>
      </c>
      <c r="H3239" t="s">
        <v>4353</v>
      </c>
      <c r="I3239" s="14"/>
      <c r="J3239" t="s">
        <v>4353</v>
      </c>
      <c r="K3239" s="14">
        <v>500000</v>
      </c>
      <c r="L3239" t="s">
        <v>197</v>
      </c>
      <c r="M3239" t="s">
        <v>4353</v>
      </c>
      <c r="N3239" s="14"/>
      <c r="O3239" s="14"/>
      <c r="P3239" s="14"/>
      <c r="Q3239" s="14"/>
      <c r="R3239" s="14"/>
      <c r="S3239" s="14">
        <v>0</v>
      </c>
    </row>
    <row r="3240" spans="1:19" x14ac:dyDescent="0.3">
      <c r="A3240" t="s">
        <v>8087</v>
      </c>
      <c r="B3240" t="s">
        <v>57</v>
      </c>
      <c r="C3240" s="14">
        <v>1992</v>
      </c>
      <c r="D3240" t="s">
        <v>362</v>
      </c>
      <c r="E3240" t="s">
        <v>2868</v>
      </c>
      <c r="F3240" t="s">
        <v>299</v>
      </c>
      <c r="G3240" t="s">
        <v>299</v>
      </c>
      <c r="H3240" t="s">
        <v>4353</v>
      </c>
      <c r="I3240" s="14"/>
      <c r="J3240" t="s">
        <v>4353</v>
      </c>
      <c r="K3240" s="14"/>
      <c r="L3240" t="s">
        <v>197</v>
      </c>
      <c r="M3240" t="s">
        <v>4353</v>
      </c>
      <c r="N3240" s="14"/>
      <c r="O3240" s="14"/>
      <c r="P3240" s="14"/>
      <c r="Q3240" s="14"/>
      <c r="R3240" s="14"/>
      <c r="S3240" s="14">
        <v>0</v>
      </c>
    </row>
    <row r="3241" spans="1:19" x14ac:dyDescent="0.3">
      <c r="A3241" t="s">
        <v>8088</v>
      </c>
      <c r="B3241" t="s">
        <v>57</v>
      </c>
      <c r="C3241" s="14">
        <v>1992</v>
      </c>
      <c r="D3241" t="s">
        <v>362</v>
      </c>
      <c r="E3241" t="s">
        <v>2869</v>
      </c>
      <c r="F3241" t="s">
        <v>299</v>
      </c>
      <c r="G3241" t="s">
        <v>299</v>
      </c>
      <c r="H3241" t="s">
        <v>4353</v>
      </c>
      <c r="I3241" s="14"/>
      <c r="J3241" t="s">
        <v>4353</v>
      </c>
      <c r="K3241" s="14"/>
      <c r="L3241" t="s">
        <v>197</v>
      </c>
      <c r="M3241" t="s">
        <v>4353</v>
      </c>
      <c r="N3241" s="14"/>
      <c r="O3241" s="14"/>
      <c r="P3241" s="14"/>
      <c r="Q3241" s="14"/>
      <c r="R3241" s="14"/>
      <c r="S3241" s="14">
        <v>0</v>
      </c>
    </row>
    <row r="3242" spans="1:19" x14ac:dyDescent="0.3">
      <c r="A3242" t="s">
        <v>8089</v>
      </c>
      <c r="B3242" t="s">
        <v>57</v>
      </c>
      <c r="C3242" s="14">
        <v>2017</v>
      </c>
      <c r="D3242" t="s">
        <v>2871</v>
      </c>
      <c r="E3242" t="s">
        <v>2870</v>
      </c>
      <c r="F3242" t="s">
        <v>2867</v>
      </c>
      <c r="G3242" t="s">
        <v>549</v>
      </c>
      <c r="H3242" t="s">
        <v>207</v>
      </c>
      <c r="I3242" s="14"/>
      <c r="J3242" t="s">
        <v>4353</v>
      </c>
      <c r="K3242" s="14">
        <v>3600000000</v>
      </c>
      <c r="L3242" t="s">
        <v>198</v>
      </c>
      <c r="M3242" t="s">
        <v>199</v>
      </c>
      <c r="N3242" s="14">
        <v>4</v>
      </c>
      <c r="O3242" s="14">
        <v>4</v>
      </c>
      <c r="P3242" s="14">
        <v>5</v>
      </c>
      <c r="Q3242" s="14">
        <v>1</v>
      </c>
      <c r="R3242" s="14">
        <v>1</v>
      </c>
      <c r="S3242" s="14">
        <v>1</v>
      </c>
    </row>
    <row r="3243" spans="1:19" x14ac:dyDescent="0.3">
      <c r="A3243" t="s">
        <v>8090</v>
      </c>
      <c r="B3243" t="s">
        <v>27</v>
      </c>
      <c r="C3243" s="14">
        <v>1965</v>
      </c>
      <c r="D3243" t="s">
        <v>255</v>
      </c>
      <c r="E3243" t="s">
        <v>4422</v>
      </c>
      <c r="F3243" t="s">
        <v>299</v>
      </c>
      <c r="G3243" t="s">
        <v>299</v>
      </c>
      <c r="H3243" t="s">
        <v>4353</v>
      </c>
      <c r="I3243" s="14"/>
      <c r="J3243" t="s">
        <v>4353</v>
      </c>
      <c r="K3243" s="14">
        <v>56000000</v>
      </c>
      <c r="L3243" t="s">
        <v>198</v>
      </c>
      <c r="M3243" t="s">
        <v>4353</v>
      </c>
      <c r="N3243" s="14">
        <v>0</v>
      </c>
      <c r="O3243" s="14">
        <v>10</v>
      </c>
      <c r="P3243" s="14">
        <v>20</v>
      </c>
      <c r="Q3243" s="14"/>
      <c r="R3243" s="14"/>
      <c r="S3243" s="14">
        <v>0</v>
      </c>
    </row>
    <row r="3244" spans="1:19" x14ac:dyDescent="0.3">
      <c r="A3244" t="s">
        <v>8091</v>
      </c>
      <c r="B3244" t="s">
        <v>27</v>
      </c>
      <c r="C3244" s="14">
        <v>1967</v>
      </c>
      <c r="D3244" t="s">
        <v>255</v>
      </c>
      <c r="E3244" t="s">
        <v>4423</v>
      </c>
      <c r="F3244" t="s">
        <v>299</v>
      </c>
      <c r="G3244" t="s">
        <v>299</v>
      </c>
      <c r="H3244" t="s">
        <v>4353</v>
      </c>
      <c r="I3244" s="14"/>
      <c r="J3244" t="s">
        <v>4353</v>
      </c>
      <c r="K3244" s="14">
        <v>9000000</v>
      </c>
      <c r="L3244" t="s">
        <v>198</v>
      </c>
      <c r="M3244" t="s">
        <v>4353</v>
      </c>
      <c r="N3244" s="14"/>
      <c r="O3244" s="14"/>
      <c r="P3244" s="14"/>
      <c r="Q3244" s="14"/>
      <c r="R3244" s="14"/>
      <c r="S3244" s="14">
        <v>0</v>
      </c>
    </row>
    <row r="3245" spans="1:19" x14ac:dyDescent="0.3">
      <c r="A3245" t="s">
        <v>8092</v>
      </c>
      <c r="B3245" t="s">
        <v>27</v>
      </c>
      <c r="C3245" s="14">
        <v>1968</v>
      </c>
      <c r="D3245" t="s">
        <v>255</v>
      </c>
      <c r="E3245" t="s">
        <v>4424</v>
      </c>
      <c r="F3245" t="s">
        <v>299</v>
      </c>
      <c r="G3245" t="s">
        <v>299</v>
      </c>
      <c r="H3245" t="s">
        <v>4353</v>
      </c>
      <c r="I3245" s="14"/>
      <c r="J3245" t="s">
        <v>4353</v>
      </c>
      <c r="K3245" s="14">
        <v>42000000</v>
      </c>
      <c r="L3245" t="s">
        <v>198</v>
      </c>
      <c r="M3245" t="s">
        <v>4353</v>
      </c>
      <c r="N3245" s="14">
        <v>0</v>
      </c>
      <c r="O3245" s="14">
        <v>10</v>
      </c>
      <c r="P3245" s="14">
        <v>20</v>
      </c>
      <c r="Q3245" s="14"/>
      <c r="R3245" s="14"/>
      <c r="S3245" s="14">
        <v>0</v>
      </c>
    </row>
    <row r="3246" spans="1:19" x14ac:dyDescent="0.3">
      <c r="A3246" t="s">
        <v>8093</v>
      </c>
      <c r="B3246" t="s">
        <v>27</v>
      </c>
      <c r="C3246" s="14">
        <v>1970</v>
      </c>
      <c r="D3246" t="s">
        <v>255</v>
      </c>
      <c r="E3246" t="s">
        <v>4425</v>
      </c>
      <c r="F3246" t="s">
        <v>299</v>
      </c>
      <c r="G3246" t="s">
        <v>299</v>
      </c>
      <c r="H3246" t="s">
        <v>4353</v>
      </c>
      <c r="I3246" s="14"/>
      <c r="J3246" t="s">
        <v>4353</v>
      </c>
      <c r="K3246" s="14">
        <v>210000000</v>
      </c>
      <c r="L3246" t="s">
        <v>198</v>
      </c>
      <c r="M3246" t="s">
        <v>4353</v>
      </c>
      <c r="N3246" s="14">
        <v>0</v>
      </c>
      <c r="O3246" s="14">
        <v>10</v>
      </c>
      <c r="P3246" s="14">
        <v>20</v>
      </c>
      <c r="Q3246" s="14"/>
      <c r="R3246" s="14"/>
      <c r="S3246" s="14">
        <v>0</v>
      </c>
    </row>
    <row r="3247" spans="1:19" x14ac:dyDescent="0.3">
      <c r="A3247" t="s">
        <v>8094</v>
      </c>
      <c r="B3247" t="s">
        <v>27</v>
      </c>
      <c r="C3247" s="14">
        <v>1972</v>
      </c>
      <c r="D3247" t="s">
        <v>255</v>
      </c>
      <c r="E3247" t="s">
        <v>4426</v>
      </c>
      <c r="F3247" t="s">
        <v>299</v>
      </c>
      <c r="G3247" t="s">
        <v>299</v>
      </c>
      <c r="H3247" t="s">
        <v>4353</v>
      </c>
      <c r="I3247" s="14"/>
      <c r="J3247" t="s">
        <v>4353</v>
      </c>
      <c r="K3247" s="14">
        <v>90700000</v>
      </c>
      <c r="L3247" t="s">
        <v>198</v>
      </c>
      <c r="M3247" t="s">
        <v>4353</v>
      </c>
      <c r="N3247" s="14">
        <v>0</v>
      </c>
      <c r="O3247" s="14">
        <v>10</v>
      </c>
      <c r="P3247" s="14">
        <v>20</v>
      </c>
      <c r="Q3247" s="14"/>
      <c r="R3247" s="14"/>
      <c r="S3247" s="14">
        <v>0</v>
      </c>
    </row>
    <row r="3248" spans="1:19" x14ac:dyDescent="0.3">
      <c r="A3248" t="s">
        <v>8095</v>
      </c>
      <c r="B3248" t="s">
        <v>27</v>
      </c>
      <c r="C3248" s="14">
        <v>1981</v>
      </c>
      <c r="D3248" t="s">
        <v>255</v>
      </c>
      <c r="E3248" t="s">
        <v>2873</v>
      </c>
      <c r="F3248" t="s">
        <v>299</v>
      </c>
      <c r="G3248" t="s">
        <v>299</v>
      </c>
      <c r="H3248" t="s">
        <v>4353</v>
      </c>
      <c r="I3248" s="14"/>
      <c r="J3248" t="s">
        <v>4353</v>
      </c>
      <c r="K3248" s="14">
        <v>30000</v>
      </c>
      <c r="L3248" t="s">
        <v>197</v>
      </c>
      <c r="M3248" t="s">
        <v>4353</v>
      </c>
      <c r="N3248" s="14"/>
      <c r="O3248" s="14"/>
      <c r="P3248" s="14"/>
      <c r="Q3248" s="14"/>
      <c r="R3248" s="14"/>
      <c r="S3248" s="14">
        <v>0</v>
      </c>
    </row>
    <row r="3249" spans="1:19" x14ac:dyDescent="0.3">
      <c r="A3249" t="s">
        <v>8096</v>
      </c>
      <c r="B3249" t="s">
        <v>27</v>
      </c>
      <c r="C3249" s="14">
        <v>1981</v>
      </c>
      <c r="D3249" t="s">
        <v>255</v>
      </c>
      <c r="E3249" t="s">
        <v>885</v>
      </c>
      <c r="F3249" t="s">
        <v>299</v>
      </c>
      <c r="G3249" t="s">
        <v>299</v>
      </c>
      <c r="H3249" t="s">
        <v>4353</v>
      </c>
      <c r="I3249" s="14"/>
      <c r="J3249" t="s">
        <v>4353</v>
      </c>
      <c r="K3249" s="14">
        <v>17100000</v>
      </c>
      <c r="L3249" t="s">
        <v>198</v>
      </c>
      <c r="M3249" t="s">
        <v>4353</v>
      </c>
      <c r="N3249" s="14"/>
      <c r="O3249" s="14"/>
      <c r="P3249" s="14"/>
      <c r="Q3249" s="14"/>
      <c r="R3249" s="14"/>
      <c r="S3249" s="14">
        <v>0</v>
      </c>
    </row>
    <row r="3250" spans="1:19" x14ac:dyDescent="0.3">
      <c r="A3250" t="s">
        <v>8097</v>
      </c>
      <c r="B3250" t="s">
        <v>27</v>
      </c>
      <c r="C3250" s="14">
        <v>1984</v>
      </c>
      <c r="D3250" t="s">
        <v>255</v>
      </c>
      <c r="E3250" t="s">
        <v>2874</v>
      </c>
      <c r="F3250" t="s">
        <v>299</v>
      </c>
      <c r="G3250" t="s">
        <v>299</v>
      </c>
      <c r="H3250" t="s">
        <v>4353</v>
      </c>
      <c r="I3250" s="14"/>
      <c r="J3250" t="s">
        <v>4353</v>
      </c>
      <c r="K3250" s="14">
        <v>2000000</v>
      </c>
      <c r="L3250" t="s">
        <v>197</v>
      </c>
      <c r="M3250" t="s">
        <v>4353</v>
      </c>
      <c r="N3250" s="14"/>
      <c r="O3250" s="14"/>
      <c r="P3250" s="14"/>
      <c r="Q3250" s="14"/>
      <c r="R3250" s="14"/>
      <c r="S3250" s="14">
        <v>0</v>
      </c>
    </row>
    <row r="3251" spans="1:19" x14ac:dyDescent="0.3">
      <c r="A3251" t="s">
        <v>8098</v>
      </c>
      <c r="B3251" t="s">
        <v>27</v>
      </c>
      <c r="C3251" s="14">
        <v>1985</v>
      </c>
      <c r="D3251" t="s">
        <v>255</v>
      </c>
      <c r="E3251" t="s">
        <v>4427</v>
      </c>
      <c r="F3251" t="s">
        <v>299</v>
      </c>
      <c r="G3251" t="s">
        <v>299</v>
      </c>
      <c r="H3251" t="s">
        <v>4353</v>
      </c>
      <c r="I3251" s="14"/>
      <c r="J3251" t="s">
        <v>4353</v>
      </c>
      <c r="K3251" s="14">
        <v>10860000</v>
      </c>
      <c r="L3251" t="s">
        <v>198</v>
      </c>
      <c r="M3251" t="s">
        <v>4353</v>
      </c>
      <c r="N3251" s="14"/>
      <c r="O3251" s="14"/>
      <c r="P3251" s="14"/>
      <c r="Q3251" s="14"/>
      <c r="R3251" s="14"/>
      <c r="S3251" s="14">
        <v>0</v>
      </c>
    </row>
    <row r="3252" spans="1:19" x14ac:dyDescent="0.3">
      <c r="A3252" t="s">
        <v>8099</v>
      </c>
      <c r="B3252" t="s">
        <v>27</v>
      </c>
      <c r="C3252" s="14">
        <v>1987</v>
      </c>
      <c r="D3252" t="s">
        <v>255</v>
      </c>
      <c r="E3252" t="s">
        <v>4428</v>
      </c>
      <c r="F3252" t="s">
        <v>299</v>
      </c>
      <c r="G3252" t="s">
        <v>299</v>
      </c>
      <c r="H3252" t="s">
        <v>4353</v>
      </c>
      <c r="I3252" s="14"/>
      <c r="J3252" t="s">
        <v>4353</v>
      </c>
      <c r="K3252" s="14">
        <v>26860000</v>
      </c>
      <c r="L3252" t="s">
        <v>198</v>
      </c>
      <c r="M3252" t="s">
        <v>4353</v>
      </c>
      <c r="N3252" s="14">
        <v>0</v>
      </c>
      <c r="O3252" s="14"/>
      <c r="P3252" s="14"/>
      <c r="Q3252" s="14"/>
      <c r="R3252" s="14"/>
      <c r="S3252" s="14">
        <v>0</v>
      </c>
    </row>
    <row r="3253" spans="1:19" x14ac:dyDescent="0.3">
      <c r="A3253" t="s">
        <v>8100</v>
      </c>
      <c r="B3253" t="s">
        <v>27</v>
      </c>
      <c r="C3253" s="14">
        <v>1989</v>
      </c>
      <c r="D3253" t="s">
        <v>255</v>
      </c>
      <c r="E3253" t="s">
        <v>4429</v>
      </c>
      <c r="F3253" t="s">
        <v>299</v>
      </c>
      <c r="G3253" t="s">
        <v>299</v>
      </c>
      <c r="H3253" t="s">
        <v>4353</v>
      </c>
      <c r="I3253" s="14"/>
      <c r="J3253" t="s">
        <v>4353</v>
      </c>
      <c r="K3253" s="14"/>
      <c r="L3253" t="s">
        <v>198</v>
      </c>
      <c r="M3253" t="s">
        <v>4353</v>
      </c>
      <c r="N3253" s="14"/>
      <c r="O3253" s="14"/>
      <c r="P3253" s="14"/>
      <c r="Q3253" s="14"/>
      <c r="R3253" s="14"/>
      <c r="S3253" s="14">
        <v>0</v>
      </c>
    </row>
    <row r="3254" spans="1:19" x14ac:dyDescent="0.3">
      <c r="A3254" t="s">
        <v>8101</v>
      </c>
      <c r="B3254" t="s">
        <v>27</v>
      </c>
      <c r="C3254" s="14">
        <v>1989</v>
      </c>
      <c r="D3254" t="s">
        <v>255</v>
      </c>
      <c r="E3254" t="s">
        <v>2875</v>
      </c>
      <c r="F3254" t="s">
        <v>299</v>
      </c>
      <c r="G3254" t="s">
        <v>299</v>
      </c>
      <c r="H3254" t="s">
        <v>4353</v>
      </c>
      <c r="I3254" s="14"/>
      <c r="J3254" t="s">
        <v>4353</v>
      </c>
      <c r="K3254" s="14">
        <v>845000</v>
      </c>
      <c r="L3254" t="s">
        <v>197</v>
      </c>
      <c r="M3254" t="s">
        <v>4353</v>
      </c>
      <c r="N3254" s="14"/>
      <c r="O3254" s="14"/>
      <c r="P3254" s="14"/>
      <c r="Q3254" s="14"/>
      <c r="R3254" s="14"/>
      <c r="S3254" s="14">
        <v>0</v>
      </c>
    </row>
    <row r="3255" spans="1:19" x14ac:dyDescent="0.3">
      <c r="A3255" t="s">
        <v>8102</v>
      </c>
      <c r="B3255" t="s">
        <v>27</v>
      </c>
      <c r="C3255" s="14">
        <v>2000</v>
      </c>
      <c r="D3255" t="s">
        <v>302</v>
      </c>
      <c r="E3255" t="s">
        <v>2876</v>
      </c>
      <c r="F3255" t="s">
        <v>787</v>
      </c>
      <c r="G3255" t="s">
        <v>365</v>
      </c>
      <c r="H3255" t="s">
        <v>4353</v>
      </c>
      <c r="I3255" s="14"/>
      <c r="J3255" t="s">
        <v>4353</v>
      </c>
      <c r="K3255" s="14"/>
      <c r="L3255" t="s">
        <v>197</v>
      </c>
      <c r="M3255" t="s">
        <v>202</v>
      </c>
      <c r="N3255" s="14"/>
      <c r="O3255" s="14"/>
      <c r="P3255" s="14"/>
      <c r="Q3255" s="14"/>
      <c r="R3255" s="14"/>
      <c r="S3255" s="14">
        <v>0</v>
      </c>
    </row>
    <row r="3256" spans="1:19" x14ac:dyDescent="0.3">
      <c r="A3256" t="s">
        <v>8104</v>
      </c>
      <c r="B3256" t="s">
        <v>27</v>
      </c>
      <c r="C3256" s="14">
        <v>2000</v>
      </c>
      <c r="D3256" t="s">
        <v>302</v>
      </c>
      <c r="E3256" t="s">
        <v>8103</v>
      </c>
      <c r="F3256" t="s">
        <v>299</v>
      </c>
      <c r="G3256" t="s">
        <v>299</v>
      </c>
      <c r="H3256" t="s">
        <v>4353</v>
      </c>
      <c r="I3256" s="14">
        <v>50000</v>
      </c>
      <c r="J3256" t="s">
        <v>146</v>
      </c>
      <c r="K3256" s="14">
        <v>50000</v>
      </c>
      <c r="L3256" t="s">
        <v>197</v>
      </c>
      <c r="M3256" t="s">
        <v>202</v>
      </c>
      <c r="N3256" s="14"/>
      <c r="O3256" s="14"/>
      <c r="P3256" s="14"/>
      <c r="Q3256" s="14"/>
      <c r="R3256" s="14"/>
      <c r="S3256" s="14">
        <v>0</v>
      </c>
    </row>
    <row r="3257" spans="1:19" x14ac:dyDescent="0.3">
      <c r="A3257" t="s">
        <v>8105</v>
      </c>
      <c r="B3257" t="s">
        <v>27</v>
      </c>
      <c r="C3257" s="14">
        <v>2000</v>
      </c>
      <c r="D3257" t="s">
        <v>302</v>
      </c>
      <c r="E3257" t="s">
        <v>2877</v>
      </c>
      <c r="F3257" t="s">
        <v>364</v>
      </c>
      <c r="G3257" t="s">
        <v>365</v>
      </c>
      <c r="H3257" t="s">
        <v>207</v>
      </c>
      <c r="I3257" s="14">
        <v>127361000</v>
      </c>
      <c r="J3257" t="s">
        <v>182</v>
      </c>
      <c r="K3257" s="14">
        <v>2374003.75</v>
      </c>
      <c r="L3257" t="s">
        <v>198</v>
      </c>
      <c r="M3257" t="s">
        <v>366</v>
      </c>
      <c r="N3257" s="14">
        <v>0</v>
      </c>
      <c r="O3257" s="14"/>
      <c r="P3257" s="14"/>
      <c r="Q3257" s="14">
        <v>0</v>
      </c>
      <c r="R3257" s="14">
        <v>1</v>
      </c>
      <c r="S3257" s="14">
        <v>1</v>
      </c>
    </row>
    <row r="3258" spans="1:19" x14ac:dyDescent="0.3">
      <c r="A3258" t="s">
        <v>8107</v>
      </c>
      <c r="B3258" t="s">
        <v>27</v>
      </c>
      <c r="C3258" s="14">
        <v>2000</v>
      </c>
      <c r="D3258" t="s">
        <v>302</v>
      </c>
      <c r="E3258" t="s">
        <v>8108</v>
      </c>
      <c r="F3258" t="s">
        <v>299</v>
      </c>
      <c r="G3258" t="s">
        <v>299</v>
      </c>
      <c r="H3258" t="s">
        <v>4353</v>
      </c>
      <c r="I3258" s="14">
        <v>12700000</v>
      </c>
      <c r="J3258" t="s">
        <v>146</v>
      </c>
      <c r="K3258" s="14">
        <v>12700000</v>
      </c>
      <c r="L3258" t="s">
        <v>197</v>
      </c>
      <c r="M3258" t="s">
        <v>202</v>
      </c>
      <c r="N3258" s="14"/>
      <c r="O3258" s="14"/>
      <c r="P3258" s="14"/>
      <c r="Q3258" s="14"/>
      <c r="R3258" s="14"/>
      <c r="S3258" s="14">
        <v>0</v>
      </c>
    </row>
    <row r="3259" spans="1:19" x14ac:dyDescent="0.3">
      <c r="A3259" t="s">
        <v>8109</v>
      </c>
      <c r="B3259" t="s">
        <v>27</v>
      </c>
      <c r="C3259" s="14">
        <v>2000</v>
      </c>
      <c r="D3259" t="s">
        <v>302</v>
      </c>
      <c r="E3259" t="s">
        <v>8110</v>
      </c>
      <c r="F3259" t="s">
        <v>299</v>
      </c>
      <c r="G3259" t="s">
        <v>299</v>
      </c>
      <c r="H3259" t="s">
        <v>4353</v>
      </c>
      <c r="I3259" s="14">
        <v>5000000</v>
      </c>
      <c r="J3259" t="s">
        <v>146</v>
      </c>
      <c r="K3259" s="14">
        <v>5000000</v>
      </c>
      <c r="L3259" t="s">
        <v>197</v>
      </c>
      <c r="M3259" t="s">
        <v>202</v>
      </c>
      <c r="N3259" s="14"/>
      <c r="O3259" s="14"/>
      <c r="P3259" s="14"/>
      <c r="Q3259" s="14"/>
      <c r="R3259" s="14"/>
      <c r="S3259" s="14">
        <v>0</v>
      </c>
    </row>
    <row r="3260" spans="1:19" x14ac:dyDescent="0.3">
      <c r="A3260" t="s">
        <v>8111</v>
      </c>
      <c r="B3260" t="s">
        <v>27</v>
      </c>
      <c r="C3260" s="14">
        <v>2000</v>
      </c>
      <c r="D3260" t="s">
        <v>302</v>
      </c>
      <c r="E3260" t="s">
        <v>8106</v>
      </c>
      <c r="F3260" t="s">
        <v>299</v>
      </c>
      <c r="G3260" t="s">
        <v>299</v>
      </c>
      <c r="H3260" t="s">
        <v>4353</v>
      </c>
      <c r="I3260" s="14">
        <v>2000000</v>
      </c>
      <c r="J3260" t="s">
        <v>147</v>
      </c>
      <c r="K3260" s="14">
        <v>241589.53125</v>
      </c>
      <c r="L3260" t="s">
        <v>197</v>
      </c>
      <c r="M3260" t="s">
        <v>202</v>
      </c>
      <c r="N3260" s="14"/>
      <c r="O3260" s="14"/>
      <c r="P3260" s="14"/>
      <c r="Q3260" s="14"/>
      <c r="R3260" s="14"/>
      <c r="S3260" s="14">
        <v>0</v>
      </c>
    </row>
    <row r="3261" spans="1:19" x14ac:dyDescent="0.3">
      <c r="A3261" t="s">
        <v>8112</v>
      </c>
      <c r="B3261" t="s">
        <v>27</v>
      </c>
      <c r="C3261" s="14">
        <v>2001</v>
      </c>
      <c r="D3261" t="s">
        <v>302</v>
      </c>
      <c r="E3261" t="s">
        <v>2878</v>
      </c>
      <c r="F3261" t="s">
        <v>501</v>
      </c>
      <c r="G3261" t="s">
        <v>455</v>
      </c>
      <c r="H3261" t="s">
        <v>1465</v>
      </c>
      <c r="I3261" s="14">
        <v>500000000</v>
      </c>
      <c r="J3261" t="s">
        <v>146</v>
      </c>
      <c r="K3261" s="14">
        <v>500000000</v>
      </c>
      <c r="L3261" t="s">
        <v>198</v>
      </c>
      <c r="M3261" t="s">
        <v>199</v>
      </c>
      <c r="N3261" s="14"/>
      <c r="O3261" s="14"/>
      <c r="P3261" s="14"/>
      <c r="Q3261" s="14">
        <v>1</v>
      </c>
      <c r="R3261" s="14">
        <v>1</v>
      </c>
      <c r="S3261" s="14">
        <v>1</v>
      </c>
    </row>
    <row r="3262" spans="1:19" x14ac:dyDescent="0.3">
      <c r="A3262" t="s">
        <v>8114</v>
      </c>
      <c r="B3262" t="s">
        <v>27</v>
      </c>
      <c r="C3262" s="14">
        <v>2001</v>
      </c>
      <c r="D3262" t="s">
        <v>302</v>
      </c>
      <c r="E3262" t="s">
        <v>2880</v>
      </c>
      <c r="F3262" t="s">
        <v>336</v>
      </c>
      <c r="G3262" t="s">
        <v>337</v>
      </c>
      <c r="H3262" t="s">
        <v>207</v>
      </c>
      <c r="I3262" s="14">
        <v>98000000</v>
      </c>
      <c r="J3262" t="s">
        <v>146</v>
      </c>
      <c r="K3262" s="14">
        <v>98000000</v>
      </c>
      <c r="L3262" t="s">
        <v>198</v>
      </c>
      <c r="M3262" t="s">
        <v>4353</v>
      </c>
      <c r="N3262" s="14"/>
      <c r="O3262" s="14"/>
      <c r="P3262" s="14">
        <v>15</v>
      </c>
      <c r="Q3262" s="14">
        <v>0</v>
      </c>
      <c r="R3262" s="14">
        <v>1</v>
      </c>
      <c r="S3262" s="14">
        <v>1</v>
      </c>
    </row>
    <row r="3263" spans="1:19" x14ac:dyDescent="0.3">
      <c r="A3263" t="s">
        <v>8115</v>
      </c>
      <c r="B3263" t="s">
        <v>27</v>
      </c>
      <c r="C3263" s="14">
        <v>2001</v>
      </c>
      <c r="D3263" t="s">
        <v>302</v>
      </c>
      <c r="E3263" t="s">
        <v>2885</v>
      </c>
      <c r="F3263" t="s">
        <v>336</v>
      </c>
      <c r="G3263" t="s">
        <v>337</v>
      </c>
      <c r="H3263" t="s">
        <v>699</v>
      </c>
      <c r="I3263" s="14">
        <v>102000000</v>
      </c>
      <c r="J3263" t="s">
        <v>146</v>
      </c>
      <c r="K3263" s="14">
        <v>102000000</v>
      </c>
      <c r="L3263" t="s">
        <v>198</v>
      </c>
      <c r="M3263" t="s">
        <v>4353</v>
      </c>
      <c r="N3263" s="14"/>
      <c r="O3263" s="14"/>
      <c r="P3263" s="14"/>
      <c r="Q3263" s="14">
        <v>0</v>
      </c>
      <c r="R3263" s="14">
        <v>1</v>
      </c>
      <c r="S3263" s="14">
        <v>1</v>
      </c>
    </row>
    <row r="3264" spans="1:19" x14ac:dyDescent="0.3">
      <c r="A3264" t="s">
        <v>8116</v>
      </c>
      <c r="B3264" t="s">
        <v>27</v>
      </c>
      <c r="C3264" s="14">
        <v>2001</v>
      </c>
      <c r="D3264" t="s">
        <v>302</v>
      </c>
      <c r="E3264" t="s">
        <v>8113</v>
      </c>
      <c r="F3264" t="s">
        <v>299</v>
      </c>
      <c r="G3264" t="s">
        <v>299</v>
      </c>
      <c r="H3264" t="s">
        <v>4353</v>
      </c>
      <c r="I3264" s="14">
        <v>50000000</v>
      </c>
      <c r="J3264" t="s">
        <v>146</v>
      </c>
      <c r="K3264" s="14">
        <v>50000000</v>
      </c>
      <c r="L3264" t="s">
        <v>197</v>
      </c>
      <c r="M3264" t="s">
        <v>202</v>
      </c>
      <c r="N3264" s="14"/>
      <c r="O3264" s="14"/>
      <c r="P3264" s="14"/>
      <c r="Q3264" s="14"/>
      <c r="R3264" s="14"/>
      <c r="S3264" s="14">
        <v>0</v>
      </c>
    </row>
    <row r="3265" spans="1:19" x14ac:dyDescent="0.3">
      <c r="A3265" t="s">
        <v>8117</v>
      </c>
      <c r="B3265" t="s">
        <v>27</v>
      </c>
      <c r="C3265" s="14">
        <v>2001</v>
      </c>
      <c r="D3265" t="s">
        <v>302</v>
      </c>
      <c r="E3265" t="s">
        <v>2882</v>
      </c>
      <c r="F3265" t="s">
        <v>299</v>
      </c>
      <c r="G3265" t="s">
        <v>299</v>
      </c>
      <c r="H3265" t="s">
        <v>4353</v>
      </c>
      <c r="I3265" s="14">
        <v>4150000</v>
      </c>
      <c r="J3265" t="s">
        <v>147</v>
      </c>
      <c r="K3265" s="14">
        <v>501385.25</v>
      </c>
      <c r="L3265" t="s">
        <v>197</v>
      </c>
      <c r="M3265" t="s">
        <v>202</v>
      </c>
      <c r="N3265" s="14"/>
      <c r="O3265" s="14"/>
      <c r="P3265" s="14"/>
      <c r="Q3265" s="14"/>
      <c r="R3265" s="14"/>
      <c r="S3265" s="14">
        <v>0</v>
      </c>
    </row>
    <row r="3266" spans="1:19" x14ac:dyDescent="0.3">
      <c r="A3266" t="s">
        <v>8118</v>
      </c>
      <c r="B3266" t="s">
        <v>27</v>
      </c>
      <c r="C3266" s="14">
        <v>2001</v>
      </c>
      <c r="D3266" t="s">
        <v>302</v>
      </c>
      <c r="E3266" t="s">
        <v>2881</v>
      </c>
      <c r="F3266" t="s">
        <v>299</v>
      </c>
      <c r="G3266" t="s">
        <v>299</v>
      </c>
      <c r="H3266" t="s">
        <v>4353</v>
      </c>
      <c r="I3266" s="14">
        <v>4000000</v>
      </c>
      <c r="J3266" t="s">
        <v>147</v>
      </c>
      <c r="K3266" s="14">
        <v>483262.90625</v>
      </c>
      <c r="L3266" t="s">
        <v>197</v>
      </c>
      <c r="M3266" t="s">
        <v>202</v>
      </c>
      <c r="N3266" s="14"/>
      <c r="O3266" s="14"/>
      <c r="P3266" s="14"/>
      <c r="Q3266" s="14"/>
      <c r="R3266" s="14"/>
      <c r="S3266" s="14">
        <v>0</v>
      </c>
    </row>
    <row r="3267" spans="1:19" x14ac:dyDescent="0.3">
      <c r="A3267" t="s">
        <v>8119</v>
      </c>
      <c r="B3267" t="s">
        <v>27</v>
      </c>
      <c r="C3267" s="14">
        <v>2001</v>
      </c>
      <c r="D3267" t="s">
        <v>302</v>
      </c>
      <c r="E3267" t="s">
        <v>2883</v>
      </c>
      <c r="F3267" t="s">
        <v>299</v>
      </c>
      <c r="G3267" t="s">
        <v>299</v>
      </c>
      <c r="H3267" t="s">
        <v>4353</v>
      </c>
      <c r="I3267" s="14">
        <v>12000000</v>
      </c>
      <c r="J3267" t="s">
        <v>147</v>
      </c>
      <c r="K3267" s="14">
        <v>1449788.75</v>
      </c>
      <c r="L3267" t="s">
        <v>197</v>
      </c>
      <c r="M3267" t="s">
        <v>202</v>
      </c>
      <c r="N3267" s="14"/>
      <c r="O3267" s="14"/>
      <c r="P3267" s="14"/>
      <c r="Q3267" s="14"/>
      <c r="R3267" s="14"/>
      <c r="S3267" s="14">
        <v>0</v>
      </c>
    </row>
    <row r="3268" spans="1:19" x14ac:dyDescent="0.3">
      <c r="A3268" t="s">
        <v>8120</v>
      </c>
      <c r="B3268" t="s">
        <v>27</v>
      </c>
      <c r="C3268" s="14">
        <v>2001</v>
      </c>
      <c r="D3268" t="s">
        <v>302</v>
      </c>
      <c r="E3268" t="s">
        <v>2884</v>
      </c>
      <c r="F3268" t="s">
        <v>299</v>
      </c>
      <c r="G3268" t="s">
        <v>299</v>
      </c>
      <c r="H3268" t="s">
        <v>4353</v>
      </c>
      <c r="I3268" s="14">
        <v>2000000</v>
      </c>
      <c r="J3268" t="s">
        <v>147</v>
      </c>
      <c r="K3268" s="14">
        <v>241631.453125</v>
      </c>
      <c r="L3268" t="s">
        <v>197</v>
      </c>
      <c r="M3268" t="s">
        <v>202</v>
      </c>
      <c r="N3268" s="14"/>
      <c r="O3268" s="14"/>
      <c r="P3268" s="14"/>
      <c r="Q3268" s="14"/>
      <c r="R3268" s="14"/>
      <c r="S3268" s="14">
        <v>0</v>
      </c>
    </row>
    <row r="3269" spans="1:19" x14ac:dyDescent="0.3">
      <c r="A3269" t="s">
        <v>8121</v>
      </c>
      <c r="B3269" t="s">
        <v>27</v>
      </c>
      <c r="C3269" s="14">
        <v>2001</v>
      </c>
      <c r="D3269" t="s">
        <v>302</v>
      </c>
      <c r="E3269" t="s">
        <v>2879</v>
      </c>
      <c r="F3269" t="s">
        <v>299</v>
      </c>
      <c r="G3269" t="s">
        <v>299</v>
      </c>
      <c r="H3269" t="s">
        <v>4353</v>
      </c>
      <c r="I3269" s="14">
        <v>10000000</v>
      </c>
      <c r="J3269" t="s">
        <v>147</v>
      </c>
      <c r="K3269" s="14">
        <v>1208157.25</v>
      </c>
      <c r="L3269" t="s">
        <v>197</v>
      </c>
      <c r="M3269" t="s">
        <v>202</v>
      </c>
      <c r="N3269" s="14"/>
      <c r="O3269" s="14"/>
      <c r="P3269" s="14"/>
      <c r="Q3269" s="14"/>
      <c r="R3269" s="14"/>
      <c r="S3269" s="14">
        <v>0</v>
      </c>
    </row>
    <row r="3270" spans="1:19" x14ac:dyDescent="0.3">
      <c r="A3270" t="s">
        <v>8122</v>
      </c>
      <c r="B3270" t="s">
        <v>27</v>
      </c>
      <c r="C3270" s="14">
        <v>2001</v>
      </c>
      <c r="D3270" t="s">
        <v>302</v>
      </c>
      <c r="E3270" t="s">
        <v>2886</v>
      </c>
      <c r="F3270" t="s">
        <v>336</v>
      </c>
      <c r="G3270" t="s">
        <v>337</v>
      </c>
      <c r="H3270" t="s">
        <v>456</v>
      </c>
      <c r="I3270" s="14">
        <v>87500000</v>
      </c>
      <c r="J3270" t="s">
        <v>146</v>
      </c>
      <c r="K3270" s="14">
        <v>87500000</v>
      </c>
      <c r="L3270" t="s">
        <v>198</v>
      </c>
      <c r="M3270" t="s">
        <v>199</v>
      </c>
      <c r="N3270" s="14">
        <v>5</v>
      </c>
      <c r="O3270" s="14">
        <v>3</v>
      </c>
      <c r="P3270" s="14">
        <v>15</v>
      </c>
      <c r="Q3270" s="14">
        <v>0</v>
      </c>
      <c r="R3270" s="14">
        <v>1</v>
      </c>
      <c r="S3270" s="14">
        <v>1</v>
      </c>
    </row>
    <row r="3271" spans="1:19" x14ac:dyDescent="0.3">
      <c r="A3271" t="s">
        <v>8123</v>
      </c>
      <c r="B3271" t="s">
        <v>27</v>
      </c>
      <c r="C3271" s="14">
        <v>2002</v>
      </c>
      <c r="D3271" t="s">
        <v>302</v>
      </c>
      <c r="E3271" t="s">
        <v>2887</v>
      </c>
      <c r="F3271" t="s">
        <v>336</v>
      </c>
      <c r="G3271" t="s">
        <v>337</v>
      </c>
      <c r="H3271" t="s">
        <v>456</v>
      </c>
      <c r="I3271" s="14">
        <v>18829200</v>
      </c>
      <c r="J3271" t="s">
        <v>146</v>
      </c>
      <c r="K3271" s="14">
        <v>18829200</v>
      </c>
      <c r="L3271" t="s">
        <v>198</v>
      </c>
      <c r="M3271" t="s">
        <v>4353</v>
      </c>
      <c r="N3271" s="14"/>
      <c r="O3271" s="14"/>
      <c r="P3271" s="14"/>
      <c r="Q3271" s="14">
        <v>0</v>
      </c>
      <c r="R3271" s="14">
        <v>1</v>
      </c>
      <c r="S3271" s="14">
        <v>1</v>
      </c>
    </row>
    <row r="3272" spans="1:19" x14ac:dyDescent="0.3">
      <c r="A3272" t="s">
        <v>8124</v>
      </c>
      <c r="B3272" t="s">
        <v>27</v>
      </c>
      <c r="C3272" s="14">
        <v>2003</v>
      </c>
      <c r="D3272" t="s">
        <v>302</v>
      </c>
      <c r="E3272" t="s">
        <v>2889</v>
      </c>
      <c r="F3272" t="s">
        <v>299</v>
      </c>
      <c r="G3272" t="s">
        <v>299</v>
      </c>
      <c r="H3272" t="s">
        <v>4353</v>
      </c>
      <c r="I3272" s="14">
        <v>200000</v>
      </c>
      <c r="J3272" t="s">
        <v>146</v>
      </c>
      <c r="K3272" s="14">
        <v>200000</v>
      </c>
      <c r="L3272" t="s">
        <v>197</v>
      </c>
      <c r="M3272" t="s">
        <v>202</v>
      </c>
      <c r="N3272" s="14"/>
      <c r="O3272" s="14"/>
      <c r="P3272" s="14"/>
      <c r="Q3272" s="14"/>
      <c r="R3272" s="14"/>
      <c r="S3272" s="14">
        <v>0</v>
      </c>
    </row>
    <row r="3273" spans="1:19" x14ac:dyDescent="0.3">
      <c r="A3273" t="s">
        <v>8125</v>
      </c>
      <c r="B3273" t="s">
        <v>27</v>
      </c>
      <c r="C3273" s="14">
        <v>2003</v>
      </c>
      <c r="D3273" t="s">
        <v>302</v>
      </c>
      <c r="E3273" t="s">
        <v>2888</v>
      </c>
      <c r="F3273" t="s">
        <v>364</v>
      </c>
      <c r="G3273" t="s">
        <v>365</v>
      </c>
      <c r="H3273" t="s">
        <v>207</v>
      </c>
      <c r="I3273" s="14">
        <v>88000000</v>
      </c>
      <c r="J3273" t="s">
        <v>182</v>
      </c>
      <c r="K3273" s="14">
        <v>1523756.875</v>
      </c>
      <c r="L3273" t="s">
        <v>198</v>
      </c>
      <c r="M3273" t="s">
        <v>366</v>
      </c>
      <c r="N3273" s="14">
        <v>0</v>
      </c>
      <c r="O3273" s="14"/>
      <c r="P3273" s="14"/>
      <c r="Q3273" s="14">
        <v>0</v>
      </c>
      <c r="R3273" s="14">
        <v>1</v>
      </c>
      <c r="S3273" s="14">
        <v>1</v>
      </c>
    </row>
    <row r="3274" spans="1:19" x14ac:dyDescent="0.3">
      <c r="A3274" t="s">
        <v>8126</v>
      </c>
      <c r="B3274" t="s">
        <v>27</v>
      </c>
      <c r="C3274" s="14">
        <v>2003</v>
      </c>
      <c r="D3274" t="s">
        <v>5025</v>
      </c>
      <c r="E3274" t="s">
        <v>2890</v>
      </c>
      <c r="F3274" t="s">
        <v>336</v>
      </c>
      <c r="G3274" t="s">
        <v>337</v>
      </c>
      <c r="H3274" t="s">
        <v>207</v>
      </c>
      <c r="I3274" s="14">
        <v>150000000</v>
      </c>
      <c r="J3274" t="s">
        <v>146</v>
      </c>
      <c r="K3274" s="14">
        <v>150000000</v>
      </c>
      <c r="L3274" t="s">
        <v>198</v>
      </c>
      <c r="M3274" t="s">
        <v>4353</v>
      </c>
      <c r="N3274" s="14"/>
      <c r="O3274" s="14"/>
      <c r="P3274" s="14"/>
      <c r="Q3274" s="14">
        <v>0</v>
      </c>
      <c r="R3274" s="14">
        <v>1</v>
      </c>
      <c r="S3274" s="14">
        <v>1</v>
      </c>
    </row>
    <row r="3275" spans="1:19" x14ac:dyDescent="0.3">
      <c r="A3275" t="s">
        <v>8127</v>
      </c>
      <c r="B3275" t="s">
        <v>27</v>
      </c>
      <c r="C3275" s="14">
        <v>2003</v>
      </c>
      <c r="D3275" t="s">
        <v>5025</v>
      </c>
      <c r="E3275" t="s">
        <v>2892</v>
      </c>
      <c r="F3275" t="s">
        <v>336</v>
      </c>
      <c r="G3275" t="s">
        <v>337</v>
      </c>
      <c r="H3275" t="s">
        <v>207</v>
      </c>
      <c r="I3275" s="14">
        <v>200000000</v>
      </c>
      <c r="J3275" t="s">
        <v>146</v>
      </c>
      <c r="K3275" s="14">
        <v>200000000</v>
      </c>
      <c r="L3275" t="s">
        <v>198</v>
      </c>
      <c r="M3275" t="s">
        <v>4353</v>
      </c>
      <c r="N3275" s="14"/>
      <c r="O3275" s="14"/>
      <c r="P3275" s="14"/>
      <c r="Q3275" s="14">
        <v>0</v>
      </c>
      <c r="R3275" s="14">
        <v>1</v>
      </c>
      <c r="S3275" s="14">
        <v>1</v>
      </c>
    </row>
    <row r="3276" spans="1:19" x14ac:dyDescent="0.3">
      <c r="A3276" t="s">
        <v>8128</v>
      </c>
      <c r="B3276" t="s">
        <v>27</v>
      </c>
      <c r="C3276" s="14">
        <v>2003</v>
      </c>
      <c r="D3276" t="s">
        <v>5025</v>
      </c>
      <c r="E3276" t="s">
        <v>2891</v>
      </c>
      <c r="F3276" t="s">
        <v>336</v>
      </c>
      <c r="G3276" t="s">
        <v>337</v>
      </c>
      <c r="H3276" t="s">
        <v>207</v>
      </c>
      <c r="I3276" s="14">
        <v>108800000</v>
      </c>
      <c r="J3276" t="s">
        <v>146</v>
      </c>
      <c r="K3276" s="14">
        <v>108800000</v>
      </c>
      <c r="L3276" t="s">
        <v>198</v>
      </c>
      <c r="M3276" t="s">
        <v>4353</v>
      </c>
      <c r="N3276" s="14"/>
      <c r="O3276" s="14"/>
      <c r="P3276" s="14"/>
      <c r="Q3276" s="14">
        <v>0</v>
      </c>
      <c r="R3276" s="14">
        <v>1</v>
      </c>
      <c r="S3276" s="14">
        <v>1</v>
      </c>
    </row>
    <row r="3277" spans="1:19" x14ac:dyDescent="0.3">
      <c r="A3277" t="s">
        <v>8129</v>
      </c>
      <c r="B3277" t="s">
        <v>27</v>
      </c>
      <c r="C3277" s="14">
        <v>2004</v>
      </c>
      <c r="D3277" t="s">
        <v>302</v>
      </c>
      <c r="E3277" t="s">
        <v>2893</v>
      </c>
      <c r="F3277" t="s">
        <v>299</v>
      </c>
      <c r="G3277" t="s">
        <v>299</v>
      </c>
      <c r="H3277" t="s">
        <v>4353</v>
      </c>
      <c r="I3277" s="14">
        <v>50000</v>
      </c>
      <c r="J3277" t="s">
        <v>146</v>
      </c>
      <c r="K3277" s="14">
        <v>50000</v>
      </c>
      <c r="L3277" t="s">
        <v>197</v>
      </c>
      <c r="M3277" t="s">
        <v>202</v>
      </c>
      <c r="N3277" s="14"/>
      <c r="O3277" s="14"/>
      <c r="P3277" s="14"/>
      <c r="Q3277" s="14"/>
      <c r="R3277" s="14"/>
      <c r="S3277" s="14">
        <v>0</v>
      </c>
    </row>
    <row r="3278" spans="1:19" x14ac:dyDescent="0.3">
      <c r="A3278" t="s">
        <v>8130</v>
      </c>
      <c r="B3278" t="s">
        <v>27</v>
      </c>
      <c r="C3278" s="14">
        <v>2005</v>
      </c>
      <c r="D3278" t="s">
        <v>302</v>
      </c>
      <c r="E3278" t="s">
        <v>2899</v>
      </c>
      <c r="F3278" t="s">
        <v>463</v>
      </c>
      <c r="G3278" t="s">
        <v>337</v>
      </c>
      <c r="H3278" t="s">
        <v>644</v>
      </c>
      <c r="I3278" s="14">
        <v>54000000</v>
      </c>
      <c r="J3278" t="s">
        <v>146</v>
      </c>
      <c r="K3278" s="14">
        <v>54000000</v>
      </c>
      <c r="L3278" t="s">
        <v>198</v>
      </c>
      <c r="M3278" t="s">
        <v>199</v>
      </c>
      <c r="N3278" s="14"/>
      <c r="O3278" s="14"/>
      <c r="P3278" s="14"/>
      <c r="Q3278" s="14">
        <v>0</v>
      </c>
      <c r="R3278" s="14">
        <v>0</v>
      </c>
      <c r="S3278" s="14">
        <v>1</v>
      </c>
    </row>
    <row r="3279" spans="1:19" x14ac:dyDescent="0.3">
      <c r="A3279" t="s">
        <v>8131</v>
      </c>
      <c r="B3279" t="s">
        <v>27</v>
      </c>
      <c r="C3279" s="14">
        <v>2005</v>
      </c>
      <c r="D3279" t="s">
        <v>302</v>
      </c>
      <c r="E3279" t="s">
        <v>2896</v>
      </c>
      <c r="F3279" t="s">
        <v>787</v>
      </c>
      <c r="G3279" t="s">
        <v>365</v>
      </c>
      <c r="H3279" t="s">
        <v>4353</v>
      </c>
      <c r="I3279" s="14">
        <v>10500000</v>
      </c>
      <c r="J3279" t="s">
        <v>182</v>
      </c>
      <c r="K3279" s="14">
        <v>176427.65625</v>
      </c>
      <c r="L3279" t="s">
        <v>197</v>
      </c>
      <c r="M3279" t="s">
        <v>202</v>
      </c>
      <c r="N3279" s="14"/>
      <c r="O3279" s="14"/>
      <c r="P3279" s="14"/>
      <c r="Q3279" s="14"/>
      <c r="R3279" s="14"/>
      <c r="S3279" s="14">
        <v>0</v>
      </c>
    </row>
    <row r="3280" spans="1:19" x14ac:dyDescent="0.3">
      <c r="A3280" t="s">
        <v>8132</v>
      </c>
      <c r="B3280" t="s">
        <v>27</v>
      </c>
      <c r="C3280" s="14">
        <v>2005</v>
      </c>
      <c r="D3280" t="s">
        <v>302</v>
      </c>
      <c r="E3280" t="s">
        <v>2902</v>
      </c>
      <c r="F3280" t="s">
        <v>299</v>
      </c>
      <c r="G3280" t="s">
        <v>299</v>
      </c>
      <c r="H3280" t="s">
        <v>4353</v>
      </c>
      <c r="I3280" s="14">
        <v>60000</v>
      </c>
      <c r="J3280" t="s">
        <v>146</v>
      </c>
      <c r="K3280" s="14">
        <v>60000</v>
      </c>
      <c r="L3280" t="s">
        <v>197</v>
      </c>
      <c r="M3280" t="s">
        <v>202</v>
      </c>
      <c r="N3280" s="14"/>
      <c r="O3280" s="14"/>
      <c r="P3280" s="14"/>
      <c r="Q3280" s="14"/>
      <c r="R3280" s="14"/>
      <c r="S3280" s="14">
        <v>0</v>
      </c>
    </row>
    <row r="3281" spans="1:19" x14ac:dyDescent="0.3">
      <c r="A3281" t="s">
        <v>8133</v>
      </c>
      <c r="B3281" t="s">
        <v>27</v>
      </c>
      <c r="C3281" s="14">
        <v>2005</v>
      </c>
      <c r="D3281" t="s">
        <v>302</v>
      </c>
      <c r="E3281" t="s">
        <v>2895</v>
      </c>
      <c r="F3281" t="s">
        <v>299</v>
      </c>
      <c r="G3281" t="s">
        <v>299</v>
      </c>
      <c r="H3281" t="s">
        <v>4353</v>
      </c>
      <c r="I3281" s="14">
        <v>6200000</v>
      </c>
      <c r="J3281" t="s">
        <v>146</v>
      </c>
      <c r="K3281" s="14">
        <v>6200000</v>
      </c>
      <c r="L3281" t="s">
        <v>197</v>
      </c>
      <c r="M3281" t="s">
        <v>202</v>
      </c>
      <c r="N3281" s="14"/>
      <c r="O3281" s="14"/>
      <c r="P3281" s="14"/>
      <c r="Q3281" s="14"/>
      <c r="R3281" s="14"/>
      <c r="S3281" s="14">
        <v>0</v>
      </c>
    </row>
    <row r="3282" spans="1:19" x14ac:dyDescent="0.3">
      <c r="A3282" t="s">
        <v>8134</v>
      </c>
      <c r="B3282" t="s">
        <v>27</v>
      </c>
      <c r="C3282" s="14">
        <v>2005</v>
      </c>
      <c r="D3282" t="s">
        <v>302</v>
      </c>
      <c r="E3282" t="s">
        <v>2904</v>
      </c>
      <c r="F3282" t="s">
        <v>299</v>
      </c>
      <c r="G3282" t="s">
        <v>299</v>
      </c>
      <c r="H3282" t="s">
        <v>4353</v>
      </c>
      <c r="I3282" s="14">
        <v>100000</v>
      </c>
      <c r="J3282" t="s">
        <v>146</v>
      </c>
      <c r="K3282" s="14">
        <v>100000</v>
      </c>
      <c r="L3282" t="s">
        <v>197</v>
      </c>
      <c r="M3282" t="s">
        <v>202</v>
      </c>
      <c r="N3282" s="14"/>
      <c r="O3282" s="14"/>
      <c r="P3282" s="14"/>
      <c r="Q3282" s="14"/>
      <c r="R3282" s="14"/>
      <c r="S3282" s="14">
        <v>0</v>
      </c>
    </row>
    <row r="3283" spans="1:19" x14ac:dyDescent="0.3">
      <c r="A3283" t="s">
        <v>8135</v>
      </c>
      <c r="B3283" t="s">
        <v>27</v>
      </c>
      <c r="C3283" s="14">
        <v>2005</v>
      </c>
      <c r="D3283" t="s">
        <v>302</v>
      </c>
      <c r="E3283" t="s">
        <v>2905</v>
      </c>
      <c r="F3283" t="s">
        <v>299</v>
      </c>
      <c r="G3283" t="s">
        <v>299</v>
      </c>
      <c r="H3283" t="s">
        <v>4353</v>
      </c>
      <c r="I3283" s="14">
        <v>240000000</v>
      </c>
      <c r="J3283" t="s">
        <v>147</v>
      </c>
      <c r="K3283" s="14">
        <v>29288592</v>
      </c>
      <c r="L3283" t="s">
        <v>197</v>
      </c>
      <c r="M3283" t="s">
        <v>202</v>
      </c>
      <c r="N3283" s="14"/>
      <c r="O3283" s="14"/>
      <c r="P3283" s="14"/>
      <c r="Q3283" s="14"/>
      <c r="R3283" s="14"/>
      <c r="S3283" s="14">
        <v>0</v>
      </c>
    </row>
    <row r="3284" spans="1:19" x14ac:dyDescent="0.3">
      <c r="A3284" t="s">
        <v>8136</v>
      </c>
      <c r="B3284" t="s">
        <v>27</v>
      </c>
      <c r="C3284" s="14">
        <v>2005</v>
      </c>
      <c r="D3284" t="s">
        <v>302</v>
      </c>
      <c r="E3284" t="s">
        <v>2894</v>
      </c>
      <c r="F3284" t="s">
        <v>299</v>
      </c>
      <c r="G3284" t="s">
        <v>299</v>
      </c>
      <c r="H3284" t="s">
        <v>4353</v>
      </c>
      <c r="I3284" s="14">
        <v>400000</v>
      </c>
      <c r="J3284" t="s">
        <v>146</v>
      </c>
      <c r="K3284" s="14">
        <v>400000</v>
      </c>
      <c r="L3284" t="s">
        <v>197</v>
      </c>
      <c r="M3284" t="s">
        <v>202</v>
      </c>
      <c r="N3284" s="14"/>
      <c r="O3284" s="14"/>
      <c r="P3284" s="14"/>
      <c r="Q3284" s="14"/>
      <c r="R3284" s="14"/>
      <c r="S3284" s="14">
        <v>0</v>
      </c>
    </row>
    <row r="3285" spans="1:19" x14ac:dyDescent="0.3">
      <c r="A3285" t="s">
        <v>8137</v>
      </c>
      <c r="B3285" t="s">
        <v>27</v>
      </c>
      <c r="C3285" s="14">
        <v>2005</v>
      </c>
      <c r="D3285" t="s">
        <v>302</v>
      </c>
      <c r="E3285" t="s">
        <v>2903</v>
      </c>
      <c r="F3285" t="s">
        <v>299</v>
      </c>
      <c r="G3285" t="s">
        <v>299</v>
      </c>
      <c r="H3285" t="s">
        <v>4353</v>
      </c>
      <c r="I3285" s="14"/>
      <c r="J3285" t="s">
        <v>4353</v>
      </c>
      <c r="K3285" s="14"/>
      <c r="L3285" t="s">
        <v>197</v>
      </c>
      <c r="M3285" t="s">
        <v>202</v>
      </c>
      <c r="N3285" s="14"/>
      <c r="O3285" s="14"/>
      <c r="P3285" s="14"/>
      <c r="Q3285" s="14"/>
      <c r="R3285" s="14"/>
      <c r="S3285" s="14">
        <v>0</v>
      </c>
    </row>
    <row r="3286" spans="1:19" x14ac:dyDescent="0.3">
      <c r="A3286" t="s">
        <v>8138</v>
      </c>
      <c r="B3286" t="s">
        <v>27</v>
      </c>
      <c r="C3286" s="14">
        <v>2005</v>
      </c>
      <c r="D3286" t="s">
        <v>302</v>
      </c>
      <c r="E3286" t="s">
        <v>2900</v>
      </c>
      <c r="F3286" t="s">
        <v>299</v>
      </c>
      <c r="G3286" t="s">
        <v>299</v>
      </c>
      <c r="H3286" t="s">
        <v>4353</v>
      </c>
      <c r="I3286" s="14">
        <v>2000000</v>
      </c>
      <c r="J3286" t="s">
        <v>146</v>
      </c>
      <c r="K3286" s="14">
        <v>2000000</v>
      </c>
      <c r="L3286" t="s">
        <v>197</v>
      </c>
      <c r="M3286" t="s">
        <v>202</v>
      </c>
      <c r="N3286" s="14"/>
      <c r="O3286" s="14"/>
      <c r="P3286" s="14"/>
      <c r="Q3286" s="14"/>
      <c r="R3286" s="14"/>
      <c r="S3286" s="14">
        <v>0</v>
      </c>
    </row>
    <row r="3287" spans="1:19" x14ac:dyDescent="0.3">
      <c r="A3287" t="s">
        <v>8139</v>
      </c>
      <c r="B3287" t="s">
        <v>27</v>
      </c>
      <c r="C3287" s="14">
        <v>2005</v>
      </c>
      <c r="D3287" t="s">
        <v>302</v>
      </c>
      <c r="E3287" t="s">
        <v>2901</v>
      </c>
      <c r="F3287" t="s">
        <v>787</v>
      </c>
      <c r="G3287" t="s">
        <v>365</v>
      </c>
      <c r="H3287" t="s">
        <v>4353</v>
      </c>
      <c r="I3287" s="14">
        <v>7000000</v>
      </c>
      <c r="J3287" t="s">
        <v>182</v>
      </c>
      <c r="K3287" s="14">
        <v>117618.4453125</v>
      </c>
      <c r="L3287" t="s">
        <v>197</v>
      </c>
      <c r="M3287" t="s">
        <v>202</v>
      </c>
      <c r="N3287" s="14"/>
      <c r="O3287" s="14"/>
      <c r="P3287" s="14"/>
      <c r="Q3287" s="14"/>
      <c r="R3287" s="14"/>
      <c r="S3287" s="14">
        <v>0</v>
      </c>
    </row>
    <row r="3288" spans="1:19" x14ac:dyDescent="0.3">
      <c r="A3288" t="s">
        <v>8140</v>
      </c>
      <c r="B3288" t="s">
        <v>27</v>
      </c>
      <c r="C3288" s="14">
        <v>2005</v>
      </c>
      <c r="D3288" t="s">
        <v>302</v>
      </c>
      <c r="E3288" t="s">
        <v>2897</v>
      </c>
      <c r="F3288" t="s">
        <v>2898</v>
      </c>
      <c r="G3288" t="s">
        <v>365</v>
      </c>
      <c r="H3288" t="s">
        <v>4353</v>
      </c>
      <c r="I3288" s="14">
        <v>100000</v>
      </c>
      <c r="J3288" t="s">
        <v>146</v>
      </c>
      <c r="K3288" s="14">
        <v>100000</v>
      </c>
      <c r="L3288" t="s">
        <v>197</v>
      </c>
      <c r="M3288" t="s">
        <v>202</v>
      </c>
      <c r="N3288" s="14"/>
      <c r="O3288" s="14"/>
      <c r="P3288" s="14"/>
      <c r="Q3288" s="14"/>
      <c r="R3288" s="14"/>
      <c r="S3288" s="14">
        <v>0</v>
      </c>
    </row>
    <row r="3289" spans="1:19" x14ac:dyDescent="0.3">
      <c r="A3289" t="s">
        <v>8141</v>
      </c>
      <c r="B3289" t="s">
        <v>27</v>
      </c>
      <c r="C3289" s="14">
        <v>2006</v>
      </c>
      <c r="D3289" t="s">
        <v>302</v>
      </c>
      <c r="E3289" t="s">
        <v>2909</v>
      </c>
      <c r="F3289" t="s">
        <v>336</v>
      </c>
      <c r="G3289" t="s">
        <v>337</v>
      </c>
      <c r="H3289" t="s">
        <v>207</v>
      </c>
      <c r="I3289" s="14">
        <v>300000000</v>
      </c>
      <c r="J3289" t="s">
        <v>146</v>
      </c>
      <c r="K3289" s="14">
        <v>300000000</v>
      </c>
      <c r="L3289" t="s">
        <v>198</v>
      </c>
      <c r="M3289" t="s">
        <v>202</v>
      </c>
      <c r="N3289" s="14">
        <v>1.5</v>
      </c>
      <c r="O3289" s="14"/>
      <c r="P3289" s="14">
        <v>20</v>
      </c>
      <c r="Q3289" s="14">
        <v>0</v>
      </c>
      <c r="R3289" s="14">
        <v>1</v>
      </c>
      <c r="S3289" s="14">
        <v>1</v>
      </c>
    </row>
    <row r="3290" spans="1:19" x14ac:dyDescent="0.3">
      <c r="A3290" t="s">
        <v>8142</v>
      </c>
      <c r="B3290" t="s">
        <v>27</v>
      </c>
      <c r="C3290" s="14">
        <v>2006</v>
      </c>
      <c r="D3290" t="s">
        <v>302</v>
      </c>
      <c r="E3290" t="s">
        <v>2912</v>
      </c>
      <c r="F3290" t="s">
        <v>299</v>
      </c>
      <c r="G3290" t="s">
        <v>299</v>
      </c>
      <c r="H3290" t="s">
        <v>4353</v>
      </c>
      <c r="I3290" s="14">
        <v>200000</v>
      </c>
      <c r="J3290" t="s">
        <v>146</v>
      </c>
      <c r="K3290" s="14">
        <v>200000</v>
      </c>
      <c r="L3290" t="s">
        <v>197</v>
      </c>
      <c r="M3290" t="s">
        <v>202</v>
      </c>
      <c r="N3290" s="14"/>
      <c r="O3290" s="14"/>
      <c r="P3290" s="14"/>
      <c r="Q3290" s="14"/>
      <c r="R3290" s="14"/>
      <c r="S3290" s="14">
        <v>0</v>
      </c>
    </row>
    <row r="3291" spans="1:19" x14ac:dyDescent="0.3">
      <c r="A3291" t="s">
        <v>8143</v>
      </c>
      <c r="B3291" t="s">
        <v>27</v>
      </c>
      <c r="C3291" s="14">
        <v>2006</v>
      </c>
      <c r="D3291" t="s">
        <v>302</v>
      </c>
      <c r="E3291" t="s">
        <v>8146</v>
      </c>
      <c r="F3291" t="s">
        <v>299</v>
      </c>
      <c r="G3291" t="s">
        <v>299</v>
      </c>
      <c r="H3291" t="s">
        <v>4353</v>
      </c>
      <c r="I3291" s="14">
        <v>110000000</v>
      </c>
      <c r="J3291" t="s">
        <v>182</v>
      </c>
      <c r="K3291" s="14">
        <v>1825079.875</v>
      </c>
      <c r="L3291" t="s">
        <v>197</v>
      </c>
      <c r="M3291" t="s">
        <v>202</v>
      </c>
      <c r="N3291" s="14"/>
      <c r="O3291" s="14"/>
      <c r="P3291" s="14"/>
      <c r="Q3291" s="14"/>
      <c r="R3291" s="14"/>
      <c r="S3291" s="14">
        <v>0</v>
      </c>
    </row>
    <row r="3292" spans="1:19" x14ac:dyDescent="0.3">
      <c r="A3292" t="s">
        <v>8145</v>
      </c>
      <c r="B3292" t="s">
        <v>27</v>
      </c>
      <c r="C3292" s="14">
        <v>2006</v>
      </c>
      <c r="D3292" t="s">
        <v>302</v>
      </c>
      <c r="E3292" t="s">
        <v>2911</v>
      </c>
      <c r="F3292" t="s">
        <v>336</v>
      </c>
      <c r="G3292" t="s">
        <v>337</v>
      </c>
      <c r="H3292" t="s">
        <v>207</v>
      </c>
      <c r="I3292" s="14">
        <v>200000000</v>
      </c>
      <c r="J3292" t="s">
        <v>146</v>
      </c>
      <c r="K3292" s="14">
        <v>200000000</v>
      </c>
      <c r="L3292" t="s">
        <v>198</v>
      </c>
      <c r="M3292" t="s">
        <v>4353</v>
      </c>
      <c r="N3292" s="14"/>
      <c r="O3292" s="14"/>
      <c r="P3292" s="14"/>
      <c r="Q3292" s="14">
        <v>0</v>
      </c>
      <c r="R3292" s="14">
        <v>1</v>
      </c>
      <c r="S3292" s="14">
        <v>1</v>
      </c>
    </row>
    <row r="3293" spans="1:19" x14ac:dyDescent="0.3">
      <c r="A3293" t="s">
        <v>8147</v>
      </c>
      <c r="B3293" t="s">
        <v>27</v>
      </c>
      <c r="C3293" s="14">
        <v>2006</v>
      </c>
      <c r="D3293" t="s">
        <v>302</v>
      </c>
      <c r="E3293" t="s">
        <v>8144</v>
      </c>
      <c r="F3293" t="s">
        <v>299</v>
      </c>
      <c r="G3293" t="s">
        <v>299</v>
      </c>
      <c r="H3293" t="s">
        <v>4353</v>
      </c>
      <c r="I3293" s="14">
        <v>214000000</v>
      </c>
      <c r="J3293" t="s">
        <v>182</v>
      </c>
      <c r="K3293" s="14">
        <v>3550610</v>
      </c>
      <c r="L3293" t="s">
        <v>197</v>
      </c>
      <c r="M3293" t="s">
        <v>202</v>
      </c>
      <c r="N3293" s="14"/>
      <c r="O3293" s="14"/>
      <c r="P3293" s="14"/>
      <c r="Q3293" s="14"/>
      <c r="R3293" s="14"/>
      <c r="S3293" s="14">
        <v>0</v>
      </c>
    </row>
    <row r="3294" spans="1:19" x14ac:dyDescent="0.3">
      <c r="A3294" t="s">
        <v>8148</v>
      </c>
      <c r="B3294" t="s">
        <v>27</v>
      </c>
      <c r="C3294" s="14">
        <v>2006</v>
      </c>
      <c r="D3294" t="s">
        <v>302</v>
      </c>
      <c r="E3294" t="s">
        <v>2907</v>
      </c>
      <c r="F3294" t="s">
        <v>299</v>
      </c>
      <c r="G3294" t="s">
        <v>299</v>
      </c>
      <c r="H3294" t="s">
        <v>4353</v>
      </c>
      <c r="I3294" s="14">
        <v>2500000</v>
      </c>
      <c r="J3294" t="s">
        <v>146</v>
      </c>
      <c r="K3294" s="14">
        <v>2500000</v>
      </c>
      <c r="L3294" t="s">
        <v>197</v>
      </c>
      <c r="M3294" t="s">
        <v>202</v>
      </c>
      <c r="N3294" s="14"/>
      <c r="O3294" s="14"/>
      <c r="P3294" s="14"/>
      <c r="Q3294" s="14"/>
      <c r="R3294" s="14"/>
      <c r="S3294" s="14">
        <v>0</v>
      </c>
    </row>
    <row r="3295" spans="1:19" x14ac:dyDescent="0.3">
      <c r="A3295" t="s">
        <v>8149</v>
      </c>
      <c r="B3295" t="s">
        <v>27</v>
      </c>
      <c r="C3295" s="14">
        <v>2006</v>
      </c>
      <c r="D3295" t="s">
        <v>302</v>
      </c>
      <c r="E3295" t="s">
        <v>2906</v>
      </c>
      <c r="F3295" t="s">
        <v>299</v>
      </c>
      <c r="G3295" t="s">
        <v>299</v>
      </c>
      <c r="H3295" t="s">
        <v>4353</v>
      </c>
      <c r="I3295" s="14"/>
      <c r="J3295" t="s">
        <v>4353</v>
      </c>
      <c r="K3295" s="14"/>
      <c r="L3295" t="s">
        <v>197</v>
      </c>
      <c r="M3295" t="s">
        <v>202</v>
      </c>
      <c r="N3295" s="14"/>
      <c r="O3295" s="14"/>
      <c r="P3295" s="14"/>
      <c r="Q3295" s="14"/>
      <c r="R3295" s="14"/>
      <c r="S3295" s="14">
        <v>0</v>
      </c>
    </row>
    <row r="3296" spans="1:19" x14ac:dyDescent="0.3">
      <c r="A3296" t="s">
        <v>8150</v>
      </c>
      <c r="B3296" t="s">
        <v>27</v>
      </c>
      <c r="C3296" s="14">
        <v>2006</v>
      </c>
      <c r="D3296" t="s">
        <v>302</v>
      </c>
      <c r="E3296" t="s">
        <v>2910</v>
      </c>
      <c r="F3296" t="s">
        <v>787</v>
      </c>
      <c r="G3296" t="s">
        <v>365</v>
      </c>
      <c r="H3296" t="s">
        <v>4353</v>
      </c>
      <c r="I3296" s="14"/>
      <c r="J3296" t="s">
        <v>4353</v>
      </c>
      <c r="K3296" s="14"/>
      <c r="L3296" t="s">
        <v>197</v>
      </c>
      <c r="M3296" t="s">
        <v>202</v>
      </c>
      <c r="N3296" s="14"/>
      <c r="O3296" s="14"/>
      <c r="P3296" s="14"/>
      <c r="Q3296" s="14"/>
      <c r="R3296" s="14"/>
      <c r="S3296" s="14">
        <v>0</v>
      </c>
    </row>
    <row r="3297" spans="1:19" x14ac:dyDescent="0.3">
      <c r="A3297" t="s">
        <v>8151</v>
      </c>
      <c r="B3297" t="s">
        <v>27</v>
      </c>
      <c r="C3297" s="14">
        <v>2006</v>
      </c>
      <c r="D3297" t="s">
        <v>302</v>
      </c>
      <c r="E3297" t="s">
        <v>2908</v>
      </c>
      <c r="F3297" t="s">
        <v>336</v>
      </c>
      <c r="G3297" t="s">
        <v>337</v>
      </c>
      <c r="H3297" t="s">
        <v>207</v>
      </c>
      <c r="I3297" s="14">
        <v>22300000</v>
      </c>
      <c r="J3297" t="s">
        <v>146</v>
      </c>
      <c r="K3297" s="14">
        <v>22300000</v>
      </c>
      <c r="L3297" t="s">
        <v>198</v>
      </c>
      <c r="M3297" t="s">
        <v>4353</v>
      </c>
      <c r="N3297" s="14"/>
      <c r="O3297" s="14"/>
      <c r="P3297" s="14"/>
      <c r="Q3297" s="14">
        <v>0</v>
      </c>
      <c r="R3297" s="14">
        <v>1</v>
      </c>
      <c r="S3297" s="14">
        <v>1</v>
      </c>
    </row>
    <row r="3298" spans="1:19" x14ac:dyDescent="0.3">
      <c r="A3298" t="s">
        <v>8152</v>
      </c>
      <c r="B3298" t="s">
        <v>27</v>
      </c>
      <c r="C3298" s="14">
        <v>2007</v>
      </c>
      <c r="D3298" t="s">
        <v>302</v>
      </c>
      <c r="E3298" t="s">
        <v>2914</v>
      </c>
      <c r="F3298" t="s">
        <v>299</v>
      </c>
      <c r="G3298" t="s">
        <v>299</v>
      </c>
      <c r="H3298" t="s">
        <v>4353</v>
      </c>
      <c r="I3298" s="14">
        <v>2300000</v>
      </c>
      <c r="J3298" t="s">
        <v>147</v>
      </c>
      <c r="K3298" s="14">
        <v>302331.9375</v>
      </c>
      <c r="L3298" t="s">
        <v>197</v>
      </c>
      <c r="M3298" t="s">
        <v>202</v>
      </c>
      <c r="N3298" s="14"/>
      <c r="O3298" s="14"/>
      <c r="P3298" s="14"/>
      <c r="Q3298" s="14"/>
      <c r="R3298" s="14"/>
      <c r="S3298" s="14">
        <v>0</v>
      </c>
    </row>
    <row r="3299" spans="1:19" x14ac:dyDescent="0.3">
      <c r="A3299" t="s">
        <v>8154</v>
      </c>
      <c r="B3299" t="s">
        <v>27</v>
      </c>
      <c r="C3299" s="14">
        <v>2007</v>
      </c>
      <c r="D3299" t="s">
        <v>302</v>
      </c>
      <c r="E3299" t="s">
        <v>8159</v>
      </c>
      <c r="F3299" t="s">
        <v>299</v>
      </c>
      <c r="G3299" t="s">
        <v>299</v>
      </c>
      <c r="H3299" t="s">
        <v>4353</v>
      </c>
      <c r="I3299" s="14">
        <v>1000000</v>
      </c>
      <c r="J3299" t="s">
        <v>147</v>
      </c>
      <c r="K3299" s="14">
        <v>131448.671875</v>
      </c>
      <c r="L3299" t="s">
        <v>197</v>
      </c>
      <c r="M3299" t="s">
        <v>202</v>
      </c>
      <c r="N3299" s="14"/>
      <c r="O3299" s="14"/>
      <c r="P3299" s="14"/>
      <c r="Q3299" s="14"/>
      <c r="R3299" s="14"/>
      <c r="S3299" s="14">
        <v>0</v>
      </c>
    </row>
    <row r="3300" spans="1:19" x14ac:dyDescent="0.3">
      <c r="A3300" t="s">
        <v>8155</v>
      </c>
      <c r="B3300" t="s">
        <v>27</v>
      </c>
      <c r="C3300" s="14">
        <v>2007</v>
      </c>
      <c r="D3300" t="s">
        <v>302</v>
      </c>
      <c r="E3300" t="s">
        <v>8153</v>
      </c>
      <c r="F3300" t="s">
        <v>299</v>
      </c>
      <c r="G3300" t="s">
        <v>299</v>
      </c>
      <c r="H3300" t="s">
        <v>4353</v>
      </c>
      <c r="I3300" s="14">
        <v>200000</v>
      </c>
      <c r="J3300" t="s">
        <v>146</v>
      </c>
      <c r="K3300" s="14">
        <v>200000</v>
      </c>
      <c r="L3300" t="s">
        <v>197</v>
      </c>
      <c r="M3300" t="s">
        <v>202</v>
      </c>
      <c r="N3300" s="14"/>
      <c r="O3300" s="14"/>
      <c r="P3300" s="14"/>
      <c r="Q3300" s="14"/>
      <c r="R3300" s="14"/>
      <c r="S3300" s="14">
        <v>0</v>
      </c>
    </row>
    <row r="3301" spans="1:19" x14ac:dyDescent="0.3">
      <c r="A3301" t="s">
        <v>8157</v>
      </c>
      <c r="B3301" t="s">
        <v>27</v>
      </c>
      <c r="C3301" s="14">
        <v>2007</v>
      </c>
      <c r="D3301" t="s">
        <v>302</v>
      </c>
      <c r="E3301" t="s">
        <v>8156</v>
      </c>
      <c r="F3301" t="s">
        <v>299</v>
      </c>
      <c r="G3301" t="s">
        <v>299</v>
      </c>
      <c r="H3301" t="s">
        <v>4353</v>
      </c>
      <c r="I3301" s="14"/>
      <c r="J3301" t="s">
        <v>4353</v>
      </c>
      <c r="K3301" s="14"/>
      <c r="L3301" t="s">
        <v>197</v>
      </c>
      <c r="M3301" t="s">
        <v>202</v>
      </c>
      <c r="N3301" s="14"/>
      <c r="O3301" s="14"/>
      <c r="P3301" s="14"/>
      <c r="Q3301" s="14"/>
      <c r="R3301" s="14"/>
      <c r="S3301" s="14">
        <v>0</v>
      </c>
    </row>
    <row r="3302" spans="1:19" x14ac:dyDescent="0.3">
      <c r="A3302" t="s">
        <v>8158</v>
      </c>
      <c r="B3302" t="s">
        <v>27</v>
      </c>
      <c r="C3302" s="14">
        <v>2007</v>
      </c>
      <c r="D3302" t="s">
        <v>302</v>
      </c>
      <c r="E3302" t="s">
        <v>2913</v>
      </c>
      <c r="F3302" t="s">
        <v>299</v>
      </c>
      <c r="G3302" t="s">
        <v>299</v>
      </c>
      <c r="H3302" t="s">
        <v>4353</v>
      </c>
      <c r="I3302" s="14">
        <v>400000000</v>
      </c>
      <c r="J3302" t="s">
        <v>146</v>
      </c>
      <c r="K3302" s="14">
        <v>400000000</v>
      </c>
      <c r="L3302" t="s">
        <v>197</v>
      </c>
      <c r="M3302" t="s">
        <v>202</v>
      </c>
      <c r="N3302" s="14"/>
      <c r="O3302" s="14"/>
      <c r="P3302" s="14"/>
      <c r="Q3302" s="14"/>
      <c r="R3302" s="14"/>
      <c r="S3302" s="14">
        <v>0</v>
      </c>
    </row>
    <row r="3303" spans="1:19" x14ac:dyDescent="0.3">
      <c r="A3303" t="s">
        <v>8160</v>
      </c>
      <c r="B3303" t="s">
        <v>27</v>
      </c>
      <c r="C3303" s="14">
        <v>2008</v>
      </c>
      <c r="D3303" t="s">
        <v>302</v>
      </c>
      <c r="E3303" t="s">
        <v>2916</v>
      </c>
      <c r="F3303" t="s">
        <v>336</v>
      </c>
      <c r="G3303" t="s">
        <v>337</v>
      </c>
      <c r="H3303" t="s">
        <v>207</v>
      </c>
      <c r="I3303" s="14">
        <v>1390000000</v>
      </c>
      <c r="J3303" t="s">
        <v>147</v>
      </c>
      <c r="K3303" s="14">
        <v>200038704</v>
      </c>
      <c r="L3303" t="s">
        <v>198</v>
      </c>
      <c r="M3303" t="s">
        <v>202</v>
      </c>
      <c r="N3303" s="14"/>
      <c r="O3303" s="14"/>
      <c r="P3303" s="14"/>
      <c r="Q3303" s="14">
        <v>0</v>
      </c>
      <c r="R3303" s="14">
        <v>1</v>
      </c>
      <c r="S3303" s="14">
        <v>1</v>
      </c>
    </row>
    <row r="3304" spans="1:19" x14ac:dyDescent="0.3">
      <c r="A3304" t="s">
        <v>8161</v>
      </c>
      <c r="B3304" t="s">
        <v>27</v>
      </c>
      <c r="C3304" s="14">
        <v>2008</v>
      </c>
      <c r="D3304" t="s">
        <v>302</v>
      </c>
      <c r="E3304" t="s">
        <v>2919</v>
      </c>
      <c r="F3304" t="s">
        <v>299</v>
      </c>
      <c r="G3304" t="s">
        <v>299</v>
      </c>
      <c r="H3304" t="s">
        <v>4353</v>
      </c>
      <c r="I3304" s="14">
        <v>1000000</v>
      </c>
      <c r="J3304" t="s">
        <v>146</v>
      </c>
      <c r="K3304" s="14">
        <v>1000000</v>
      </c>
      <c r="L3304" t="s">
        <v>197</v>
      </c>
      <c r="M3304" t="s">
        <v>202</v>
      </c>
      <c r="N3304" s="14"/>
      <c r="O3304" s="14"/>
      <c r="P3304" s="14"/>
      <c r="Q3304" s="14"/>
      <c r="R3304" s="14"/>
      <c r="S3304" s="14">
        <v>0</v>
      </c>
    </row>
    <row r="3305" spans="1:19" x14ac:dyDescent="0.3">
      <c r="A3305" t="s">
        <v>8162</v>
      </c>
      <c r="B3305" t="s">
        <v>27</v>
      </c>
      <c r="C3305" s="14">
        <v>2008</v>
      </c>
      <c r="D3305" t="s">
        <v>302</v>
      </c>
      <c r="E3305" t="s">
        <v>2915</v>
      </c>
      <c r="F3305" t="s">
        <v>299</v>
      </c>
      <c r="G3305" t="s">
        <v>299</v>
      </c>
      <c r="H3305" t="s">
        <v>4353</v>
      </c>
      <c r="I3305" s="14">
        <v>4500000</v>
      </c>
      <c r="J3305" t="s">
        <v>182</v>
      </c>
      <c r="K3305" s="14">
        <v>63913.16015625</v>
      </c>
      <c r="L3305" t="s">
        <v>197</v>
      </c>
      <c r="M3305" t="s">
        <v>202</v>
      </c>
      <c r="N3305" s="14"/>
      <c r="O3305" s="14"/>
      <c r="P3305" s="14"/>
      <c r="Q3305" s="14"/>
      <c r="R3305" s="14"/>
      <c r="S3305" s="14">
        <v>0</v>
      </c>
    </row>
    <row r="3306" spans="1:19" x14ac:dyDescent="0.3">
      <c r="A3306" t="s">
        <v>8163</v>
      </c>
      <c r="B3306" t="s">
        <v>27</v>
      </c>
      <c r="C3306" s="14">
        <v>2008</v>
      </c>
      <c r="D3306" t="s">
        <v>302</v>
      </c>
      <c r="E3306" t="s">
        <v>2922</v>
      </c>
      <c r="F3306" t="s">
        <v>299</v>
      </c>
      <c r="G3306" t="s">
        <v>299</v>
      </c>
      <c r="H3306" t="s">
        <v>1465</v>
      </c>
      <c r="I3306" s="14">
        <v>500000000</v>
      </c>
      <c r="J3306" t="s">
        <v>146</v>
      </c>
      <c r="K3306" s="14">
        <v>500000000</v>
      </c>
      <c r="L3306" t="s">
        <v>198</v>
      </c>
      <c r="M3306" t="s">
        <v>199</v>
      </c>
      <c r="N3306" s="14">
        <v>4</v>
      </c>
      <c r="O3306" s="14"/>
      <c r="P3306" s="14">
        <v>2</v>
      </c>
      <c r="Q3306" s="14">
        <v>0</v>
      </c>
      <c r="R3306" s="14">
        <v>1</v>
      </c>
      <c r="S3306" s="14">
        <v>1</v>
      </c>
    </row>
    <row r="3307" spans="1:19" x14ac:dyDescent="0.3">
      <c r="A3307" t="s">
        <v>8164</v>
      </c>
      <c r="B3307" t="s">
        <v>27</v>
      </c>
      <c r="C3307" s="14">
        <v>2008</v>
      </c>
      <c r="D3307" t="s">
        <v>302</v>
      </c>
      <c r="E3307" t="s">
        <v>2918</v>
      </c>
      <c r="F3307" t="s">
        <v>336</v>
      </c>
      <c r="G3307" t="s">
        <v>337</v>
      </c>
      <c r="H3307" t="s">
        <v>207</v>
      </c>
      <c r="I3307" s="14">
        <v>6000000</v>
      </c>
      <c r="J3307" t="s">
        <v>146</v>
      </c>
      <c r="K3307" s="14">
        <v>6000000</v>
      </c>
      <c r="L3307" t="s">
        <v>198</v>
      </c>
      <c r="M3307" t="s">
        <v>202</v>
      </c>
      <c r="N3307" s="14">
        <v>2.5</v>
      </c>
      <c r="O3307" s="14"/>
      <c r="P3307" s="14">
        <v>25</v>
      </c>
      <c r="Q3307" s="14">
        <v>0</v>
      </c>
      <c r="R3307" s="14">
        <v>1</v>
      </c>
      <c r="S3307" s="14">
        <v>1</v>
      </c>
    </row>
    <row r="3308" spans="1:19" x14ac:dyDescent="0.3">
      <c r="A3308" t="s">
        <v>8165</v>
      </c>
      <c r="B3308" t="s">
        <v>27</v>
      </c>
      <c r="C3308" s="14">
        <v>2008</v>
      </c>
      <c r="D3308" t="s">
        <v>302</v>
      </c>
      <c r="E3308" t="s">
        <v>2920</v>
      </c>
      <c r="F3308" t="s">
        <v>787</v>
      </c>
      <c r="G3308" t="s">
        <v>365</v>
      </c>
      <c r="H3308" t="s">
        <v>4353</v>
      </c>
      <c r="I3308" s="14"/>
      <c r="J3308" t="s">
        <v>4353</v>
      </c>
      <c r="K3308" s="14"/>
      <c r="L3308" t="s">
        <v>197</v>
      </c>
      <c r="M3308" t="s">
        <v>202</v>
      </c>
      <c r="N3308" s="14"/>
      <c r="O3308" s="14"/>
      <c r="P3308" s="14"/>
      <c r="Q3308" s="14"/>
      <c r="R3308" s="14"/>
      <c r="S3308" s="14">
        <v>0</v>
      </c>
    </row>
    <row r="3309" spans="1:19" x14ac:dyDescent="0.3">
      <c r="A3309" t="s">
        <v>8166</v>
      </c>
      <c r="B3309" t="s">
        <v>27</v>
      </c>
      <c r="C3309" s="14">
        <v>2008</v>
      </c>
      <c r="D3309" t="s">
        <v>302</v>
      </c>
      <c r="E3309" t="s">
        <v>2921</v>
      </c>
      <c r="F3309" t="s">
        <v>299</v>
      </c>
      <c r="G3309" t="s">
        <v>299</v>
      </c>
      <c r="H3309" t="s">
        <v>4353</v>
      </c>
      <c r="I3309" s="14">
        <v>100000000</v>
      </c>
      <c r="J3309" t="s">
        <v>147</v>
      </c>
      <c r="K3309" s="14">
        <v>14391274</v>
      </c>
      <c r="L3309" t="s">
        <v>197</v>
      </c>
      <c r="M3309" t="s">
        <v>202</v>
      </c>
      <c r="N3309" s="14"/>
      <c r="O3309" s="14"/>
      <c r="P3309" s="14"/>
      <c r="Q3309" s="14"/>
      <c r="R3309" s="14"/>
      <c r="S3309" s="14">
        <v>0</v>
      </c>
    </row>
    <row r="3310" spans="1:19" x14ac:dyDescent="0.3">
      <c r="A3310" t="s">
        <v>8167</v>
      </c>
      <c r="B3310" t="s">
        <v>27</v>
      </c>
      <c r="C3310" s="14">
        <v>2008</v>
      </c>
      <c r="D3310" t="s">
        <v>302</v>
      </c>
      <c r="E3310" t="s">
        <v>2917</v>
      </c>
      <c r="F3310" t="s">
        <v>336</v>
      </c>
      <c r="G3310" t="s">
        <v>337</v>
      </c>
      <c r="H3310" t="s">
        <v>207</v>
      </c>
      <c r="I3310" s="14">
        <v>327000000</v>
      </c>
      <c r="J3310" t="s">
        <v>146</v>
      </c>
      <c r="K3310" s="14">
        <v>327000000</v>
      </c>
      <c r="L3310" t="s">
        <v>198</v>
      </c>
      <c r="M3310" t="s">
        <v>4353</v>
      </c>
      <c r="N3310" s="14"/>
      <c r="O3310" s="14"/>
      <c r="P3310" s="14"/>
      <c r="Q3310" s="14">
        <v>0</v>
      </c>
      <c r="R3310" s="14">
        <v>1</v>
      </c>
      <c r="S3310" s="14">
        <v>1</v>
      </c>
    </row>
    <row r="3311" spans="1:19" x14ac:dyDescent="0.3">
      <c r="A3311" t="s">
        <v>8168</v>
      </c>
      <c r="B3311" t="s">
        <v>27</v>
      </c>
      <c r="C3311" s="14">
        <v>2009</v>
      </c>
      <c r="D3311" t="s">
        <v>302</v>
      </c>
      <c r="E3311" t="s">
        <v>2927</v>
      </c>
      <c r="F3311" t="s">
        <v>336</v>
      </c>
      <c r="G3311" t="s">
        <v>337</v>
      </c>
      <c r="H3311" t="s">
        <v>456</v>
      </c>
      <c r="I3311" s="14">
        <v>134000000</v>
      </c>
      <c r="J3311" t="s">
        <v>146</v>
      </c>
      <c r="K3311" s="14">
        <v>134000000</v>
      </c>
      <c r="L3311" t="s">
        <v>198</v>
      </c>
      <c r="M3311" t="s">
        <v>4353</v>
      </c>
      <c r="N3311" s="14"/>
      <c r="O3311" s="14"/>
      <c r="P3311" s="14"/>
      <c r="Q3311" s="14">
        <v>0</v>
      </c>
      <c r="R3311" s="14">
        <v>1</v>
      </c>
      <c r="S3311" s="14">
        <v>1</v>
      </c>
    </row>
    <row r="3312" spans="1:19" x14ac:dyDescent="0.3">
      <c r="A3312" t="s">
        <v>8169</v>
      </c>
      <c r="B3312" t="s">
        <v>27</v>
      </c>
      <c r="C3312" s="14">
        <v>2009</v>
      </c>
      <c r="D3312" t="s">
        <v>302</v>
      </c>
      <c r="E3312" t="s">
        <v>2924</v>
      </c>
      <c r="F3312" t="s">
        <v>299</v>
      </c>
      <c r="G3312" t="s">
        <v>299</v>
      </c>
      <c r="H3312" t="s">
        <v>4353</v>
      </c>
      <c r="I3312" s="14"/>
      <c r="J3312" t="s">
        <v>4353</v>
      </c>
      <c r="K3312" s="14"/>
      <c r="L3312" t="s">
        <v>197</v>
      </c>
      <c r="M3312" t="s">
        <v>202</v>
      </c>
      <c r="N3312" s="14"/>
      <c r="O3312" s="14"/>
      <c r="P3312" s="14"/>
      <c r="Q3312" s="14"/>
      <c r="R3312" s="14"/>
      <c r="S3312" s="14">
        <v>0</v>
      </c>
    </row>
    <row r="3313" spans="1:19" x14ac:dyDescent="0.3">
      <c r="A3313" t="s">
        <v>8170</v>
      </c>
      <c r="B3313" t="s">
        <v>27</v>
      </c>
      <c r="C3313" s="14">
        <v>2009</v>
      </c>
      <c r="D3313" t="s">
        <v>302</v>
      </c>
      <c r="E3313" t="s">
        <v>2926</v>
      </c>
      <c r="F3313" t="s">
        <v>299</v>
      </c>
      <c r="G3313" t="s">
        <v>299</v>
      </c>
      <c r="H3313" t="s">
        <v>4353</v>
      </c>
      <c r="I3313" s="14"/>
      <c r="J3313" t="s">
        <v>4353</v>
      </c>
      <c r="K3313" s="14"/>
      <c r="L3313" t="s">
        <v>197</v>
      </c>
      <c r="M3313" t="s">
        <v>202</v>
      </c>
      <c r="N3313" s="14"/>
      <c r="O3313" s="14"/>
      <c r="P3313" s="14"/>
      <c r="Q3313" s="14"/>
      <c r="R3313" s="14"/>
      <c r="S3313" s="14">
        <v>0</v>
      </c>
    </row>
    <row r="3314" spans="1:19" x14ac:dyDescent="0.3">
      <c r="A3314" t="s">
        <v>8171</v>
      </c>
      <c r="B3314" t="s">
        <v>27</v>
      </c>
      <c r="C3314" s="14">
        <v>2009</v>
      </c>
      <c r="D3314" t="s">
        <v>302</v>
      </c>
      <c r="E3314" t="s">
        <v>2928</v>
      </c>
      <c r="F3314" t="s">
        <v>299</v>
      </c>
      <c r="G3314" t="s">
        <v>299</v>
      </c>
      <c r="H3314" t="s">
        <v>4353</v>
      </c>
      <c r="I3314" s="14">
        <v>1000000</v>
      </c>
      <c r="J3314" t="s">
        <v>146</v>
      </c>
      <c r="K3314" s="14">
        <v>1000000</v>
      </c>
      <c r="L3314" t="s">
        <v>197</v>
      </c>
      <c r="M3314" t="s">
        <v>202</v>
      </c>
      <c r="N3314" s="14"/>
      <c r="O3314" s="14"/>
      <c r="P3314" s="14"/>
      <c r="Q3314" s="14"/>
      <c r="R3314" s="14"/>
      <c r="S3314" s="14">
        <v>0</v>
      </c>
    </row>
    <row r="3315" spans="1:19" x14ac:dyDescent="0.3">
      <c r="A3315" t="s">
        <v>8172</v>
      </c>
      <c r="B3315" t="s">
        <v>27</v>
      </c>
      <c r="C3315" s="14">
        <v>2009</v>
      </c>
      <c r="D3315" t="s">
        <v>302</v>
      </c>
      <c r="E3315" t="s">
        <v>2929</v>
      </c>
      <c r="F3315" t="s">
        <v>299</v>
      </c>
      <c r="G3315" t="s">
        <v>299</v>
      </c>
      <c r="H3315" t="s">
        <v>4353</v>
      </c>
      <c r="I3315" s="14">
        <v>30000000</v>
      </c>
      <c r="J3315" t="s">
        <v>147</v>
      </c>
      <c r="K3315" s="14">
        <v>4391476</v>
      </c>
      <c r="L3315" t="s">
        <v>197</v>
      </c>
      <c r="M3315" t="s">
        <v>202</v>
      </c>
      <c r="N3315" s="14"/>
      <c r="O3315" s="14"/>
      <c r="P3315" s="14"/>
      <c r="Q3315" s="14"/>
      <c r="R3315" s="14"/>
      <c r="S3315" s="14">
        <v>0</v>
      </c>
    </row>
    <row r="3316" spans="1:19" x14ac:dyDescent="0.3">
      <c r="A3316" t="s">
        <v>8173</v>
      </c>
      <c r="B3316" t="s">
        <v>27</v>
      </c>
      <c r="C3316" s="14">
        <v>2009</v>
      </c>
      <c r="D3316" t="s">
        <v>302</v>
      </c>
      <c r="E3316" t="s">
        <v>2923</v>
      </c>
      <c r="F3316" t="s">
        <v>787</v>
      </c>
      <c r="G3316" t="s">
        <v>365</v>
      </c>
      <c r="H3316" t="s">
        <v>4353</v>
      </c>
      <c r="I3316" s="14">
        <v>1000000</v>
      </c>
      <c r="J3316" t="s">
        <v>182</v>
      </c>
      <c r="K3316" s="14">
        <v>12237.970703125</v>
      </c>
      <c r="L3316" t="s">
        <v>197</v>
      </c>
      <c r="M3316" t="s">
        <v>202</v>
      </c>
      <c r="N3316" s="14"/>
      <c r="O3316" s="14"/>
      <c r="P3316" s="14"/>
      <c r="Q3316" s="14"/>
      <c r="R3316" s="14"/>
      <c r="S3316" s="14">
        <v>0</v>
      </c>
    </row>
    <row r="3317" spans="1:19" x14ac:dyDescent="0.3">
      <c r="A3317" t="s">
        <v>8174</v>
      </c>
      <c r="B3317" t="s">
        <v>27</v>
      </c>
      <c r="C3317" s="14">
        <v>2009</v>
      </c>
      <c r="D3317" t="s">
        <v>302</v>
      </c>
      <c r="E3317" t="s">
        <v>2931</v>
      </c>
      <c r="F3317" t="s">
        <v>1166</v>
      </c>
      <c r="G3317" t="s">
        <v>365</v>
      </c>
      <c r="H3317" t="s">
        <v>4353</v>
      </c>
      <c r="I3317" s="14">
        <v>150000</v>
      </c>
      <c r="J3317" t="s">
        <v>147</v>
      </c>
      <c r="K3317" s="14">
        <v>21957.380859375</v>
      </c>
      <c r="L3317" t="s">
        <v>197</v>
      </c>
      <c r="M3317" t="s">
        <v>202</v>
      </c>
      <c r="N3317" s="14"/>
      <c r="O3317" s="14"/>
      <c r="P3317" s="14"/>
      <c r="Q3317" s="14"/>
      <c r="R3317" s="14"/>
      <c r="S3317" s="14">
        <v>0</v>
      </c>
    </row>
    <row r="3318" spans="1:19" x14ac:dyDescent="0.3">
      <c r="A3318" t="s">
        <v>8175</v>
      </c>
      <c r="B3318" t="s">
        <v>27</v>
      </c>
      <c r="C3318" s="14">
        <v>2009</v>
      </c>
      <c r="D3318" t="s">
        <v>302</v>
      </c>
      <c r="E3318" t="s">
        <v>2925</v>
      </c>
      <c r="F3318" t="s">
        <v>336</v>
      </c>
      <c r="G3318" t="s">
        <v>337</v>
      </c>
      <c r="H3318" t="s">
        <v>207</v>
      </c>
      <c r="I3318" s="14">
        <v>700000000</v>
      </c>
      <c r="J3318" t="s">
        <v>146</v>
      </c>
      <c r="K3318" s="14">
        <v>700000000</v>
      </c>
      <c r="L3318" t="s">
        <v>198</v>
      </c>
      <c r="M3318" t="s">
        <v>4353</v>
      </c>
      <c r="N3318" s="14"/>
      <c r="O3318" s="14"/>
      <c r="P3318" s="14"/>
      <c r="Q3318" s="14">
        <v>0</v>
      </c>
      <c r="R3318" s="14">
        <v>1</v>
      </c>
      <c r="S3318" s="14">
        <v>1</v>
      </c>
    </row>
    <row r="3319" spans="1:19" x14ac:dyDescent="0.3">
      <c r="A3319" t="s">
        <v>8176</v>
      </c>
      <c r="B3319" t="s">
        <v>27</v>
      </c>
      <c r="C3319" s="14">
        <v>2009</v>
      </c>
      <c r="D3319" t="s">
        <v>302</v>
      </c>
      <c r="E3319" t="s">
        <v>2930</v>
      </c>
      <c r="F3319" t="s">
        <v>299</v>
      </c>
      <c r="G3319" t="s">
        <v>299</v>
      </c>
      <c r="H3319" t="s">
        <v>4353</v>
      </c>
      <c r="I3319" s="14">
        <v>14200000</v>
      </c>
      <c r="J3319" t="s">
        <v>146</v>
      </c>
      <c r="K3319" s="14">
        <v>14200000</v>
      </c>
      <c r="L3319" t="s">
        <v>197</v>
      </c>
      <c r="M3319" t="s">
        <v>202</v>
      </c>
      <c r="N3319" s="14"/>
      <c r="O3319" s="14"/>
      <c r="P3319" s="14"/>
      <c r="Q3319" s="14"/>
      <c r="R3319" s="14"/>
      <c r="S3319" s="14">
        <v>0</v>
      </c>
    </row>
    <row r="3320" spans="1:19" x14ac:dyDescent="0.3">
      <c r="A3320" t="s">
        <v>8177</v>
      </c>
      <c r="B3320" t="s">
        <v>27</v>
      </c>
      <c r="C3320" s="14">
        <v>2010</v>
      </c>
      <c r="D3320" t="s">
        <v>302</v>
      </c>
      <c r="E3320" t="s">
        <v>2945</v>
      </c>
      <c r="F3320" t="s">
        <v>336</v>
      </c>
      <c r="G3320" t="s">
        <v>337</v>
      </c>
      <c r="H3320" t="s">
        <v>207</v>
      </c>
      <c r="I3320" s="14">
        <v>86500000</v>
      </c>
      <c r="J3320" t="s">
        <v>147</v>
      </c>
      <c r="K3320" s="14">
        <v>12776450</v>
      </c>
      <c r="L3320" t="s">
        <v>198</v>
      </c>
      <c r="M3320" t="s">
        <v>4353</v>
      </c>
      <c r="N3320" s="14"/>
      <c r="O3320" s="14"/>
      <c r="P3320" s="14"/>
      <c r="Q3320" s="14">
        <v>0</v>
      </c>
      <c r="R3320" s="14">
        <v>1</v>
      </c>
      <c r="S3320" s="14">
        <v>1</v>
      </c>
    </row>
    <row r="3321" spans="1:19" x14ac:dyDescent="0.3">
      <c r="A3321" t="s">
        <v>8179</v>
      </c>
      <c r="B3321" t="s">
        <v>27</v>
      </c>
      <c r="C3321" s="14">
        <v>2010</v>
      </c>
      <c r="D3321" t="s">
        <v>302</v>
      </c>
      <c r="E3321" t="s">
        <v>2933</v>
      </c>
      <c r="F3321" t="s">
        <v>336</v>
      </c>
      <c r="G3321" t="s">
        <v>337</v>
      </c>
      <c r="H3321" t="s">
        <v>207</v>
      </c>
      <c r="I3321" s="14">
        <v>233750000</v>
      </c>
      <c r="J3321" t="s">
        <v>146</v>
      </c>
      <c r="K3321" s="14">
        <v>233750000</v>
      </c>
      <c r="L3321" t="s">
        <v>198</v>
      </c>
      <c r="M3321" t="s">
        <v>202</v>
      </c>
      <c r="N3321" s="14"/>
      <c r="O3321" s="14"/>
      <c r="P3321" s="14"/>
      <c r="Q3321" s="14">
        <v>0</v>
      </c>
      <c r="R3321" s="14">
        <v>1</v>
      </c>
      <c r="S3321" s="14">
        <v>1</v>
      </c>
    </row>
    <row r="3322" spans="1:19" x14ac:dyDescent="0.3">
      <c r="A3322" t="s">
        <v>8180</v>
      </c>
      <c r="B3322" t="s">
        <v>27</v>
      </c>
      <c r="C3322" s="14">
        <v>2010</v>
      </c>
      <c r="D3322" t="s">
        <v>5025</v>
      </c>
      <c r="E3322" t="s">
        <v>2938</v>
      </c>
      <c r="F3322" t="s">
        <v>336</v>
      </c>
      <c r="G3322" t="s">
        <v>337</v>
      </c>
      <c r="H3322" t="s">
        <v>207</v>
      </c>
      <c r="I3322" s="14">
        <v>1000000000</v>
      </c>
      <c r="J3322" t="s">
        <v>146</v>
      </c>
      <c r="K3322" s="14">
        <v>1000000000</v>
      </c>
      <c r="L3322" t="s">
        <v>198</v>
      </c>
      <c r="M3322" t="s">
        <v>202</v>
      </c>
      <c r="N3322" s="14">
        <v>2</v>
      </c>
      <c r="O3322" s="14">
        <v>8</v>
      </c>
      <c r="P3322" s="14">
        <v>20</v>
      </c>
      <c r="Q3322" s="14">
        <v>0</v>
      </c>
      <c r="R3322" s="14">
        <v>1</v>
      </c>
      <c r="S3322" s="14">
        <v>1</v>
      </c>
    </row>
    <row r="3323" spans="1:19" x14ac:dyDescent="0.3">
      <c r="A3323" t="s">
        <v>8181</v>
      </c>
      <c r="B3323" t="s">
        <v>27</v>
      </c>
      <c r="C3323" s="14">
        <v>2010</v>
      </c>
      <c r="D3323" t="s">
        <v>302</v>
      </c>
      <c r="E3323" t="s">
        <v>2942</v>
      </c>
      <c r="F3323" t="s">
        <v>299</v>
      </c>
      <c r="G3323" t="s">
        <v>299</v>
      </c>
      <c r="H3323" t="s">
        <v>4353</v>
      </c>
      <c r="I3323" s="14">
        <v>2500000000</v>
      </c>
      <c r="J3323" t="s">
        <v>182</v>
      </c>
      <c r="K3323" s="14">
        <v>29344852</v>
      </c>
      <c r="L3323" t="s">
        <v>197</v>
      </c>
      <c r="M3323" t="s">
        <v>202</v>
      </c>
      <c r="N3323" s="14"/>
      <c r="O3323" s="14"/>
      <c r="P3323" s="14"/>
      <c r="Q3323" s="14"/>
      <c r="R3323" s="14"/>
      <c r="S3323" s="14">
        <v>0</v>
      </c>
    </row>
    <row r="3324" spans="1:19" x14ac:dyDescent="0.3">
      <c r="A3324" t="s">
        <v>8182</v>
      </c>
      <c r="B3324" t="s">
        <v>27</v>
      </c>
      <c r="C3324" s="14">
        <v>2010</v>
      </c>
      <c r="D3324" t="s">
        <v>302</v>
      </c>
      <c r="E3324" t="s">
        <v>2944</v>
      </c>
      <c r="F3324" t="s">
        <v>299</v>
      </c>
      <c r="G3324" t="s">
        <v>299</v>
      </c>
      <c r="H3324" t="s">
        <v>4353</v>
      </c>
      <c r="I3324" s="14"/>
      <c r="J3324" t="s">
        <v>4353</v>
      </c>
      <c r="K3324" s="14"/>
      <c r="L3324" t="s">
        <v>197</v>
      </c>
      <c r="M3324" t="s">
        <v>202</v>
      </c>
      <c r="N3324" s="14"/>
      <c r="O3324" s="14"/>
      <c r="P3324" s="14"/>
      <c r="Q3324" s="14"/>
      <c r="R3324" s="14"/>
      <c r="S3324" s="14">
        <v>0</v>
      </c>
    </row>
    <row r="3325" spans="1:19" x14ac:dyDescent="0.3">
      <c r="A3325" t="s">
        <v>8183</v>
      </c>
      <c r="B3325" t="s">
        <v>27</v>
      </c>
      <c r="C3325" s="14">
        <v>2010</v>
      </c>
      <c r="D3325" t="s">
        <v>302</v>
      </c>
      <c r="E3325" t="s">
        <v>2935</v>
      </c>
      <c r="F3325" t="s">
        <v>299</v>
      </c>
      <c r="G3325" t="s">
        <v>299</v>
      </c>
      <c r="H3325" t="s">
        <v>4353</v>
      </c>
      <c r="I3325" s="14">
        <v>10000000</v>
      </c>
      <c r="J3325" t="s">
        <v>147</v>
      </c>
      <c r="K3325" s="14">
        <v>1477046.25</v>
      </c>
      <c r="L3325" t="s">
        <v>197</v>
      </c>
      <c r="M3325" t="s">
        <v>202</v>
      </c>
      <c r="N3325" s="14"/>
      <c r="O3325" s="14"/>
      <c r="P3325" s="14"/>
      <c r="Q3325" s="14"/>
      <c r="R3325" s="14"/>
      <c r="S3325" s="14">
        <v>0</v>
      </c>
    </row>
    <row r="3326" spans="1:19" x14ac:dyDescent="0.3">
      <c r="A3326" t="s">
        <v>8185</v>
      </c>
      <c r="B3326" t="s">
        <v>27</v>
      </c>
      <c r="C3326" s="14">
        <v>2010</v>
      </c>
      <c r="D3326" t="s">
        <v>302</v>
      </c>
      <c r="E3326" t="s">
        <v>8197</v>
      </c>
      <c r="F3326" t="s">
        <v>299</v>
      </c>
      <c r="G3326" t="s">
        <v>299</v>
      </c>
      <c r="H3326" t="s">
        <v>4353</v>
      </c>
      <c r="I3326" s="14">
        <v>20000000</v>
      </c>
      <c r="J3326" t="s">
        <v>147</v>
      </c>
      <c r="K3326" s="14">
        <v>2954092.5</v>
      </c>
      <c r="L3326" t="s">
        <v>197</v>
      </c>
      <c r="M3326" t="s">
        <v>202</v>
      </c>
      <c r="N3326" s="14"/>
      <c r="O3326" s="14"/>
      <c r="P3326" s="14"/>
      <c r="Q3326" s="14"/>
      <c r="R3326" s="14"/>
      <c r="S3326" s="14">
        <v>0</v>
      </c>
    </row>
    <row r="3327" spans="1:19" x14ac:dyDescent="0.3">
      <c r="A3327" t="s">
        <v>8186</v>
      </c>
      <c r="B3327" t="s">
        <v>27</v>
      </c>
      <c r="C3327" s="14">
        <v>2010</v>
      </c>
      <c r="D3327" t="s">
        <v>302</v>
      </c>
      <c r="E3327" t="s">
        <v>8204</v>
      </c>
      <c r="F3327" t="s">
        <v>299</v>
      </c>
      <c r="G3327" t="s">
        <v>299</v>
      </c>
      <c r="H3327" t="s">
        <v>4353</v>
      </c>
      <c r="I3327" s="14">
        <v>30000000</v>
      </c>
      <c r="J3327" t="s">
        <v>147</v>
      </c>
      <c r="K3327" s="14">
        <v>4431138.5</v>
      </c>
      <c r="L3327" t="s">
        <v>197</v>
      </c>
      <c r="M3327" t="s">
        <v>202</v>
      </c>
      <c r="N3327" s="14"/>
      <c r="O3327" s="14"/>
      <c r="P3327" s="14"/>
      <c r="Q3327" s="14"/>
      <c r="R3327" s="14"/>
      <c r="S3327" s="14">
        <v>0</v>
      </c>
    </row>
    <row r="3328" spans="1:19" x14ac:dyDescent="0.3">
      <c r="A3328" t="s">
        <v>8188</v>
      </c>
      <c r="B3328" t="s">
        <v>27</v>
      </c>
      <c r="C3328" s="14">
        <v>2010</v>
      </c>
      <c r="D3328" t="s">
        <v>302</v>
      </c>
      <c r="E3328" t="s">
        <v>2937</v>
      </c>
      <c r="F3328" t="s">
        <v>299</v>
      </c>
      <c r="G3328" t="s">
        <v>299</v>
      </c>
      <c r="H3328" t="s">
        <v>4353</v>
      </c>
      <c r="I3328" s="14">
        <v>60000000</v>
      </c>
      <c r="J3328" t="s">
        <v>147</v>
      </c>
      <c r="K3328" s="14">
        <v>8862277</v>
      </c>
      <c r="L3328" t="s">
        <v>197</v>
      </c>
      <c r="M3328" t="s">
        <v>202</v>
      </c>
      <c r="N3328" s="14"/>
      <c r="O3328" s="14"/>
      <c r="P3328" s="14"/>
      <c r="Q3328" s="14"/>
      <c r="R3328" s="14"/>
      <c r="S3328" s="14">
        <v>0</v>
      </c>
    </row>
    <row r="3329" spans="1:19" x14ac:dyDescent="0.3">
      <c r="A3329" t="s">
        <v>8189</v>
      </c>
      <c r="B3329" t="s">
        <v>27</v>
      </c>
      <c r="C3329" s="14">
        <v>2010</v>
      </c>
      <c r="D3329" t="s">
        <v>302</v>
      </c>
      <c r="E3329" t="s">
        <v>2946</v>
      </c>
      <c r="F3329" t="s">
        <v>787</v>
      </c>
      <c r="G3329" t="s">
        <v>365</v>
      </c>
      <c r="H3329" t="s">
        <v>4353</v>
      </c>
      <c r="I3329" s="14"/>
      <c r="J3329" t="s">
        <v>4353</v>
      </c>
      <c r="K3329" s="14"/>
      <c r="L3329" t="s">
        <v>197</v>
      </c>
      <c r="M3329" t="s">
        <v>202</v>
      </c>
      <c r="N3329" s="14"/>
      <c r="O3329" s="14"/>
      <c r="P3329" s="14"/>
      <c r="Q3329" s="14"/>
      <c r="R3329" s="14"/>
      <c r="S3329" s="14">
        <v>0</v>
      </c>
    </row>
    <row r="3330" spans="1:19" x14ac:dyDescent="0.3">
      <c r="A3330" t="s">
        <v>8190</v>
      </c>
      <c r="B3330" t="s">
        <v>27</v>
      </c>
      <c r="C3330" s="14">
        <v>2010</v>
      </c>
      <c r="D3330" t="s">
        <v>302</v>
      </c>
      <c r="E3330" t="s">
        <v>8187</v>
      </c>
      <c r="F3330" t="s">
        <v>299</v>
      </c>
      <c r="G3330" t="s">
        <v>299</v>
      </c>
      <c r="H3330" t="s">
        <v>4353</v>
      </c>
      <c r="I3330" s="14">
        <v>8000000</v>
      </c>
      <c r="J3330" t="s">
        <v>147</v>
      </c>
      <c r="K3330" s="14">
        <v>1181637</v>
      </c>
      <c r="L3330" t="s">
        <v>197</v>
      </c>
      <c r="M3330" t="s">
        <v>202</v>
      </c>
      <c r="N3330" s="14"/>
      <c r="O3330" s="14"/>
      <c r="P3330" s="14"/>
      <c r="Q3330" s="14"/>
      <c r="R3330" s="14"/>
      <c r="S3330" s="14">
        <v>0</v>
      </c>
    </row>
    <row r="3331" spans="1:19" x14ac:dyDescent="0.3">
      <c r="A3331" t="s">
        <v>8191</v>
      </c>
      <c r="B3331" t="s">
        <v>27</v>
      </c>
      <c r="C3331" s="14">
        <v>2010</v>
      </c>
      <c r="D3331" t="s">
        <v>302</v>
      </c>
      <c r="E3331" t="s">
        <v>8178</v>
      </c>
      <c r="F3331" t="s">
        <v>299</v>
      </c>
      <c r="G3331" t="s">
        <v>299</v>
      </c>
      <c r="H3331" t="s">
        <v>4353</v>
      </c>
      <c r="I3331" s="14">
        <v>10000000</v>
      </c>
      <c r="J3331" t="s">
        <v>146</v>
      </c>
      <c r="K3331" s="14">
        <v>10000000</v>
      </c>
      <c r="L3331" t="s">
        <v>197</v>
      </c>
      <c r="M3331" t="s">
        <v>202</v>
      </c>
      <c r="N3331" s="14"/>
      <c r="O3331" s="14"/>
      <c r="P3331" s="14"/>
      <c r="Q3331" s="14"/>
      <c r="R3331" s="14"/>
      <c r="S3331" s="14">
        <v>0</v>
      </c>
    </row>
    <row r="3332" spans="1:19" x14ac:dyDescent="0.3">
      <c r="A3332" t="s">
        <v>8192</v>
      </c>
      <c r="B3332" t="s">
        <v>27</v>
      </c>
      <c r="C3332" s="14">
        <v>2010</v>
      </c>
      <c r="D3332" t="s">
        <v>302</v>
      </c>
      <c r="E3332" t="s">
        <v>8200</v>
      </c>
      <c r="F3332" t="s">
        <v>299</v>
      </c>
      <c r="G3332" t="s">
        <v>299</v>
      </c>
      <c r="H3332" t="s">
        <v>4353</v>
      </c>
      <c r="I3332" s="14"/>
      <c r="J3332" t="s">
        <v>4353</v>
      </c>
      <c r="K3332" s="14"/>
      <c r="L3332" t="s">
        <v>197</v>
      </c>
      <c r="M3332" t="s">
        <v>202</v>
      </c>
      <c r="N3332" s="14"/>
      <c r="O3332" s="14"/>
      <c r="P3332" s="14"/>
      <c r="Q3332" s="14"/>
      <c r="R3332" s="14"/>
      <c r="S3332" s="14">
        <v>0</v>
      </c>
    </row>
    <row r="3333" spans="1:19" x14ac:dyDescent="0.3">
      <c r="A3333" t="s">
        <v>8193</v>
      </c>
      <c r="B3333" t="s">
        <v>27</v>
      </c>
      <c r="C3333" s="14">
        <v>2010</v>
      </c>
      <c r="D3333" t="s">
        <v>302</v>
      </c>
      <c r="E3333" t="s">
        <v>2936</v>
      </c>
      <c r="F3333" t="s">
        <v>787</v>
      </c>
      <c r="G3333" t="s">
        <v>365</v>
      </c>
      <c r="H3333" t="s">
        <v>4353</v>
      </c>
      <c r="I3333" s="14">
        <v>1200000</v>
      </c>
      <c r="J3333" t="s">
        <v>182</v>
      </c>
      <c r="K3333" s="14">
        <v>14085.529296875</v>
      </c>
      <c r="L3333" t="s">
        <v>197</v>
      </c>
      <c r="M3333" t="s">
        <v>202</v>
      </c>
      <c r="N3333" s="14"/>
      <c r="O3333" s="14"/>
      <c r="P3333" s="14"/>
      <c r="Q3333" s="14"/>
      <c r="R3333" s="14"/>
      <c r="S3333" s="14">
        <v>0</v>
      </c>
    </row>
    <row r="3334" spans="1:19" x14ac:dyDescent="0.3">
      <c r="A3334" t="s">
        <v>8194</v>
      </c>
      <c r="B3334" t="s">
        <v>27</v>
      </c>
      <c r="C3334" s="14">
        <v>2010</v>
      </c>
      <c r="D3334" t="s">
        <v>302</v>
      </c>
      <c r="E3334" t="s">
        <v>2941</v>
      </c>
      <c r="F3334" t="s">
        <v>787</v>
      </c>
      <c r="G3334" t="s">
        <v>365</v>
      </c>
      <c r="H3334" t="s">
        <v>4353</v>
      </c>
      <c r="I3334" s="14"/>
      <c r="J3334" t="s">
        <v>4353</v>
      </c>
      <c r="K3334" s="14"/>
      <c r="L3334" t="s">
        <v>197</v>
      </c>
      <c r="M3334" t="s">
        <v>202</v>
      </c>
      <c r="N3334" s="14"/>
      <c r="O3334" s="14"/>
      <c r="P3334" s="14"/>
      <c r="Q3334" s="14"/>
      <c r="R3334" s="14"/>
      <c r="S3334" s="14">
        <v>0</v>
      </c>
    </row>
    <row r="3335" spans="1:19" x14ac:dyDescent="0.3">
      <c r="A3335" t="s">
        <v>8195</v>
      </c>
      <c r="B3335" t="s">
        <v>27</v>
      </c>
      <c r="C3335" s="14">
        <v>2010</v>
      </c>
      <c r="D3335" t="s">
        <v>5025</v>
      </c>
      <c r="E3335" t="s">
        <v>2932</v>
      </c>
      <c r="F3335" t="s">
        <v>336</v>
      </c>
      <c r="G3335" t="s">
        <v>337</v>
      </c>
      <c r="H3335" t="s">
        <v>207</v>
      </c>
      <c r="I3335" s="14">
        <v>104000000</v>
      </c>
      <c r="J3335" t="s">
        <v>146</v>
      </c>
      <c r="K3335" s="14">
        <v>104000000</v>
      </c>
      <c r="L3335" t="s">
        <v>198</v>
      </c>
      <c r="M3335" t="s">
        <v>202</v>
      </c>
      <c r="N3335" s="14">
        <v>1</v>
      </c>
      <c r="O3335" s="14">
        <v>8</v>
      </c>
      <c r="P3335" s="14">
        <v>20</v>
      </c>
      <c r="Q3335" s="14">
        <v>0</v>
      </c>
      <c r="R3335" s="14">
        <v>1</v>
      </c>
      <c r="S3335" s="14">
        <v>1</v>
      </c>
    </row>
    <row r="3336" spans="1:19" x14ac:dyDescent="0.3">
      <c r="A3336" t="s">
        <v>8196</v>
      </c>
      <c r="B3336" t="s">
        <v>27</v>
      </c>
      <c r="C3336" s="14">
        <v>2010</v>
      </c>
      <c r="D3336" t="s">
        <v>302</v>
      </c>
      <c r="E3336" t="s">
        <v>2934</v>
      </c>
      <c r="F3336" t="s">
        <v>336</v>
      </c>
      <c r="G3336" t="s">
        <v>337</v>
      </c>
      <c r="H3336" t="s">
        <v>207</v>
      </c>
      <c r="I3336" s="14">
        <v>124000000</v>
      </c>
      <c r="J3336" t="s">
        <v>146</v>
      </c>
      <c r="K3336" s="14">
        <v>124000000</v>
      </c>
      <c r="L3336" t="s">
        <v>198</v>
      </c>
      <c r="M3336" t="s">
        <v>202</v>
      </c>
      <c r="N3336" s="14">
        <v>2</v>
      </c>
      <c r="O3336" s="14"/>
      <c r="P3336" s="14">
        <v>20</v>
      </c>
      <c r="Q3336" s="14">
        <v>0</v>
      </c>
      <c r="R3336" s="14">
        <v>1</v>
      </c>
      <c r="S3336" s="14">
        <v>1</v>
      </c>
    </row>
    <row r="3337" spans="1:19" x14ac:dyDescent="0.3">
      <c r="A3337" t="s">
        <v>8198</v>
      </c>
      <c r="B3337" t="s">
        <v>27</v>
      </c>
      <c r="C3337" s="14">
        <v>2010</v>
      </c>
      <c r="D3337" t="s">
        <v>302</v>
      </c>
      <c r="E3337" t="s">
        <v>2940</v>
      </c>
      <c r="F3337" t="s">
        <v>299</v>
      </c>
      <c r="G3337" t="s">
        <v>299</v>
      </c>
      <c r="H3337" t="s">
        <v>4353</v>
      </c>
      <c r="I3337" s="14">
        <v>50000</v>
      </c>
      <c r="J3337" t="s">
        <v>146</v>
      </c>
      <c r="K3337" s="14">
        <v>50000</v>
      </c>
      <c r="L3337" t="s">
        <v>197</v>
      </c>
      <c r="M3337" t="s">
        <v>202</v>
      </c>
      <c r="N3337" s="14"/>
      <c r="O3337" s="14"/>
      <c r="P3337" s="14"/>
      <c r="Q3337" s="14"/>
      <c r="R3337" s="14"/>
      <c r="S3337" s="14">
        <v>0</v>
      </c>
    </row>
    <row r="3338" spans="1:19" x14ac:dyDescent="0.3">
      <c r="A3338" t="s">
        <v>8199</v>
      </c>
      <c r="B3338" t="s">
        <v>27</v>
      </c>
      <c r="C3338" s="14">
        <v>2010</v>
      </c>
      <c r="D3338" t="s">
        <v>302</v>
      </c>
      <c r="E3338" t="s">
        <v>8202</v>
      </c>
      <c r="F3338" t="s">
        <v>299</v>
      </c>
      <c r="G3338" t="s">
        <v>299</v>
      </c>
      <c r="H3338" t="s">
        <v>4353</v>
      </c>
      <c r="I3338" s="14">
        <v>500000</v>
      </c>
      <c r="J3338" t="s">
        <v>147</v>
      </c>
      <c r="K3338" s="14">
        <v>73852.3125</v>
      </c>
      <c r="L3338" t="s">
        <v>197</v>
      </c>
      <c r="M3338" t="s">
        <v>202</v>
      </c>
      <c r="N3338" s="14"/>
      <c r="O3338" s="14"/>
      <c r="P3338" s="14"/>
      <c r="Q3338" s="14"/>
      <c r="R3338" s="14"/>
      <c r="S3338" s="14">
        <v>0</v>
      </c>
    </row>
    <row r="3339" spans="1:19" x14ac:dyDescent="0.3">
      <c r="A3339" t="s">
        <v>8201</v>
      </c>
      <c r="B3339" t="s">
        <v>27</v>
      </c>
      <c r="C3339" s="14">
        <v>2010</v>
      </c>
      <c r="D3339" t="s">
        <v>302</v>
      </c>
      <c r="E3339" t="s">
        <v>8184</v>
      </c>
      <c r="F3339" t="s">
        <v>299</v>
      </c>
      <c r="G3339" t="s">
        <v>299</v>
      </c>
      <c r="H3339" t="s">
        <v>4353</v>
      </c>
      <c r="I3339" s="14">
        <v>100000</v>
      </c>
      <c r="J3339" t="s">
        <v>147</v>
      </c>
      <c r="K3339" s="14">
        <v>14770.4619140625</v>
      </c>
      <c r="L3339" t="s">
        <v>197</v>
      </c>
      <c r="M3339" t="s">
        <v>202</v>
      </c>
      <c r="N3339" s="14"/>
      <c r="O3339" s="14"/>
      <c r="P3339" s="14"/>
      <c r="Q3339" s="14"/>
      <c r="R3339" s="14"/>
      <c r="S3339" s="14">
        <v>0</v>
      </c>
    </row>
    <row r="3340" spans="1:19" x14ac:dyDescent="0.3">
      <c r="A3340" t="s">
        <v>8203</v>
      </c>
      <c r="B3340" t="s">
        <v>27</v>
      </c>
      <c r="C3340" s="14">
        <v>2010</v>
      </c>
      <c r="D3340" t="s">
        <v>5025</v>
      </c>
      <c r="E3340" t="s">
        <v>2939</v>
      </c>
      <c r="F3340" t="s">
        <v>336</v>
      </c>
      <c r="G3340" t="s">
        <v>337</v>
      </c>
      <c r="H3340" t="s">
        <v>207</v>
      </c>
      <c r="I3340" s="14">
        <v>474000000</v>
      </c>
      <c r="J3340" t="s">
        <v>146</v>
      </c>
      <c r="K3340" s="14">
        <v>474000000</v>
      </c>
      <c r="L3340" t="s">
        <v>198</v>
      </c>
      <c r="M3340" t="s">
        <v>199</v>
      </c>
      <c r="N3340" s="14">
        <v>6</v>
      </c>
      <c r="O3340" s="14">
        <v>8</v>
      </c>
      <c r="P3340" s="14">
        <v>20</v>
      </c>
      <c r="Q3340" s="14">
        <v>0</v>
      </c>
      <c r="R3340" s="14">
        <v>1</v>
      </c>
      <c r="S3340" s="14">
        <v>1</v>
      </c>
    </row>
    <row r="3341" spans="1:19" x14ac:dyDescent="0.3">
      <c r="A3341" t="s">
        <v>8205</v>
      </c>
      <c r="B3341" t="s">
        <v>27</v>
      </c>
      <c r="C3341" s="14">
        <v>2010</v>
      </c>
      <c r="D3341" t="s">
        <v>302</v>
      </c>
      <c r="E3341" t="s">
        <v>2943</v>
      </c>
      <c r="F3341" t="s">
        <v>299</v>
      </c>
      <c r="G3341" t="s">
        <v>299</v>
      </c>
      <c r="H3341" t="s">
        <v>4353</v>
      </c>
      <c r="I3341" s="14">
        <v>8100000</v>
      </c>
      <c r="J3341" t="s">
        <v>147</v>
      </c>
      <c r="K3341" s="14">
        <v>1196407.375</v>
      </c>
      <c r="L3341" t="s">
        <v>197</v>
      </c>
      <c r="M3341" t="s">
        <v>202</v>
      </c>
      <c r="N3341" s="14"/>
      <c r="O3341" s="14"/>
      <c r="P3341" s="14"/>
      <c r="Q3341" s="14"/>
      <c r="R3341" s="14"/>
      <c r="S3341" s="14">
        <v>0</v>
      </c>
    </row>
    <row r="3342" spans="1:19" x14ac:dyDescent="0.3">
      <c r="A3342" t="s">
        <v>8206</v>
      </c>
      <c r="B3342" t="s">
        <v>27</v>
      </c>
      <c r="C3342" s="14">
        <v>2011</v>
      </c>
      <c r="D3342" t="s">
        <v>302</v>
      </c>
      <c r="E3342" t="s">
        <v>2949</v>
      </c>
      <c r="F3342" t="s">
        <v>299</v>
      </c>
      <c r="G3342" t="s">
        <v>299</v>
      </c>
      <c r="H3342" t="s">
        <v>4353</v>
      </c>
      <c r="I3342" s="14">
        <v>30000000</v>
      </c>
      <c r="J3342" t="s">
        <v>147</v>
      </c>
      <c r="K3342" s="14">
        <v>4642912.5</v>
      </c>
      <c r="L3342" t="s">
        <v>197</v>
      </c>
      <c r="M3342" t="s">
        <v>202</v>
      </c>
      <c r="N3342" s="14"/>
      <c r="O3342" s="14"/>
      <c r="P3342" s="14"/>
      <c r="Q3342" s="14"/>
      <c r="R3342" s="14"/>
      <c r="S3342" s="14">
        <v>0</v>
      </c>
    </row>
    <row r="3343" spans="1:19" x14ac:dyDescent="0.3">
      <c r="A3343" t="s">
        <v>8207</v>
      </c>
      <c r="B3343" t="s">
        <v>27</v>
      </c>
      <c r="C3343" s="14">
        <v>2011</v>
      </c>
      <c r="D3343" t="s">
        <v>302</v>
      </c>
      <c r="E3343" t="s">
        <v>2947</v>
      </c>
      <c r="F3343" t="s">
        <v>299</v>
      </c>
      <c r="G3343" t="s">
        <v>299</v>
      </c>
      <c r="H3343" t="s">
        <v>4353</v>
      </c>
      <c r="I3343" s="14">
        <v>1200000</v>
      </c>
      <c r="J3343" t="s">
        <v>146</v>
      </c>
      <c r="K3343" s="14">
        <v>1200000</v>
      </c>
      <c r="L3343" t="s">
        <v>197</v>
      </c>
      <c r="M3343" t="s">
        <v>202</v>
      </c>
      <c r="N3343" s="14"/>
      <c r="O3343" s="14"/>
      <c r="P3343" s="14"/>
      <c r="Q3343" s="14"/>
      <c r="R3343" s="14"/>
      <c r="S3343" s="14">
        <v>0</v>
      </c>
    </row>
    <row r="3344" spans="1:19" x14ac:dyDescent="0.3">
      <c r="A3344" t="s">
        <v>8208</v>
      </c>
      <c r="B3344" t="s">
        <v>27</v>
      </c>
      <c r="C3344" s="14">
        <v>2011</v>
      </c>
      <c r="D3344" t="s">
        <v>302</v>
      </c>
      <c r="E3344" t="s">
        <v>2948</v>
      </c>
      <c r="F3344" t="s">
        <v>787</v>
      </c>
      <c r="G3344" t="s">
        <v>365</v>
      </c>
      <c r="H3344" t="s">
        <v>4353</v>
      </c>
      <c r="I3344" s="14"/>
      <c r="J3344" t="s">
        <v>4353</v>
      </c>
      <c r="K3344" s="14"/>
      <c r="L3344" t="s">
        <v>197</v>
      </c>
      <c r="M3344" t="s">
        <v>202</v>
      </c>
      <c r="N3344" s="14"/>
      <c r="O3344" s="14"/>
      <c r="P3344" s="14"/>
      <c r="Q3344" s="14"/>
      <c r="R3344" s="14"/>
      <c r="S3344" s="14">
        <v>0</v>
      </c>
    </row>
    <row r="3345" spans="1:19" x14ac:dyDescent="0.3">
      <c r="A3345" t="s">
        <v>8209</v>
      </c>
      <c r="B3345" t="s">
        <v>27</v>
      </c>
      <c r="C3345" s="14">
        <v>2011</v>
      </c>
      <c r="D3345" t="s">
        <v>302</v>
      </c>
      <c r="E3345" t="s">
        <v>2950</v>
      </c>
      <c r="F3345" t="s">
        <v>787</v>
      </c>
      <c r="G3345" t="s">
        <v>365</v>
      </c>
      <c r="H3345" t="s">
        <v>4353</v>
      </c>
      <c r="I3345" s="14">
        <v>1000000</v>
      </c>
      <c r="J3345" t="s">
        <v>182</v>
      </c>
      <c r="K3345" s="14">
        <v>11581.6630859375</v>
      </c>
      <c r="L3345" t="s">
        <v>197</v>
      </c>
      <c r="M3345" t="s">
        <v>202</v>
      </c>
      <c r="N3345" s="14"/>
      <c r="O3345" s="14"/>
      <c r="P3345" s="14"/>
      <c r="Q3345" s="14"/>
      <c r="R3345" s="14"/>
      <c r="S3345" s="14">
        <v>0</v>
      </c>
    </row>
    <row r="3346" spans="1:19" x14ac:dyDescent="0.3">
      <c r="A3346" t="s">
        <v>8210</v>
      </c>
      <c r="B3346" t="s">
        <v>27</v>
      </c>
      <c r="C3346" s="14">
        <v>2013</v>
      </c>
      <c r="D3346" t="s">
        <v>302</v>
      </c>
      <c r="E3346" t="s">
        <v>8212</v>
      </c>
      <c r="F3346" t="s">
        <v>336</v>
      </c>
      <c r="G3346" t="s">
        <v>337</v>
      </c>
      <c r="H3346" t="s">
        <v>207</v>
      </c>
      <c r="I3346" s="14">
        <v>44000000</v>
      </c>
      <c r="J3346" t="s">
        <v>146</v>
      </c>
      <c r="K3346" s="14">
        <v>44000000</v>
      </c>
      <c r="L3346" t="s">
        <v>198</v>
      </c>
      <c r="M3346" t="s">
        <v>202</v>
      </c>
      <c r="N3346" s="14">
        <v>2</v>
      </c>
      <c r="O3346" s="14"/>
      <c r="P3346" s="14"/>
      <c r="Q3346" s="14">
        <v>0</v>
      </c>
      <c r="R3346" s="14">
        <v>1</v>
      </c>
      <c r="S3346" s="14">
        <v>1</v>
      </c>
    </row>
    <row r="3347" spans="1:19" x14ac:dyDescent="0.3">
      <c r="A3347" t="s">
        <v>8211</v>
      </c>
      <c r="B3347" t="s">
        <v>27</v>
      </c>
      <c r="C3347" s="14">
        <v>2013</v>
      </c>
      <c r="D3347" t="s">
        <v>5025</v>
      </c>
      <c r="E3347" t="s">
        <v>2951</v>
      </c>
      <c r="F3347" t="s">
        <v>336</v>
      </c>
      <c r="G3347" t="s">
        <v>337</v>
      </c>
      <c r="H3347" t="s">
        <v>207</v>
      </c>
      <c r="I3347" s="14">
        <v>448000000</v>
      </c>
      <c r="J3347" t="s">
        <v>146</v>
      </c>
      <c r="K3347" s="14">
        <v>448000000</v>
      </c>
      <c r="L3347" t="s">
        <v>198</v>
      </c>
      <c r="M3347" t="s">
        <v>4353</v>
      </c>
      <c r="N3347" s="14"/>
      <c r="O3347" s="14"/>
      <c r="P3347" s="14"/>
      <c r="Q3347" s="14">
        <v>0</v>
      </c>
      <c r="R3347" s="14">
        <v>1</v>
      </c>
      <c r="S3347" s="14">
        <v>1</v>
      </c>
    </row>
    <row r="3348" spans="1:19" x14ac:dyDescent="0.3">
      <c r="A3348" t="s">
        <v>8213</v>
      </c>
      <c r="B3348" t="s">
        <v>27</v>
      </c>
      <c r="C3348" s="14">
        <v>2014</v>
      </c>
      <c r="D3348" t="s">
        <v>302</v>
      </c>
      <c r="E3348" t="s">
        <v>2952</v>
      </c>
      <c r="F3348" t="s">
        <v>336</v>
      </c>
      <c r="G3348" t="s">
        <v>337</v>
      </c>
      <c r="H3348" t="s">
        <v>207</v>
      </c>
      <c r="I3348" s="14">
        <v>165000000000</v>
      </c>
      <c r="J3348" t="s">
        <v>182</v>
      </c>
      <c r="K3348" s="14">
        <v>1632046080</v>
      </c>
      <c r="L3348" t="s">
        <v>198</v>
      </c>
      <c r="M3348" t="s">
        <v>199</v>
      </c>
      <c r="N3348" s="14">
        <v>6</v>
      </c>
      <c r="O3348" s="14">
        <v>2</v>
      </c>
      <c r="P3348" s="14">
        <v>15</v>
      </c>
      <c r="Q3348" s="14">
        <v>0</v>
      </c>
      <c r="R3348" s="14">
        <v>1</v>
      </c>
      <c r="S3348" s="14">
        <v>1</v>
      </c>
    </row>
    <row r="3349" spans="1:19" x14ac:dyDescent="0.3">
      <c r="A3349" t="s">
        <v>8214</v>
      </c>
      <c r="B3349" t="s">
        <v>27</v>
      </c>
      <c r="C3349" s="14">
        <v>2014</v>
      </c>
      <c r="D3349" t="s">
        <v>302</v>
      </c>
      <c r="E3349" t="s">
        <v>10024</v>
      </c>
      <c r="F3349" t="s">
        <v>336</v>
      </c>
      <c r="G3349" t="s">
        <v>337</v>
      </c>
      <c r="H3349" t="s">
        <v>207</v>
      </c>
      <c r="I3349" s="14">
        <v>2682000000</v>
      </c>
      <c r="J3349" t="s">
        <v>182</v>
      </c>
      <c r="K3349" s="14">
        <v>2681999872</v>
      </c>
      <c r="L3349" t="s">
        <v>198</v>
      </c>
      <c r="M3349" t="s">
        <v>4353</v>
      </c>
      <c r="N3349" s="14"/>
      <c r="O3349" s="14"/>
      <c r="P3349" s="14"/>
      <c r="Q3349" s="14">
        <v>0</v>
      </c>
      <c r="R3349" s="14">
        <v>1</v>
      </c>
      <c r="S3349" s="14">
        <v>1</v>
      </c>
    </row>
    <row r="3350" spans="1:19" x14ac:dyDescent="0.3">
      <c r="A3350" t="s">
        <v>8215</v>
      </c>
      <c r="B3350" t="s">
        <v>27</v>
      </c>
      <c r="C3350" s="14">
        <v>2014</v>
      </c>
      <c r="D3350" t="s">
        <v>5025</v>
      </c>
      <c r="E3350" t="s">
        <v>2954</v>
      </c>
      <c r="F3350" t="s">
        <v>336</v>
      </c>
      <c r="G3350" t="s">
        <v>337</v>
      </c>
      <c r="H3350" t="s">
        <v>207</v>
      </c>
      <c r="I3350" s="14">
        <v>2650000000</v>
      </c>
      <c r="J3350" t="s">
        <v>147</v>
      </c>
      <c r="K3350" s="14">
        <v>431354848</v>
      </c>
      <c r="L3350" t="s">
        <v>198</v>
      </c>
      <c r="M3350" t="s">
        <v>202</v>
      </c>
      <c r="N3350" s="14">
        <v>1</v>
      </c>
      <c r="O3350" s="14"/>
      <c r="P3350" s="14"/>
      <c r="Q3350" s="14">
        <v>0</v>
      </c>
      <c r="R3350" s="14">
        <v>1</v>
      </c>
      <c r="S3350" s="14">
        <v>1</v>
      </c>
    </row>
    <row r="3351" spans="1:19" x14ac:dyDescent="0.3">
      <c r="A3351" t="s">
        <v>8216</v>
      </c>
      <c r="B3351" t="s">
        <v>27</v>
      </c>
      <c r="C3351" s="14">
        <v>2014</v>
      </c>
      <c r="D3351" t="s">
        <v>5025</v>
      </c>
      <c r="E3351" t="s">
        <v>2955</v>
      </c>
      <c r="F3351" t="s">
        <v>336</v>
      </c>
      <c r="G3351" t="s">
        <v>337</v>
      </c>
      <c r="H3351" t="s">
        <v>207</v>
      </c>
      <c r="I3351" s="14">
        <v>2250000000</v>
      </c>
      <c r="J3351" t="s">
        <v>146</v>
      </c>
      <c r="K3351" s="14">
        <v>2250000000</v>
      </c>
      <c r="L3351" t="s">
        <v>198</v>
      </c>
      <c r="M3351" t="s">
        <v>199</v>
      </c>
      <c r="N3351" s="14">
        <v>6</v>
      </c>
      <c r="O3351" s="14"/>
      <c r="P3351" s="14"/>
      <c r="Q3351" s="14">
        <v>0</v>
      </c>
      <c r="R3351" s="14">
        <v>1</v>
      </c>
      <c r="S3351" s="14">
        <v>1</v>
      </c>
    </row>
    <row r="3352" spans="1:19" x14ac:dyDescent="0.3">
      <c r="A3352" t="s">
        <v>8217</v>
      </c>
      <c r="B3352" t="s">
        <v>27</v>
      </c>
      <c r="C3352" s="14">
        <v>2014</v>
      </c>
      <c r="D3352" t="s">
        <v>5025</v>
      </c>
      <c r="E3352" t="s">
        <v>2953</v>
      </c>
      <c r="F3352" t="s">
        <v>336</v>
      </c>
      <c r="G3352" t="s">
        <v>337</v>
      </c>
      <c r="H3352" t="s">
        <v>207</v>
      </c>
      <c r="I3352" s="14">
        <v>4001000000</v>
      </c>
      <c r="J3352" t="s">
        <v>146</v>
      </c>
      <c r="K3352" s="14">
        <v>4001000000</v>
      </c>
      <c r="L3352" t="s">
        <v>198</v>
      </c>
      <c r="M3352" t="s">
        <v>202</v>
      </c>
      <c r="N3352" s="14">
        <v>2</v>
      </c>
      <c r="O3352" s="14"/>
      <c r="P3352" s="14"/>
      <c r="Q3352" s="14">
        <v>0</v>
      </c>
      <c r="R3352" s="14">
        <v>1</v>
      </c>
      <c r="S3352" s="14">
        <v>1</v>
      </c>
    </row>
    <row r="3353" spans="1:19" x14ac:dyDescent="0.3">
      <c r="A3353" t="s">
        <v>8218</v>
      </c>
      <c r="B3353" t="s">
        <v>27</v>
      </c>
      <c r="C3353" s="14">
        <v>2015</v>
      </c>
      <c r="D3353" t="s">
        <v>4985</v>
      </c>
      <c r="E3353" t="s">
        <v>2956</v>
      </c>
      <c r="F3353" t="s">
        <v>463</v>
      </c>
      <c r="G3353" t="s">
        <v>337</v>
      </c>
      <c r="H3353" t="s">
        <v>699</v>
      </c>
      <c r="I3353" s="14"/>
      <c r="J3353" t="s">
        <v>4353</v>
      </c>
      <c r="K3353" s="14">
        <v>250000000</v>
      </c>
      <c r="L3353" t="s">
        <v>198</v>
      </c>
      <c r="M3353" t="s">
        <v>199</v>
      </c>
      <c r="N3353" s="14"/>
      <c r="O3353" s="14"/>
      <c r="P3353" s="14"/>
      <c r="Q3353" s="14">
        <v>0</v>
      </c>
      <c r="R3353" s="14">
        <v>1</v>
      </c>
      <c r="S3353" s="14">
        <v>1</v>
      </c>
    </row>
    <row r="3354" spans="1:19" x14ac:dyDescent="0.3">
      <c r="A3354" t="s">
        <v>8219</v>
      </c>
      <c r="B3354" t="s">
        <v>27</v>
      </c>
      <c r="C3354" s="14">
        <v>2015</v>
      </c>
      <c r="D3354" t="s">
        <v>4985</v>
      </c>
      <c r="E3354" t="s">
        <v>2957</v>
      </c>
      <c r="F3354" t="s">
        <v>732</v>
      </c>
      <c r="G3354" t="s">
        <v>337</v>
      </c>
      <c r="H3354" t="s">
        <v>207</v>
      </c>
      <c r="I3354" s="14"/>
      <c r="J3354" t="s">
        <v>4353</v>
      </c>
      <c r="K3354" s="14">
        <v>1500000000</v>
      </c>
      <c r="L3354" t="s">
        <v>198</v>
      </c>
      <c r="M3354" t="s">
        <v>199</v>
      </c>
      <c r="N3354" s="14"/>
      <c r="O3354" s="14"/>
      <c r="P3354" s="14"/>
      <c r="Q3354" s="14">
        <v>0</v>
      </c>
      <c r="R3354" s="14">
        <v>1</v>
      </c>
      <c r="S3354" s="14">
        <v>1</v>
      </c>
    </row>
    <row r="3355" spans="1:19" x14ac:dyDescent="0.3">
      <c r="A3355" t="s">
        <v>8220</v>
      </c>
      <c r="B3355" t="s">
        <v>27</v>
      </c>
      <c r="C3355" s="14">
        <v>2015</v>
      </c>
      <c r="D3355" t="s">
        <v>4985</v>
      </c>
      <c r="E3355" t="s">
        <v>2958</v>
      </c>
      <c r="F3355" t="s">
        <v>463</v>
      </c>
      <c r="G3355" t="s">
        <v>337</v>
      </c>
      <c r="H3355" t="s">
        <v>699</v>
      </c>
      <c r="I3355" s="14"/>
      <c r="J3355" t="s">
        <v>4353</v>
      </c>
      <c r="K3355" s="14">
        <v>820000000</v>
      </c>
      <c r="L3355" t="s">
        <v>198</v>
      </c>
      <c r="M3355" t="s">
        <v>199</v>
      </c>
      <c r="N3355" s="14"/>
      <c r="O3355" s="14"/>
      <c r="P3355" s="14"/>
      <c r="Q3355" s="14">
        <v>0</v>
      </c>
      <c r="R3355" s="14">
        <v>1</v>
      </c>
      <c r="S3355" s="14">
        <v>1</v>
      </c>
    </row>
    <row r="3356" spans="1:19" x14ac:dyDescent="0.3">
      <c r="A3356" t="s">
        <v>8221</v>
      </c>
      <c r="B3356" t="s">
        <v>27</v>
      </c>
      <c r="C3356" s="14">
        <v>2016</v>
      </c>
      <c r="D3356" t="s">
        <v>2871</v>
      </c>
      <c r="E3356" t="s">
        <v>2965</v>
      </c>
      <c r="F3356" t="s">
        <v>463</v>
      </c>
      <c r="G3356" t="s">
        <v>337</v>
      </c>
      <c r="H3356" t="s">
        <v>1465</v>
      </c>
      <c r="I3356" s="14"/>
      <c r="J3356" t="s">
        <v>4353</v>
      </c>
      <c r="K3356" s="14">
        <v>600000000</v>
      </c>
      <c r="L3356" t="s">
        <v>198</v>
      </c>
      <c r="M3356" t="s">
        <v>199</v>
      </c>
      <c r="N3356" s="14"/>
      <c r="O3356" s="14"/>
      <c r="P3356" s="14"/>
      <c r="Q3356" s="14">
        <v>0</v>
      </c>
      <c r="R3356" s="14">
        <v>1</v>
      </c>
      <c r="S3356" s="14">
        <v>1</v>
      </c>
    </row>
    <row r="3357" spans="1:19" x14ac:dyDescent="0.3">
      <c r="A3357" t="s">
        <v>8222</v>
      </c>
      <c r="B3357" t="s">
        <v>27</v>
      </c>
      <c r="C3357" s="14">
        <v>2016</v>
      </c>
      <c r="D3357" t="s">
        <v>4985</v>
      </c>
      <c r="E3357" t="s">
        <v>2963</v>
      </c>
      <c r="F3357" t="s">
        <v>336</v>
      </c>
      <c r="G3357" t="s">
        <v>337</v>
      </c>
      <c r="H3357" t="s">
        <v>207</v>
      </c>
      <c r="I3357" s="14"/>
      <c r="J3357" t="s">
        <v>4353</v>
      </c>
      <c r="K3357" s="14">
        <v>2700000000</v>
      </c>
      <c r="L3357" t="s">
        <v>198</v>
      </c>
      <c r="M3357" t="s">
        <v>4353</v>
      </c>
      <c r="N3357" s="14"/>
      <c r="O3357" s="14"/>
      <c r="P3357" s="14"/>
      <c r="Q3357" s="14">
        <v>0</v>
      </c>
      <c r="R3357" s="14">
        <v>1</v>
      </c>
      <c r="S3357" s="14">
        <v>1</v>
      </c>
    </row>
    <row r="3358" spans="1:19" x14ac:dyDescent="0.3">
      <c r="A3358" t="s">
        <v>8223</v>
      </c>
      <c r="B3358" t="s">
        <v>27</v>
      </c>
      <c r="C3358" s="14">
        <v>2016</v>
      </c>
      <c r="D3358" t="s">
        <v>2871</v>
      </c>
      <c r="E3358" t="s">
        <v>2962</v>
      </c>
      <c r="F3358" t="s">
        <v>454</v>
      </c>
      <c r="G3358" t="s">
        <v>455</v>
      </c>
      <c r="H3358" t="s">
        <v>1465</v>
      </c>
      <c r="I3358" s="14"/>
      <c r="J3358" t="s">
        <v>4353</v>
      </c>
      <c r="K3358" s="14">
        <v>600000000</v>
      </c>
      <c r="L3358" t="s">
        <v>198</v>
      </c>
      <c r="M3358" t="s">
        <v>199</v>
      </c>
      <c r="N3358" s="14"/>
      <c r="O3358" s="14"/>
      <c r="P3358" s="14"/>
      <c r="Q3358" s="14">
        <v>1</v>
      </c>
      <c r="R3358" s="14">
        <v>1</v>
      </c>
      <c r="S3358" s="14">
        <v>1</v>
      </c>
    </row>
    <row r="3359" spans="1:19" x14ac:dyDescent="0.3">
      <c r="A3359" t="s">
        <v>8224</v>
      </c>
      <c r="B3359" t="s">
        <v>27</v>
      </c>
      <c r="C3359" s="14">
        <v>2016</v>
      </c>
      <c r="D3359" t="s">
        <v>2871</v>
      </c>
      <c r="E3359" t="s">
        <v>2964</v>
      </c>
      <c r="F3359" t="s">
        <v>336</v>
      </c>
      <c r="G3359" t="s">
        <v>337</v>
      </c>
      <c r="H3359" t="s">
        <v>207</v>
      </c>
      <c r="I3359" s="14"/>
      <c r="J3359" t="s">
        <v>4353</v>
      </c>
      <c r="K3359" s="14">
        <v>1150000000</v>
      </c>
      <c r="L3359" t="s">
        <v>198</v>
      </c>
      <c r="M3359" t="s">
        <v>4353</v>
      </c>
      <c r="N3359" s="14"/>
      <c r="O3359" s="14"/>
      <c r="P3359" s="14"/>
      <c r="Q3359" s="14">
        <v>0</v>
      </c>
      <c r="R3359" s="14">
        <v>1</v>
      </c>
      <c r="S3359" s="14">
        <v>1</v>
      </c>
    </row>
    <row r="3360" spans="1:19" x14ac:dyDescent="0.3">
      <c r="A3360" t="s">
        <v>8225</v>
      </c>
      <c r="B3360" t="s">
        <v>27</v>
      </c>
      <c r="C3360" s="14">
        <v>2016</v>
      </c>
      <c r="D3360" t="s">
        <v>4985</v>
      </c>
      <c r="E3360" t="s">
        <v>2966</v>
      </c>
      <c r="F3360" t="s">
        <v>732</v>
      </c>
      <c r="G3360" t="s">
        <v>337</v>
      </c>
      <c r="H3360" t="s">
        <v>699</v>
      </c>
      <c r="I3360" s="14"/>
      <c r="J3360" t="s">
        <v>4353</v>
      </c>
      <c r="K3360" s="14">
        <v>1260000000</v>
      </c>
      <c r="L3360" t="s">
        <v>198</v>
      </c>
      <c r="M3360" t="s">
        <v>199</v>
      </c>
      <c r="N3360" s="14"/>
      <c r="O3360" s="14"/>
      <c r="P3360" s="14"/>
      <c r="Q3360" s="14">
        <v>0</v>
      </c>
      <c r="R3360" s="14">
        <v>1</v>
      </c>
      <c r="S3360" s="14">
        <v>1</v>
      </c>
    </row>
    <row r="3361" spans="1:19" x14ac:dyDescent="0.3">
      <c r="A3361" t="s">
        <v>8226</v>
      </c>
      <c r="B3361" t="s">
        <v>27</v>
      </c>
      <c r="C3361" s="14">
        <v>2016</v>
      </c>
      <c r="D3361" t="s">
        <v>2871</v>
      </c>
      <c r="E3361" t="s">
        <v>2960</v>
      </c>
      <c r="F3361" t="s">
        <v>336</v>
      </c>
      <c r="G3361" t="s">
        <v>337</v>
      </c>
      <c r="H3361" t="s">
        <v>207</v>
      </c>
      <c r="I3361" s="14"/>
      <c r="J3361" t="s">
        <v>4353</v>
      </c>
      <c r="K3361" s="14">
        <v>1275000064</v>
      </c>
      <c r="L3361" t="s">
        <v>198</v>
      </c>
      <c r="M3361" t="s">
        <v>4353</v>
      </c>
      <c r="N3361" s="14"/>
      <c r="O3361" s="14"/>
      <c r="P3361" s="14"/>
      <c r="Q3361" s="14">
        <v>0</v>
      </c>
      <c r="R3361" s="14">
        <v>1</v>
      </c>
      <c r="S3361" s="14">
        <v>1</v>
      </c>
    </row>
    <row r="3362" spans="1:19" x14ac:dyDescent="0.3">
      <c r="A3362" t="s">
        <v>8227</v>
      </c>
      <c r="B3362" t="s">
        <v>27</v>
      </c>
      <c r="C3362" s="14">
        <v>2016</v>
      </c>
      <c r="D3362" t="s">
        <v>4985</v>
      </c>
      <c r="E3362" t="s">
        <v>2959</v>
      </c>
      <c r="F3362" t="s">
        <v>336</v>
      </c>
      <c r="G3362" t="s">
        <v>337</v>
      </c>
      <c r="H3362" t="s">
        <v>699</v>
      </c>
      <c r="I3362" s="14"/>
      <c r="J3362" t="s">
        <v>4353</v>
      </c>
      <c r="K3362" s="14">
        <v>1550000000</v>
      </c>
      <c r="L3362" t="s">
        <v>198</v>
      </c>
      <c r="M3362" t="s">
        <v>4353</v>
      </c>
      <c r="N3362" s="14"/>
      <c r="O3362" s="14"/>
      <c r="P3362" s="14"/>
      <c r="Q3362" s="14">
        <v>0</v>
      </c>
      <c r="R3362" s="14">
        <v>1</v>
      </c>
      <c r="S3362" s="14">
        <v>1</v>
      </c>
    </row>
    <row r="3363" spans="1:19" x14ac:dyDescent="0.3">
      <c r="A3363" t="s">
        <v>8228</v>
      </c>
      <c r="B3363" t="s">
        <v>27</v>
      </c>
      <c r="C3363" s="14">
        <v>2016</v>
      </c>
      <c r="D3363" t="s">
        <v>4985</v>
      </c>
      <c r="E3363" t="s">
        <v>2961</v>
      </c>
      <c r="F3363" t="s">
        <v>463</v>
      </c>
      <c r="G3363" t="s">
        <v>337</v>
      </c>
      <c r="H3363" t="s">
        <v>207</v>
      </c>
      <c r="I3363" s="14"/>
      <c r="J3363" t="s">
        <v>4353</v>
      </c>
      <c r="K3363" s="14">
        <v>750000000</v>
      </c>
      <c r="L3363" t="s">
        <v>198</v>
      </c>
      <c r="M3363" t="s">
        <v>199</v>
      </c>
      <c r="N3363" s="14"/>
      <c r="O3363" s="14"/>
      <c r="P3363" s="14"/>
      <c r="Q3363" s="14">
        <v>0</v>
      </c>
      <c r="R3363" s="14">
        <v>1</v>
      </c>
      <c r="S3363" s="14">
        <v>1</v>
      </c>
    </row>
    <row r="3364" spans="1:19" x14ac:dyDescent="0.3">
      <c r="A3364" t="s">
        <v>8229</v>
      </c>
      <c r="B3364" t="s">
        <v>27</v>
      </c>
      <c r="C3364" s="14">
        <v>2017</v>
      </c>
      <c r="D3364" t="s">
        <v>5025</v>
      </c>
      <c r="E3364" t="s">
        <v>2967</v>
      </c>
      <c r="F3364" t="s">
        <v>1954</v>
      </c>
      <c r="G3364" t="s">
        <v>549</v>
      </c>
      <c r="H3364" t="s">
        <v>699</v>
      </c>
      <c r="I3364" s="14">
        <v>1350000000</v>
      </c>
      <c r="J3364" t="s">
        <v>146</v>
      </c>
      <c r="K3364" s="14">
        <v>1350000000</v>
      </c>
      <c r="L3364" t="s">
        <v>198</v>
      </c>
      <c r="M3364" t="s">
        <v>199</v>
      </c>
      <c r="N3364" s="14"/>
      <c r="O3364" s="14"/>
      <c r="P3364" s="14"/>
      <c r="Q3364" s="14">
        <v>1</v>
      </c>
      <c r="R3364" s="14">
        <v>1</v>
      </c>
      <c r="S3364" s="14">
        <v>1</v>
      </c>
    </row>
    <row r="3365" spans="1:19" x14ac:dyDescent="0.3">
      <c r="A3365" t="s">
        <v>8230</v>
      </c>
      <c r="B3365" t="s">
        <v>27</v>
      </c>
      <c r="C3365" s="14">
        <v>2017</v>
      </c>
      <c r="D3365" t="s">
        <v>4985</v>
      </c>
      <c r="E3365" t="s">
        <v>2968</v>
      </c>
      <c r="F3365" t="s">
        <v>732</v>
      </c>
      <c r="G3365" t="s">
        <v>337</v>
      </c>
      <c r="H3365" t="s">
        <v>207</v>
      </c>
      <c r="I3365" s="14"/>
      <c r="J3365" t="s">
        <v>4353</v>
      </c>
      <c r="K3365" s="14">
        <v>1500000000</v>
      </c>
      <c r="L3365" t="s">
        <v>198</v>
      </c>
      <c r="M3365" t="s">
        <v>199</v>
      </c>
      <c r="N3365" s="14"/>
      <c r="O3365" s="14"/>
      <c r="P3365" s="14"/>
      <c r="Q3365" s="14">
        <v>0</v>
      </c>
      <c r="R3365" s="14">
        <v>1</v>
      </c>
      <c r="S3365" s="14">
        <v>1</v>
      </c>
    </row>
    <row r="3366" spans="1:19" x14ac:dyDescent="0.3">
      <c r="A3366" t="s">
        <v>8231</v>
      </c>
      <c r="B3366" t="s">
        <v>27</v>
      </c>
      <c r="C3366" s="14">
        <v>2017</v>
      </c>
      <c r="D3366" t="s">
        <v>4985</v>
      </c>
      <c r="E3366" t="s">
        <v>2969</v>
      </c>
      <c r="F3366" t="s">
        <v>463</v>
      </c>
      <c r="G3366" t="s">
        <v>337</v>
      </c>
      <c r="H3366" t="s">
        <v>699</v>
      </c>
      <c r="I3366" s="14"/>
      <c r="J3366" t="s">
        <v>4353</v>
      </c>
      <c r="K3366" s="14">
        <v>224000000</v>
      </c>
      <c r="L3366" t="s">
        <v>198</v>
      </c>
      <c r="M3366" t="s">
        <v>199</v>
      </c>
      <c r="N3366" s="14"/>
      <c r="O3366" s="14"/>
      <c r="P3366" s="14"/>
      <c r="Q3366" s="14">
        <v>0</v>
      </c>
      <c r="R3366" s="14">
        <v>1</v>
      </c>
      <c r="S3366" s="14">
        <v>1</v>
      </c>
    </row>
    <row r="3367" spans="1:19" x14ac:dyDescent="0.3">
      <c r="A3367" t="s">
        <v>8232</v>
      </c>
      <c r="B3367" t="s">
        <v>126</v>
      </c>
      <c r="C3367" s="14">
        <v>2000</v>
      </c>
      <c r="D3367" t="s">
        <v>302</v>
      </c>
      <c r="E3367" t="s">
        <v>2970</v>
      </c>
      <c r="F3367" t="s">
        <v>299</v>
      </c>
      <c r="G3367" t="s">
        <v>299</v>
      </c>
      <c r="H3367" t="s">
        <v>4353</v>
      </c>
      <c r="I3367" s="14">
        <v>3000000</v>
      </c>
      <c r="J3367" t="s">
        <v>147</v>
      </c>
      <c r="K3367" s="14">
        <v>362384.3125</v>
      </c>
      <c r="L3367" t="s">
        <v>197</v>
      </c>
      <c r="M3367" t="s">
        <v>202</v>
      </c>
      <c r="N3367" s="14"/>
      <c r="O3367" s="14"/>
      <c r="P3367" s="14"/>
      <c r="Q3367" s="14"/>
      <c r="R3367" s="14"/>
      <c r="S3367" s="14">
        <v>0</v>
      </c>
    </row>
    <row r="3368" spans="1:19" x14ac:dyDescent="0.3">
      <c r="A3368" t="s">
        <v>8233</v>
      </c>
      <c r="B3368" t="s">
        <v>126</v>
      </c>
      <c r="C3368" s="14">
        <v>2001</v>
      </c>
      <c r="D3368" t="s">
        <v>302</v>
      </c>
      <c r="E3368" t="s">
        <v>2971</v>
      </c>
      <c r="F3368" t="s">
        <v>299</v>
      </c>
      <c r="G3368" t="s">
        <v>299</v>
      </c>
      <c r="H3368" t="s">
        <v>4353</v>
      </c>
      <c r="I3368" s="14">
        <v>1000000</v>
      </c>
      <c r="J3368" t="s">
        <v>146</v>
      </c>
      <c r="K3368" s="14">
        <v>1000000</v>
      </c>
      <c r="L3368" t="s">
        <v>197</v>
      </c>
      <c r="M3368" t="s">
        <v>202</v>
      </c>
      <c r="N3368" s="14"/>
      <c r="O3368" s="14"/>
      <c r="P3368" s="14"/>
      <c r="Q3368" s="14"/>
      <c r="R3368" s="14"/>
      <c r="S3368" s="14">
        <v>0</v>
      </c>
    </row>
    <row r="3369" spans="1:19" x14ac:dyDescent="0.3">
      <c r="A3369" t="s">
        <v>8234</v>
      </c>
      <c r="B3369" t="s">
        <v>126</v>
      </c>
      <c r="C3369" s="14">
        <v>2002</v>
      </c>
      <c r="D3369" t="s">
        <v>302</v>
      </c>
      <c r="E3369" t="s">
        <v>2972</v>
      </c>
      <c r="F3369" t="s">
        <v>299</v>
      </c>
      <c r="G3369" t="s">
        <v>299</v>
      </c>
      <c r="H3369" t="s">
        <v>4353</v>
      </c>
      <c r="I3369" s="14">
        <v>2500000</v>
      </c>
      <c r="J3369" t="s">
        <v>146</v>
      </c>
      <c r="K3369" s="14">
        <v>2500000</v>
      </c>
      <c r="L3369" t="s">
        <v>197</v>
      </c>
      <c r="M3369" t="s">
        <v>202</v>
      </c>
      <c r="N3369" s="14"/>
      <c r="O3369" s="14"/>
      <c r="P3369" s="14"/>
      <c r="Q3369" s="14"/>
      <c r="R3369" s="14"/>
      <c r="S3369" s="14">
        <v>0</v>
      </c>
    </row>
    <row r="3370" spans="1:19" x14ac:dyDescent="0.3">
      <c r="A3370" t="s">
        <v>8235</v>
      </c>
      <c r="B3370" t="s">
        <v>126</v>
      </c>
      <c r="C3370" s="14">
        <v>2005</v>
      </c>
      <c r="D3370" t="s">
        <v>302</v>
      </c>
      <c r="E3370" t="s">
        <v>2973</v>
      </c>
      <c r="F3370" t="s">
        <v>299</v>
      </c>
      <c r="G3370" t="s">
        <v>299</v>
      </c>
      <c r="H3370" t="s">
        <v>4353</v>
      </c>
      <c r="I3370" s="14">
        <v>50000000</v>
      </c>
      <c r="J3370" t="s">
        <v>147</v>
      </c>
      <c r="K3370" s="14">
        <v>6101790</v>
      </c>
      <c r="L3370" t="s">
        <v>197</v>
      </c>
      <c r="M3370" t="s">
        <v>202</v>
      </c>
      <c r="N3370" s="14"/>
      <c r="O3370" s="14"/>
      <c r="P3370" s="14"/>
      <c r="Q3370" s="14"/>
      <c r="R3370" s="14"/>
      <c r="S3370" s="14">
        <v>0</v>
      </c>
    </row>
    <row r="3371" spans="1:19" x14ac:dyDescent="0.3">
      <c r="A3371" t="s">
        <v>8236</v>
      </c>
      <c r="B3371" t="s">
        <v>126</v>
      </c>
      <c r="C3371" s="14">
        <v>2008</v>
      </c>
      <c r="D3371" t="s">
        <v>302</v>
      </c>
      <c r="E3371" t="s">
        <v>2974</v>
      </c>
      <c r="F3371" t="s">
        <v>299</v>
      </c>
      <c r="G3371" t="s">
        <v>299</v>
      </c>
      <c r="H3371" t="s">
        <v>4353</v>
      </c>
      <c r="I3371" s="14">
        <v>1000000</v>
      </c>
      <c r="J3371" t="s">
        <v>146</v>
      </c>
      <c r="K3371" s="14">
        <v>1000000</v>
      </c>
      <c r="L3371" t="s">
        <v>197</v>
      </c>
      <c r="M3371" t="s">
        <v>202</v>
      </c>
      <c r="N3371" s="14"/>
      <c r="O3371" s="14"/>
      <c r="P3371" s="14"/>
      <c r="Q3371" s="14"/>
      <c r="R3371" s="14"/>
      <c r="S3371" s="14">
        <v>0</v>
      </c>
    </row>
    <row r="3372" spans="1:19" x14ac:dyDescent="0.3">
      <c r="A3372" t="s">
        <v>8237</v>
      </c>
      <c r="B3372" t="s">
        <v>126</v>
      </c>
      <c r="C3372" s="14">
        <v>2008</v>
      </c>
      <c r="D3372" t="s">
        <v>302</v>
      </c>
      <c r="E3372" t="s">
        <v>2975</v>
      </c>
      <c r="F3372" t="s">
        <v>299</v>
      </c>
      <c r="G3372" t="s">
        <v>299</v>
      </c>
      <c r="H3372" t="s">
        <v>4353</v>
      </c>
      <c r="I3372" s="14">
        <v>500000</v>
      </c>
      <c r="J3372" t="s">
        <v>146</v>
      </c>
      <c r="K3372" s="14">
        <v>500000</v>
      </c>
      <c r="L3372" t="s">
        <v>197</v>
      </c>
      <c r="M3372" t="s">
        <v>202</v>
      </c>
      <c r="N3372" s="14"/>
      <c r="O3372" s="14"/>
      <c r="P3372" s="14"/>
      <c r="Q3372" s="14"/>
      <c r="R3372" s="14"/>
      <c r="S3372" s="14">
        <v>0</v>
      </c>
    </row>
    <row r="3373" spans="1:19" x14ac:dyDescent="0.3">
      <c r="A3373" t="s">
        <v>8238</v>
      </c>
      <c r="B3373" t="s">
        <v>126</v>
      </c>
      <c r="C3373" s="14">
        <v>2009</v>
      </c>
      <c r="D3373" t="s">
        <v>302</v>
      </c>
      <c r="E3373" t="s">
        <v>2976</v>
      </c>
      <c r="F3373" t="s">
        <v>299</v>
      </c>
      <c r="G3373" t="s">
        <v>299</v>
      </c>
      <c r="H3373" t="s">
        <v>4353</v>
      </c>
      <c r="I3373" s="14"/>
      <c r="J3373" t="s">
        <v>4353</v>
      </c>
      <c r="K3373" s="14"/>
      <c r="L3373" t="s">
        <v>197</v>
      </c>
      <c r="M3373" t="s">
        <v>202</v>
      </c>
      <c r="N3373" s="14"/>
      <c r="O3373" s="14"/>
      <c r="P3373" s="14"/>
      <c r="Q3373" s="14"/>
      <c r="R3373" s="14"/>
      <c r="S3373" s="14">
        <v>0</v>
      </c>
    </row>
    <row r="3374" spans="1:19" x14ac:dyDescent="0.3">
      <c r="A3374" t="s">
        <v>8239</v>
      </c>
      <c r="B3374" t="s">
        <v>126</v>
      </c>
      <c r="C3374" s="14">
        <v>2009</v>
      </c>
      <c r="D3374" t="s">
        <v>302</v>
      </c>
      <c r="E3374" t="s">
        <v>2977</v>
      </c>
      <c r="F3374" t="s">
        <v>299</v>
      </c>
      <c r="G3374" t="s">
        <v>299</v>
      </c>
      <c r="H3374" t="s">
        <v>4353</v>
      </c>
      <c r="I3374" s="14">
        <v>11000000</v>
      </c>
      <c r="J3374" t="s">
        <v>146</v>
      </c>
      <c r="K3374" s="14">
        <v>11000000</v>
      </c>
      <c r="L3374" t="s">
        <v>197</v>
      </c>
      <c r="M3374" t="s">
        <v>202</v>
      </c>
      <c r="N3374" s="14"/>
      <c r="O3374" s="14"/>
      <c r="P3374" s="14"/>
      <c r="Q3374" s="14"/>
      <c r="R3374" s="14"/>
      <c r="S3374" s="14">
        <v>0</v>
      </c>
    </row>
    <row r="3375" spans="1:19" x14ac:dyDescent="0.3">
      <c r="A3375" t="s">
        <v>8240</v>
      </c>
      <c r="B3375" t="s">
        <v>126</v>
      </c>
      <c r="C3375" s="14">
        <v>2011</v>
      </c>
      <c r="D3375" t="s">
        <v>302</v>
      </c>
      <c r="E3375" t="s">
        <v>2978</v>
      </c>
      <c r="F3375" t="s">
        <v>299</v>
      </c>
      <c r="G3375" t="s">
        <v>299</v>
      </c>
      <c r="H3375" t="s">
        <v>4353</v>
      </c>
      <c r="I3375" s="14">
        <v>5500000</v>
      </c>
      <c r="J3375" t="s">
        <v>146</v>
      </c>
      <c r="K3375" s="14">
        <v>5500000</v>
      </c>
      <c r="L3375" t="s">
        <v>197</v>
      </c>
      <c r="M3375" t="s">
        <v>202</v>
      </c>
      <c r="N3375" s="14"/>
      <c r="O3375" s="14"/>
      <c r="P3375" s="14"/>
      <c r="Q3375" s="14"/>
      <c r="R3375" s="14"/>
      <c r="S3375" s="14">
        <v>0</v>
      </c>
    </row>
    <row r="3376" spans="1:19" x14ac:dyDescent="0.3">
      <c r="A3376" t="s">
        <v>8241</v>
      </c>
      <c r="B3376" t="s">
        <v>80</v>
      </c>
      <c r="C3376" s="14">
        <v>1985</v>
      </c>
      <c r="D3376" t="s">
        <v>255</v>
      </c>
      <c r="E3376" t="s">
        <v>2979</v>
      </c>
      <c r="F3376" t="s">
        <v>299</v>
      </c>
      <c r="G3376" t="s">
        <v>299</v>
      </c>
      <c r="H3376" t="s">
        <v>4353</v>
      </c>
      <c r="I3376" s="14"/>
      <c r="J3376" t="s">
        <v>4353</v>
      </c>
      <c r="K3376" s="14">
        <v>12500000</v>
      </c>
      <c r="L3376" t="s">
        <v>198</v>
      </c>
      <c r="M3376" t="s">
        <v>4353</v>
      </c>
      <c r="N3376" s="14">
        <v>0</v>
      </c>
      <c r="O3376" s="14"/>
      <c r="P3376" s="14"/>
      <c r="Q3376" s="14"/>
      <c r="R3376" s="14"/>
      <c r="S3376" s="14">
        <v>0</v>
      </c>
    </row>
    <row r="3377" spans="1:19" x14ac:dyDescent="0.3">
      <c r="A3377" t="s">
        <v>8242</v>
      </c>
      <c r="B3377" t="s">
        <v>80</v>
      </c>
      <c r="C3377" s="14">
        <v>1991</v>
      </c>
      <c r="D3377" t="s">
        <v>362</v>
      </c>
      <c r="E3377" t="s">
        <v>2981</v>
      </c>
      <c r="F3377" t="s">
        <v>299</v>
      </c>
      <c r="G3377" t="s">
        <v>299</v>
      </c>
      <c r="H3377" t="s">
        <v>4353</v>
      </c>
      <c r="I3377" s="14"/>
      <c r="J3377" t="s">
        <v>4353</v>
      </c>
      <c r="K3377" s="14"/>
      <c r="L3377" t="s">
        <v>197</v>
      </c>
      <c r="M3377" t="s">
        <v>4353</v>
      </c>
      <c r="N3377" s="14"/>
      <c r="O3377" s="14"/>
      <c r="P3377" s="14"/>
      <c r="Q3377" s="14"/>
      <c r="R3377" s="14"/>
      <c r="S3377" s="14">
        <v>0</v>
      </c>
    </row>
    <row r="3378" spans="1:19" x14ac:dyDescent="0.3">
      <c r="A3378" t="s">
        <v>8243</v>
      </c>
      <c r="B3378" t="s">
        <v>80</v>
      </c>
      <c r="C3378" s="14">
        <v>1991</v>
      </c>
      <c r="D3378" t="s">
        <v>362</v>
      </c>
      <c r="E3378" t="s">
        <v>2980</v>
      </c>
      <c r="F3378" t="s">
        <v>299</v>
      </c>
      <c r="G3378" t="s">
        <v>299</v>
      </c>
      <c r="H3378" t="s">
        <v>4353</v>
      </c>
      <c r="I3378" s="14"/>
      <c r="J3378" t="s">
        <v>4353</v>
      </c>
      <c r="K3378" s="14"/>
      <c r="L3378" t="s">
        <v>197</v>
      </c>
      <c r="M3378" t="s">
        <v>4353</v>
      </c>
      <c r="N3378" s="14"/>
      <c r="O3378" s="14"/>
      <c r="P3378" s="14"/>
      <c r="Q3378" s="14"/>
      <c r="R3378" s="14"/>
      <c r="S3378" s="14">
        <v>0</v>
      </c>
    </row>
    <row r="3379" spans="1:19" x14ac:dyDescent="0.3">
      <c r="A3379" t="s">
        <v>8244</v>
      </c>
      <c r="B3379" t="s">
        <v>80</v>
      </c>
      <c r="C3379" s="14">
        <v>1998</v>
      </c>
      <c r="D3379" t="s">
        <v>362</v>
      </c>
      <c r="E3379" t="s">
        <v>2983</v>
      </c>
      <c r="F3379" t="s">
        <v>299</v>
      </c>
      <c r="G3379" t="s">
        <v>299</v>
      </c>
      <c r="H3379" t="s">
        <v>4353</v>
      </c>
      <c r="I3379" s="14"/>
      <c r="J3379" t="s">
        <v>4353</v>
      </c>
      <c r="K3379" s="14"/>
      <c r="L3379" t="s">
        <v>197</v>
      </c>
      <c r="M3379" t="s">
        <v>4353</v>
      </c>
      <c r="N3379" s="14"/>
      <c r="O3379" s="14"/>
      <c r="P3379" s="14"/>
      <c r="Q3379" s="14"/>
      <c r="R3379" s="14"/>
      <c r="S3379" s="14">
        <v>0</v>
      </c>
    </row>
    <row r="3380" spans="1:19" x14ac:dyDescent="0.3">
      <c r="A3380" t="s">
        <v>8245</v>
      </c>
      <c r="B3380" t="s">
        <v>80</v>
      </c>
      <c r="C3380" s="14">
        <v>1998</v>
      </c>
      <c r="D3380" t="s">
        <v>362</v>
      </c>
      <c r="E3380" t="s">
        <v>2982</v>
      </c>
      <c r="F3380" t="s">
        <v>299</v>
      </c>
      <c r="G3380" t="s">
        <v>299</v>
      </c>
      <c r="H3380" t="s">
        <v>4353</v>
      </c>
      <c r="I3380" s="14"/>
      <c r="J3380" t="s">
        <v>4353</v>
      </c>
      <c r="K3380" s="14"/>
      <c r="L3380" t="s">
        <v>197</v>
      </c>
      <c r="M3380" t="s">
        <v>4353</v>
      </c>
      <c r="N3380" s="14"/>
      <c r="O3380" s="14"/>
      <c r="P3380" s="14"/>
      <c r="Q3380" s="14"/>
      <c r="R3380" s="14"/>
      <c r="S3380" s="14">
        <v>0</v>
      </c>
    </row>
    <row r="3381" spans="1:19" x14ac:dyDescent="0.3">
      <c r="A3381" t="s">
        <v>8246</v>
      </c>
      <c r="B3381" t="s">
        <v>80</v>
      </c>
      <c r="C3381" s="14">
        <v>2000</v>
      </c>
      <c r="D3381" t="s">
        <v>302</v>
      </c>
      <c r="E3381" t="s">
        <v>2984</v>
      </c>
      <c r="F3381" t="s">
        <v>299</v>
      </c>
      <c r="G3381" t="s">
        <v>299</v>
      </c>
      <c r="H3381" t="s">
        <v>4353</v>
      </c>
      <c r="I3381" s="14">
        <v>10000000</v>
      </c>
      <c r="J3381" t="s">
        <v>147</v>
      </c>
      <c r="K3381" s="14">
        <v>1207947.625</v>
      </c>
      <c r="L3381" t="s">
        <v>197</v>
      </c>
      <c r="M3381" t="s">
        <v>202</v>
      </c>
      <c r="N3381" s="14"/>
      <c r="O3381" s="14"/>
      <c r="P3381" s="14"/>
      <c r="Q3381" s="14"/>
      <c r="R3381" s="14"/>
      <c r="S3381" s="14">
        <v>0</v>
      </c>
    </row>
    <row r="3382" spans="1:19" x14ac:dyDescent="0.3">
      <c r="A3382" t="s">
        <v>8248</v>
      </c>
      <c r="B3382" t="s">
        <v>80</v>
      </c>
      <c r="C3382" s="14">
        <v>2000</v>
      </c>
      <c r="D3382" t="s">
        <v>302</v>
      </c>
      <c r="E3382" t="s">
        <v>8247</v>
      </c>
      <c r="F3382" t="s">
        <v>299</v>
      </c>
      <c r="G3382" t="s">
        <v>299</v>
      </c>
      <c r="H3382" t="s">
        <v>4353</v>
      </c>
      <c r="I3382" s="14">
        <v>5000000</v>
      </c>
      <c r="J3382" t="s">
        <v>146</v>
      </c>
      <c r="K3382" s="14">
        <v>5000000</v>
      </c>
      <c r="L3382" t="s">
        <v>197</v>
      </c>
      <c r="M3382" t="s">
        <v>202</v>
      </c>
      <c r="N3382" s="14"/>
      <c r="O3382" s="14"/>
      <c r="P3382" s="14"/>
      <c r="Q3382" s="14"/>
      <c r="R3382" s="14"/>
      <c r="S3382" s="14">
        <v>0</v>
      </c>
    </row>
    <row r="3383" spans="1:19" x14ac:dyDescent="0.3">
      <c r="A3383" t="s">
        <v>8249</v>
      </c>
      <c r="B3383" t="s">
        <v>80</v>
      </c>
      <c r="C3383" s="14">
        <v>2000</v>
      </c>
      <c r="D3383" t="s">
        <v>302</v>
      </c>
      <c r="E3383" t="s">
        <v>2985</v>
      </c>
      <c r="F3383" t="s">
        <v>299</v>
      </c>
      <c r="G3383" t="s">
        <v>299</v>
      </c>
      <c r="H3383" t="s">
        <v>207</v>
      </c>
      <c r="I3383" s="14">
        <v>5000000</v>
      </c>
      <c r="J3383" t="s">
        <v>146</v>
      </c>
      <c r="K3383" s="14">
        <v>5000000</v>
      </c>
      <c r="L3383" t="s">
        <v>198</v>
      </c>
      <c r="M3383" t="s">
        <v>4353</v>
      </c>
      <c r="N3383" s="14"/>
      <c r="O3383" s="14"/>
      <c r="P3383" s="14"/>
      <c r="Q3383" s="14">
        <v>0</v>
      </c>
      <c r="R3383" s="14">
        <v>1</v>
      </c>
      <c r="S3383" s="14">
        <v>1</v>
      </c>
    </row>
    <row r="3384" spans="1:19" x14ac:dyDescent="0.3">
      <c r="A3384" t="s">
        <v>8250</v>
      </c>
      <c r="B3384" t="s">
        <v>80</v>
      </c>
      <c r="C3384" s="14">
        <v>2001</v>
      </c>
      <c r="D3384" t="s">
        <v>302</v>
      </c>
      <c r="E3384" t="s">
        <v>2987</v>
      </c>
      <c r="F3384" t="s">
        <v>299</v>
      </c>
      <c r="G3384" t="s">
        <v>299</v>
      </c>
      <c r="H3384" t="s">
        <v>4353</v>
      </c>
      <c r="I3384" s="14">
        <v>1960000</v>
      </c>
      <c r="J3384" t="s">
        <v>147</v>
      </c>
      <c r="K3384" s="14">
        <v>236798.828125</v>
      </c>
      <c r="L3384" t="s">
        <v>197</v>
      </c>
      <c r="M3384" t="s">
        <v>202</v>
      </c>
      <c r="N3384" s="14"/>
      <c r="O3384" s="14"/>
      <c r="P3384" s="14"/>
      <c r="Q3384" s="14"/>
      <c r="R3384" s="14"/>
      <c r="S3384" s="14">
        <v>0</v>
      </c>
    </row>
    <row r="3385" spans="1:19" x14ac:dyDescent="0.3">
      <c r="A3385" t="s">
        <v>8251</v>
      </c>
      <c r="B3385" t="s">
        <v>80</v>
      </c>
      <c r="C3385" s="14">
        <v>2001</v>
      </c>
      <c r="D3385" t="s">
        <v>302</v>
      </c>
      <c r="E3385" t="s">
        <v>2989</v>
      </c>
      <c r="F3385" t="s">
        <v>299</v>
      </c>
      <c r="G3385" t="s">
        <v>299</v>
      </c>
      <c r="H3385" t="s">
        <v>4353</v>
      </c>
      <c r="I3385" s="14"/>
      <c r="J3385" t="s">
        <v>4353</v>
      </c>
      <c r="K3385" s="14"/>
      <c r="L3385" t="s">
        <v>197</v>
      </c>
      <c r="M3385" t="s">
        <v>202</v>
      </c>
      <c r="N3385" s="14"/>
      <c r="O3385" s="14"/>
      <c r="P3385" s="14"/>
      <c r="Q3385" s="14"/>
      <c r="R3385" s="14"/>
      <c r="S3385" s="14">
        <v>0</v>
      </c>
    </row>
    <row r="3386" spans="1:19" x14ac:dyDescent="0.3">
      <c r="A3386" t="s">
        <v>8252</v>
      </c>
      <c r="B3386" t="s">
        <v>80</v>
      </c>
      <c r="C3386" s="14">
        <v>2001</v>
      </c>
      <c r="D3386" t="s">
        <v>302</v>
      </c>
      <c r="E3386" t="s">
        <v>2986</v>
      </c>
      <c r="F3386" t="s">
        <v>299</v>
      </c>
      <c r="G3386" t="s">
        <v>299</v>
      </c>
      <c r="H3386" t="s">
        <v>4353</v>
      </c>
      <c r="I3386" s="14">
        <v>30679.01</v>
      </c>
      <c r="J3386" t="s">
        <v>185</v>
      </c>
      <c r="K3386" s="14">
        <v>9053.287109375</v>
      </c>
      <c r="L3386" t="s">
        <v>197</v>
      </c>
      <c r="M3386" t="s">
        <v>202</v>
      </c>
      <c r="N3386" s="14"/>
      <c r="O3386" s="14"/>
      <c r="P3386" s="14"/>
      <c r="Q3386" s="14"/>
      <c r="R3386" s="14"/>
      <c r="S3386" s="14">
        <v>0</v>
      </c>
    </row>
    <row r="3387" spans="1:19" x14ac:dyDescent="0.3">
      <c r="A3387" t="s">
        <v>8253</v>
      </c>
      <c r="B3387" t="s">
        <v>80</v>
      </c>
      <c r="C3387" s="14">
        <v>2001</v>
      </c>
      <c r="D3387" t="s">
        <v>302</v>
      </c>
      <c r="E3387" t="s">
        <v>2988</v>
      </c>
      <c r="F3387" t="s">
        <v>299</v>
      </c>
      <c r="G3387" t="s">
        <v>299</v>
      </c>
      <c r="H3387" t="s">
        <v>4353</v>
      </c>
      <c r="I3387" s="14">
        <v>20000</v>
      </c>
      <c r="J3387" t="s">
        <v>185</v>
      </c>
      <c r="K3387" s="14">
        <v>5901.94189453125</v>
      </c>
      <c r="L3387" t="s">
        <v>197</v>
      </c>
      <c r="M3387" t="s">
        <v>202</v>
      </c>
      <c r="N3387" s="14"/>
      <c r="O3387" s="14"/>
      <c r="P3387" s="14"/>
      <c r="Q3387" s="14"/>
      <c r="R3387" s="14"/>
      <c r="S3387" s="14">
        <v>0</v>
      </c>
    </row>
    <row r="3388" spans="1:19" x14ac:dyDescent="0.3">
      <c r="A3388" t="s">
        <v>8254</v>
      </c>
      <c r="B3388" t="s">
        <v>80</v>
      </c>
      <c r="C3388" s="14">
        <v>2002</v>
      </c>
      <c r="D3388" t="s">
        <v>302</v>
      </c>
      <c r="E3388" t="s">
        <v>2994</v>
      </c>
      <c r="F3388" t="s">
        <v>299</v>
      </c>
      <c r="G3388" t="s">
        <v>299</v>
      </c>
      <c r="H3388" t="s">
        <v>4353</v>
      </c>
      <c r="I3388" s="14">
        <v>300000</v>
      </c>
      <c r="J3388" t="s">
        <v>147</v>
      </c>
      <c r="K3388" s="14">
        <v>36245.203125</v>
      </c>
      <c r="L3388" t="s">
        <v>197</v>
      </c>
      <c r="M3388" t="s">
        <v>202</v>
      </c>
      <c r="N3388" s="14"/>
      <c r="O3388" s="14"/>
      <c r="P3388" s="14"/>
      <c r="Q3388" s="14"/>
      <c r="R3388" s="14"/>
      <c r="S3388" s="14">
        <v>0</v>
      </c>
    </row>
    <row r="3389" spans="1:19" x14ac:dyDescent="0.3">
      <c r="A3389" t="s">
        <v>8255</v>
      </c>
      <c r="B3389" t="s">
        <v>80</v>
      </c>
      <c r="C3389" s="14">
        <v>2002</v>
      </c>
      <c r="D3389" t="s">
        <v>302</v>
      </c>
      <c r="E3389" t="s">
        <v>2991</v>
      </c>
      <c r="F3389" t="s">
        <v>299</v>
      </c>
      <c r="G3389" t="s">
        <v>299</v>
      </c>
      <c r="H3389" t="s">
        <v>4353</v>
      </c>
      <c r="I3389" s="14">
        <v>300000</v>
      </c>
      <c r="J3389" t="s">
        <v>185</v>
      </c>
      <c r="K3389" s="14">
        <v>77017.4609375</v>
      </c>
      <c r="L3389" t="s">
        <v>197</v>
      </c>
      <c r="M3389" t="s">
        <v>202</v>
      </c>
      <c r="N3389" s="14"/>
      <c r="O3389" s="14"/>
      <c r="P3389" s="14"/>
      <c r="Q3389" s="14"/>
      <c r="R3389" s="14"/>
      <c r="S3389" s="14">
        <v>0</v>
      </c>
    </row>
    <row r="3390" spans="1:19" x14ac:dyDescent="0.3">
      <c r="A3390" t="s">
        <v>8256</v>
      </c>
      <c r="B3390" t="s">
        <v>80</v>
      </c>
      <c r="C3390" s="14">
        <v>2002</v>
      </c>
      <c r="D3390" t="s">
        <v>302</v>
      </c>
      <c r="E3390" t="s">
        <v>2990</v>
      </c>
      <c r="F3390" t="s">
        <v>2253</v>
      </c>
      <c r="G3390" t="s">
        <v>328</v>
      </c>
      <c r="H3390" t="s">
        <v>4353</v>
      </c>
      <c r="I3390" s="14">
        <v>1500000</v>
      </c>
      <c r="J3390" t="s">
        <v>185</v>
      </c>
      <c r="K3390" s="14">
        <v>385087.28125</v>
      </c>
      <c r="L3390" t="s">
        <v>197</v>
      </c>
      <c r="M3390" t="s">
        <v>202</v>
      </c>
      <c r="N3390" s="14"/>
      <c r="O3390" s="14"/>
      <c r="P3390" s="14"/>
      <c r="Q3390" s="14"/>
      <c r="R3390" s="14"/>
      <c r="S3390" s="14">
        <v>0</v>
      </c>
    </row>
    <row r="3391" spans="1:19" x14ac:dyDescent="0.3">
      <c r="A3391" t="s">
        <v>8257</v>
      </c>
      <c r="B3391" t="s">
        <v>80</v>
      </c>
      <c r="C3391" s="14">
        <v>2002</v>
      </c>
      <c r="D3391" t="s">
        <v>302</v>
      </c>
      <c r="E3391" t="s">
        <v>2993</v>
      </c>
      <c r="F3391" t="s">
        <v>299</v>
      </c>
      <c r="G3391" t="s">
        <v>299</v>
      </c>
      <c r="H3391" t="s">
        <v>4353</v>
      </c>
      <c r="I3391" s="14">
        <v>100000</v>
      </c>
      <c r="J3391" t="s">
        <v>185</v>
      </c>
      <c r="K3391" s="14">
        <v>25672.486328125</v>
      </c>
      <c r="L3391" t="s">
        <v>197</v>
      </c>
      <c r="M3391" t="s">
        <v>202</v>
      </c>
      <c r="N3391" s="14"/>
      <c r="O3391" s="14"/>
      <c r="P3391" s="14"/>
      <c r="Q3391" s="14"/>
      <c r="R3391" s="14"/>
      <c r="S3391" s="14">
        <v>0</v>
      </c>
    </row>
    <row r="3392" spans="1:19" x14ac:dyDescent="0.3">
      <c r="A3392" t="s">
        <v>8258</v>
      </c>
      <c r="B3392" t="s">
        <v>80</v>
      </c>
      <c r="C3392" s="14">
        <v>2002</v>
      </c>
      <c r="D3392" t="s">
        <v>302</v>
      </c>
      <c r="E3392" t="s">
        <v>2995</v>
      </c>
      <c r="F3392" t="s">
        <v>299</v>
      </c>
      <c r="G3392" t="s">
        <v>299</v>
      </c>
      <c r="H3392" t="s">
        <v>4353</v>
      </c>
      <c r="I3392" s="14">
        <v>20000</v>
      </c>
      <c r="J3392" t="s">
        <v>185</v>
      </c>
      <c r="K3392" s="14">
        <v>5134.4970703125</v>
      </c>
      <c r="L3392" t="s">
        <v>197</v>
      </c>
      <c r="M3392" t="s">
        <v>202</v>
      </c>
      <c r="N3392" s="14"/>
      <c r="O3392" s="14"/>
      <c r="P3392" s="14"/>
      <c r="Q3392" s="14"/>
      <c r="R3392" s="14"/>
      <c r="S3392" s="14">
        <v>0</v>
      </c>
    </row>
    <row r="3393" spans="1:19" x14ac:dyDescent="0.3">
      <c r="A3393" t="s">
        <v>8259</v>
      </c>
      <c r="B3393" t="s">
        <v>80</v>
      </c>
      <c r="C3393" s="14">
        <v>2002</v>
      </c>
      <c r="D3393" t="s">
        <v>302</v>
      </c>
      <c r="E3393" t="s">
        <v>2992</v>
      </c>
      <c r="F3393" t="s">
        <v>299</v>
      </c>
      <c r="G3393" t="s">
        <v>299</v>
      </c>
      <c r="H3393" t="s">
        <v>4353</v>
      </c>
      <c r="I3393" s="14">
        <v>50000</v>
      </c>
      <c r="J3393" t="s">
        <v>146</v>
      </c>
      <c r="K3393" s="14">
        <v>50000</v>
      </c>
      <c r="L3393" t="s">
        <v>197</v>
      </c>
      <c r="M3393" t="s">
        <v>202</v>
      </c>
      <c r="N3393" s="14"/>
      <c r="O3393" s="14"/>
      <c r="P3393" s="14"/>
      <c r="Q3393" s="14"/>
      <c r="R3393" s="14"/>
      <c r="S3393" s="14">
        <v>0</v>
      </c>
    </row>
    <row r="3394" spans="1:19" x14ac:dyDescent="0.3">
      <c r="A3394" t="s">
        <v>8260</v>
      </c>
      <c r="B3394" t="s">
        <v>80</v>
      </c>
      <c r="C3394" s="14">
        <v>2002</v>
      </c>
      <c r="D3394" t="s">
        <v>302</v>
      </c>
      <c r="E3394" t="s">
        <v>10025</v>
      </c>
      <c r="F3394" t="s">
        <v>299</v>
      </c>
      <c r="G3394" t="s">
        <v>299</v>
      </c>
      <c r="H3394" t="s">
        <v>4353</v>
      </c>
      <c r="I3394" s="14">
        <v>1000000</v>
      </c>
      <c r="J3394" t="s">
        <v>146</v>
      </c>
      <c r="K3394" s="14">
        <v>1000000</v>
      </c>
      <c r="L3394" t="s">
        <v>197</v>
      </c>
      <c r="M3394" t="s">
        <v>202</v>
      </c>
      <c r="N3394" s="14"/>
      <c r="O3394" s="14"/>
      <c r="P3394" s="14"/>
      <c r="Q3394" s="14"/>
      <c r="R3394" s="14"/>
      <c r="S3394" s="14">
        <v>0</v>
      </c>
    </row>
    <row r="3395" spans="1:19" x14ac:dyDescent="0.3">
      <c r="A3395" t="s">
        <v>8261</v>
      </c>
      <c r="B3395" t="s">
        <v>80</v>
      </c>
      <c r="C3395" s="14">
        <v>2003</v>
      </c>
      <c r="D3395" t="s">
        <v>302</v>
      </c>
      <c r="E3395" t="s">
        <v>2996</v>
      </c>
      <c r="F3395" t="s">
        <v>299</v>
      </c>
      <c r="G3395" t="s">
        <v>299</v>
      </c>
      <c r="H3395" t="s">
        <v>4353</v>
      </c>
      <c r="I3395" s="14">
        <v>110000</v>
      </c>
      <c r="J3395" t="s">
        <v>185</v>
      </c>
      <c r="K3395" s="14">
        <v>30868.935546875</v>
      </c>
      <c r="L3395" t="s">
        <v>197</v>
      </c>
      <c r="M3395" t="s">
        <v>202</v>
      </c>
      <c r="N3395" s="14"/>
      <c r="O3395" s="14"/>
      <c r="P3395" s="14"/>
      <c r="Q3395" s="14"/>
      <c r="R3395" s="14"/>
      <c r="S3395" s="14">
        <v>0</v>
      </c>
    </row>
    <row r="3396" spans="1:19" x14ac:dyDescent="0.3">
      <c r="A3396" t="s">
        <v>8262</v>
      </c>
      <c r="B3396" t="s">
        <v>80</v>
      </c>
      <c r="C3396" s="14">
        <v>2004</v>
      </c>
      <c r="D3396" t="s">
        <v>302</v>
      </c>
      <c r="E3396" t="s">
        <v>2999</v>
      </c>
      <c r="F3396" t="s">
        <v>299</v>
      </c>
      <c r="G3396" t="s">
        <v>299</v>
      </c>
      <c r="H3396" t="s">
        <v>4353</v>
      </c>
      <c r="I3396" s="14">
        <v>15000000</v>
      </c>
      <c r="J3396" t="s">
        <v>185</v>
      </c>
      <c r="K3396" s="14">
        <v>4654713</v>
      </c>
      <c r="L3396" t="s">
        <v>197</v>
      </c>
      <c r="M3396" t="s">
        <v>202</v>
      </c>
      <c r="N3396" s="14"/>
      <c r="O3396" s="14"/>
      <c r="P3396" s="14"/>
      <c r="Q3396" s="14"/>
      <c r="R3396" s="14"/>
      <c r="S3396" s="14">
        <v>0</v>
      </c>
    </row>
    <row r="3397" spans="1:19" x14ac:dyDescent="0.3">
      <c r="A3397" t="s">
        <v>8263</v>
      </c>
      <c r="B3397" t="s">
        <v>80</v>
      </c>
      <c r="C3397" s="14">
        <v>2004</v>
      </c>
      <c r="D3397" t="s">
        <v>302</v>
      </c>
      <c r="E3397" t="s">
        <v>3000</v>
      </c>
      <c r="F3397" t="s">
        <v>299</v>
      </c>
      <c r="G3397" t="s">
        <v>299</v>
      </c>
      <c r="H3397" t="s">
        <v>4353</v>
      </c>
      <c r="I3397" s="14"/>
      <c r="J3397" t="s">
        <v>4353</v>
      </c>
      <c r="K3397" s="14"/>
      <c r="L3397" t="s">
        <v>197</v>
      </c>
      <c r="M3397" t="s">
        <v>202</v>
      </c>
      <c r="N3397" s="14"/>
      <c r="O3397" s="14"/>
      <c r="P3397" s="14"/>
      <c r="Q3397" s="14"/>
      <c r="R3397" s="14"/>
      <c r="S3397" s="14">
        <v>0</v>
      </c>
    </row>
    <row r="3398" spans="1:19" x14ac:dyDescent="0.3">
      <c r="A3398" t="s">
        <v>8265</v>
      </c>
      <c r="B3398" t="s">
        <v>80</v>
      </c>
      <c r="C3398" s="14">
        <v>2004</v>
      </c>
      <c r="D3398" t="s">
        <v>302</v>
      </c>
      <c r="E3398" t="s">
        <v>2998</v>
      </c>
      <c r="F3398" t="s">
        <v>299</v>
      </c>
      <c r="G3398" t="s">
        <v>299</v>
      </c>
      <c r="H3398" t="s">
        <v>4353</v>
      </c>
      <c r="I3398" s="14">
        <v>31000</v>
      </c>
      <c r="J3398" t="s">
        <v>185</v>
      </c>
      <c r="K3398" s="14">
        <v>9619.740234375</v>
      </c>
      <c r="L3398" t="s">
        <v>197</v>
      </c>
      <c r="M3398" t="s">
        <v>202</v>
      </c>
      <c r="N3398" s="14"/>
      <c r="O3398" s="14"/>
      <c r="P3398" s="14"/>
      <c r="Q3398" s="14"/>
      <c r="R3398" s="14"/>
      <c r="S3398" s="14">
        <v>0</v>
      </c>
    </row>
    <row r="3399" spans="1:19" x14ac:dyDescent="0.3">
      <c r="A3399" t="s">
        <v>8266</v>
      </c>
      <c r="B3399" t="s">
        <v>80</v>
      </c>
      <c r="C3399" s="14">
        <v>2004</v>
      </c>
      <c r="D3399" t="s">
        <v>302</v>
      </c>
      <c r="E3399" t="s">
        <v>2997</v>
      </c>
      <c r="F3399" t="s">
        <v>299</v>
      </c>
      <c r="G3399" t="s">
        <v>299</v>
      </c>
      <c r="H3399" t="s">
        <v>4353</v>
      </c>
      <c r="I3399" s="14">
        <v>10000000</v>
      </c>
      <c r="J3399" t="s">
        <v>185</v>
      </c>
      <c r="K3399" s="14">
        <v>3103142</v>
      </c>
      <c r="L3399" t="s">
        <v>197</v>
      </c>
      <c r="M3399" t="s">
        <v>202</v>
      </c>
      <c r="N3399" s="14"/>
      <c r="O3399" s="14"/>
      <c r="P3399" s="14"/>
      <c r="Q3399" s="14"/>
      <c r="R3399" s="14"/>
      <c r="S3399" s="14">
        <v>0</v>
      </c>
    </row>
    <row r="3400" spans="1:19" x14ac:dyDescent="0.3">
      <c r="A3400" t="s">
        <v>8267</v>
      </c>
      <c r="B3400" t="s">
        <v>80</v>
      </c>
      <c r="C3400" s="14">
        <v>2004</v>
      </c>
      <c r="D3400" t="s">
        <v>302</v>
      </c>
      <c r="E3400" t="s">
        <v>8264</v>
      </c>
      <c r="F3400" t="s">
        <v>299</v>
      </c>
      <c r="G3400" t="s">
        <v>299</v>
      </c>
      <c r="H3400" t="s">
        <v>4353</v>
      </c>
      <c r="I3400" s="14">
        <v>200000</v>
      </c>
      <c r="J3400" t="s">
        <v>185</v>
      </c>
      <c r="K3400" s="14">
        <v>62062.84375</v>
      </c>
      <c r="L3400" t="s">
        <v>197</v>
      </c>
      <c r="M3400" t="s">
        <v>202</v>
      </c>
      <c r="N3400" s="14"/>
      <c r="O3400" s="14"/>
      <c r="P3400" s="14"/>
      <c r="Q3400" s="14"/>
      <c r="R3400" s="14"/>
      <c r="S3400" s="14">
        <v>0</v>
      </c>
    </row>
    <row r="3401" spans="1:19" x14ac:dyDescent="0.3">
      <c r="A3401" t="s">
        <v>8268</v>
      </c>
      <c r="B3401" t="s">
        <v>80</v>
      </c>
      <c r="C3401" s="14">
        <v>2005</v>
      </c>
      <c r="D3401" t="s">
        <v>302</v>
      </c>
      <c r="E3401" t="s">
        <v>4340</v>
      </c>
      <c r="F3401" t="s">
        <v>299</v>
      </c>
      <c r="G3401" t="s">
        <v>299</v>
      </c>
      <c r="H3401" t="s">
        <v>207</v>
      </c>
      <c r="I3401" s="14"/>
      <c r="J3401" t="s">
        <v>146</v>
      </c>
      <c r="K3401" s="14"/>
      <c r="L3401" t="s">
        <v>198</v>
      </c>
      <c r="M3401" t="s">
        <v>4353</v>
      </c>
      <c r="N3401" s="14"/>
      <c r="O3401" s="14"/>
      <c r="P3401" s="14"/>
      <c r="Q3401" s="14">
        <v>0</v>
      </c>
      <c r="R3401" s="14">
        <v>1</v>
      </c>
      <c r="S3401" s="14">
        <v>1</v>
      </c>
    </row>
    <row r="3402" spans="1:19" x14ac:dyDescent="0.3">
      <c r="A3402" t="s">
        <v>8269</v>
      </c>
      <c r="B3402" t="s">
        <v>80</v>
      </c>
      <c r="C3402" s="14">
        <v>2005</v>
      </c>
      <c r="D3402" t="s">
        <v>302</v>
      </c>
      <c r="E3402" t="s">
        <v>3002</v>
      </c>
      <c r="F3402" t="s">
        <v>299</v>
      </c>
      <c r="G3402" t="s">
        <v>299</v>
      </c>
      <c r="H3402" t="s">
        <v>4353</v>
      </c>
      <c r="I3402" s="14">
        <v>5000000</v>
      </c>
      <c r="J3402" t="s">
        <v>147</v>
      </c>
      <c r="K3402" s="14">
        <v>610179</v>
      </c>
      <c r="L3402" t="s">
        <v>197</v>
      </c>
      <c r="M3402" t="s">
        <v>202</v>
      </c>
      <c r="N3402" s="14"/>
      <c r="O3402" s="14"/>
      <c r="P3402" s="14"/>
      <c r="Q3402" s="14"/>
      <c r="R3402" s="14"/>
      <c r="S3402" s="14">
        <v>0</v>
      </c>
    </row>
    <row r="3403" spans="1:19" x14ac:dyDescent="0.3">
      <c r="A3403" t="s">
        <v>8271</v>
      </c>
      <c r="B3403" t="s">
        <v>80</v>
      </c>
      <c r="C3403" s="14">
        <v>2005</v>
      </c>
      <c r="D3403" t="s">
        <v>302</v>
      </c>
      <c r="E3403" t="s">
        <v>3001</v>
      </c>
      <c r="F3403" t="s">
        <v>299</v>
      </c>
      <c r="G3403" t="s">
        <v>299</v>
      </c>
      <c r="H3403" t="s">
        <v>4353</v>
      </c>
      <c r="I3403" s="14">
        <v>23000000</v>
      </c>
      <c r="J3403" t="s">
        <v>185</v>
      </c>
      <c r="K3403" s="14">
        <v>7414691.5</v>
      </c>
      <c r="L3403" t="s">
        <v>197</v>
      </c>
      <c r="M3403" t="s">
        <v>202</v>
      </c>
      <c r="N3403" s="14"/>
      <c r="O3403" s="14"/>
      <c r="P3403" s="14"/>
      <c r="Q3403" s="14"/>
      <c r="R3403" s="14"/>
      <c r="S3403" s="14">
        <v>0</v>
      </c>
    </row>
    <row r="3404" spans="1:19" x14ac:dyDescent="0.3">
      <c r="A3404" t="s">
        <v>8272</v>
      </c>
      <c r="B3404" t="s">
        <v>80</v>
      </c>
      <c r="C3404" s="14">
        <v>2005</v>
      </c>
      <c r="D3404" t="s">
        <v>302</v>
      </c>
      <c r="E3404" t="s">
        <v>8270</v>
      </c>
      <c r="F3404" t="s">
        <v>299</v>
      </c>
      <c r="G3404" t="s">
        <v>299</v>
      </c>
      <c r="H3404" t="s">
        <v>4353</v>
      </c>
      <c r="I3404" s="14">
        <v>70000000</v>
      </c>
      <c r="J3404" t="s">
        <v>147</v>
      </c>
      <c r="K3404" s="14">
        <v>8542506</v>
      </c>
      <c r="L3404" t="s">
        <v>197</v>
      </c>
      <c r="M3404" t="s">
        <v>202</v>
      </c>
      <c r="N3404" s="14"/>
      <c r="O3404" s="14"/>
      <c r="P3404" s="14"/>
      <c r="Q3404" s="14"/>
      <c r="R3404" s="14"/>
      <c r="S3404" s="14">
        <v>0</v>
      </c>
    </row>
    <row r="3405" spans="1:19" x14ac:dyDescent="0.3">
      <c r="A3405" t="s">
        <v>8273</v>
      </c>
      <c r="B3405" t="s">
        <v>80</v>
      </c>
      <c r="C3405" s="14">
        <v>2005</v>
      </c>
      <c r="D3405" t="s">
        <v>302</v>
      </c>
      <c r="E3405" t="s">
        <v>3003</v>
      </c>
      <c r="F3405" t="s">
        <v>299</v>
      </c>
      <c r="G3405" t="s">
        <v>299</v>
      </c>
      <c r="H3405" t="s">
        <v>4353</v>
      </c>
      <c r="I3405" s="14">
        <v>1200000</v>
      </c>
      <c r="J3405" t="s">
        <v>185</v>
      </c>
      <c r="K3405" s="14">
        <v>386853.46875</v>
      </c>
      <c r="L3405" t="s">
        <v>197</v>
      </c>
      <c r="M3405" t="s">
        <v>202</v>
      </c>
      <c r="N3405" s="14"/>
      <c r="O3405" s="14"/>
      <c r="P3405" s="14"/>
      <c r="Q3405" s="14"/>
      <c r="R3405" s="14"/>
      <c r="S3405" s="14">
        <v>0</v>
      </c>
    </row>
    <row r="3406" spans="1:19" x14ac:dyDescent="0.3">
      <c r="A3406" t="s">
        <v>8274</v>
      </c>
      <c r="B3406" t="s">
        <v>80</v>
      </c>
      <c r="C3406" s="14">
        <v>2006</v>
      </c>
      <c r="D3406" t="s">
        <v>302</v>
      </c>
      <c r="E3406" t="s">
        <v>8275</v>
      </c>
      <c r="F3406" t="s">
        <v>299</v>
      </c>
      <c r="G3406" t="s">
        <v>299</v>
      </c>
      <c r="H3406" t="s">
        <v>4353</v>
      </c>
      <c r="I3406" s="14"/>
      <c r="J3406" t="s">
        <v>4353</v>
      </c>
      <c r="K3406" s="14"/>
      <c r="L3406" t="s">
        <v>197</v>
      </c>
      <c r="M3406" t="s">
        <v>202</v>
      </c>
      <c r="N3406" s="14"/>
      <c r="O3406" s="14"/>
      <c r="P3406" s="14"/>
      <c r="Q3406" s="14"/>
      <c r="R3406" s="14"/>
      <c r="S3406" s="14">
        <v>0</v>
      </c>
    </row>
    <row r="3407" spans="1:19" x14ac:dyDescent="0.3">
      <c r="A3407" t="s">
        <v>8276</v>
      </c>
      <c r="B3407" t="s">
        <v>80</v>
      </c>
      <c r="C3407" s="14">
        <v>2006</v>
      </c>
      <c r="D3407" t="s">
        <v>302</v>
      </c>
      <c r="E3407" t="s">
        <v>8280</v>
      </c>
      <c r="F3407" t="s">
        <v>299</v>
      </c>
      <c r="G3407" t="s">
        <v>299</v>
      </c>
      <c r="H3407" t="s">
        <v>4353</v>
      </c>
      <c r="I3407" s="14"/>
      <c r="J3407" t="s">
        <v>4353</v>
      </c>
      <c r="K3407" s="14"/>
      <c r="L3407" t="s">
        <v>197</v>
      </c>
      <c r="M3407" t="s">
        <v>202</v>
      </c>
      <c r="N3407" s="14"/>
      <c r="O3407" s="14"/>
      <c r="P3407" s="14"/>
      <c r="Q3407" s="14"/>
      <c r="R3407" s="14"/>
      <c r="S3407" s="14">
        <v>0</v>
      </c>
    </row>
    <row r="3408" spans="1:19" x14ac:dyDescent="0.3">
      <c r="A3408" t="s">
        <v>8278</v>
      </c>
      <c r="B3408" t="s">
        <v>80</v>
      </c>
      <c r="C3408" s="14">
        <v>2006</v>
      </c>
      <c r="D3408" t="s">
        <v>302</v>
      </c>
      <c r="E3408" t="s">
        <v>8277</v>
      </c>
      <c r="F3408" t="s">
        <v>299</v>
      </c>
      <c r="G3408" t="s">
        <v>299</v>
      </c>
      <c r="H3408" t="s">
        <v>4353</v>
      </c>
      <c r="I3408" s="14"/>
      <c r="J3408" t="s">
        <v>4353</v>
      </c>
      <c r="K3408" s="14"/>
      <c r="L3408" t="s">
        <v>197</v>
      </c>
      <c r="M3408" t="s">
        <v>202</v>
      </c>
      <c r="N3408" s="14"/>
      <c r="O3408" s="14"/>
      <c r="P3408" s="14"/>
      <c r="Q3408" s="14"/>
      <c r="R3408" s="14"/>
      <c r="S3408" s="14">
        <v>0</v>
      </c>
    </row>
    <row r="3409" spans="1:19" x14ac:dyDescent="0.3">
      <c r="A3409" t="s">
        <v>8279</v>
      </c>
      <c r="B3409" t="s">
        <v>80</v>
      </c>
      <c r="C3409" s="14">
        <v>2006</v>
      </c>
      <c r="D3409" t="s">
        <v>302</v>
      </c>
      <c r="E3409" t="s">
        <v>3005</v>
      </c>
      <c r="F3409" t="s">
        <v>299</v>
      </c>
      <c r="G3409" t="s">
        <v>299</v>
      </c>
      <c r="H3409" t="s">
        <v>4353</v>
      </c>
      <c r="I3409" s="14">
        <v>250000</v>
      </c>
      <c r="J3409" t="s">
        <v>146</v>
      </c>
      <c r="K3409" s="14">
        <v>250000</v>
      </c>
      <c r="L3409" t="s">
        <v>197</v>
      </c>
      <c r="M3409" t="s">
        <v>202</v>
      </c>
      <c r="N3409" s="14"/>
      <c r="O3409" s="14"/>
      <c r="P3409" s="14"/>
      <c r="Q3409" s="14"/>
      <c r="R3409" s="14"/>
      <c r="S3409" s="14">
        <v>0</v>
      </c>
    </row>
    <row r="3410" spans="1:19" x14ac:dyDescent="0.3">
      <c r="A3410" t="s">
        <v>8281</v>
      </c>
      <c r="B3410" t="s">
        <v>80</v>
      </c>
      <c r="C3410" s="14">
        <v>2006</v>
      </c>
      <c r="D3410" t="s">
        <v>302</v>
      </c>
      <c r="E3410" t="s">
        <v>3004</v>
      </c>
      <c r="F3410" t="s">
        <v>299</v>
      </c>
      <c r="G3410" t="s">
        <v>299</v>
      </c>
      <c r="H3410" t="s">
        <v>4353</v>
      </c>
      <c r="I3410" s="14">
        <v>2400</v>
      </c>
      <c r="J3410" t="s">
        <v>185</v>
      </c>
      <c r="K3410" s="14">
        <v>785.15155029296875</v>
      </c>
      <c r="L3410" t="s">
        <v>197</v>
      </c>
      <c r="M3410" t="s">
        <v>202</v>
      </c>
      <c r="N3410" s="14"/>
      <c r="O3410" s="14"/>
      <c r="P3410" s="14"/>
      <c r="Q3410" s="14"/>
      <c r="R3410" s="14"/>
      <c r="S3410" s="14">
        <v>0</v>
      </c>
    </row>
    <row r="3411" spans="1:19" x14ac:dyDescent="0.3">
      <c r="A3411" t="s">
        <v>8282</v>
      </c>
      <c r="B3411" t="s">
        <v>80</v>
      </c>
      <c r="C3411" s="14">
        <v>2007</v>
      </c>
      <c r="D3411" t="s">
        <v>302</v>
      </c>
      <c r="E3411" t="s">
        <v>3008</v>
      </c>
      <c r="F3411" t="s">
        <v>2253</v>
      </c>
      <c r="G3411" t="s">
        <v>328</v>
      </c>
      <c r="H3411" t="s">
        <v>4353</v>
      </c>
      <c r="I3411" s="14">
        <v>1400000</v>
      </c>
      <c r="J3411" t="s">
        <v>185</v>
      </c>
      <c r="K3411" s="14">
        <v>472120.3125</v>
      </c>
      <c r="L3411" t="s">
        <v>197</v>
      </c>
      <c r="M3411" t="s">
        <v>202</v>
      </c>
      <c r="N3411" s="14"/>
      <c r="O3411" s="14"/>
      <c r="P3411" s="14"/>
      <c r="Q3411" s="14"/>
      <c r="R3411" s="14"/>
      <c r="S3411" s="14">
        <v>0</v>
      </c>
    </row>
    <row r="3412" spans="1:19" x14ac:dyDescent="0.3">
      <c r="A3412" t="s">
        <v>8283</v>
      </c>
      <c r="B3412" t="s">
        <v>80</v>
      </c>
      <c r="C3412" s="14">
        <v>2007</v>
      </c>
      <c r="D3412" t="s">
        <v>302</v>
      </c>
      <c r="E3412" t="s">
        <v>3006</v>
      </c>
      <c r="F3412" t="s">
        <v>299</v>
      </c>
      <c r="G3412" t="s">
        <v>299</v>
      </c>
      <c r="H3412" t="s">
        <v>4353</v>
      </c>
      <c r="I3412" s="14"/>
      <c r="J3412" t="s">
        <v>4353</v>
      </c>
      <c r="K3412" s="14"/>
      <c r="L3412" t="s">
        <v>197</v>
      </c>
      <c r="M3412" t="s">
        <v>202</v>
      </c>
      <c r="N3412" s="14"/>
      <c r="O3412" s="14"/>
      <c r="P3412" s="14"/>
      <c r="Q3412" s="14"/>
      <c r="R3412" s="14"/>
      <c r="S3412" s="14">
        <v>0</v>
      </c>
    </row>
    <row r="3413" spans="1:19" x14ac:dyDescent="0.3">
      <c r="A3413" t="s">
        <v>8284</v>
      </c>
      <c r="B3413" t="s">
        <v>80</v>
      </c>
      <c r="C3413" s="14">
        <v>2007</v>
      </c>
      <c r="D3413" t="s">
        <v>302</v>
      </c>
      <c r="E3413" t="s">
        <v>3007</v>
      </c>
      <c r="F3413" t="s">
        <v>299</v>
      </c>
      <c r="G3413" t="s">
        <v>299</v>
      </c>
      <c r="H3413" t="s">
        <v>4353</v>
      </c>
      <c r="I3413" s="14">
        <v>1000000</v>
      </c>
      <c r="J3413" t="s">
        <v>147</v>
      </c>
      <c r="K3413" s="14">
        <v>131448.671875</v>
      </c>
      <c r="L3413" t="s">
        <v>197</v>
      </c>
      <c r="M3413" t="s">
        <v>202</v>
      </c>
      <c r="N3413" s="14"/>
      <c r="O3413" s="14"/>
      <c r="P3413" s="14"/>
      <c r="Q3413" s="14"/>
      <c r="R3413" s="14"/>
      <c r="S3413" s="14">
        <v>0</v>
      </c>
    </row>
    <row r="3414" spans="1:19" x14ac:dyDescent="0.3">
      <c r="A3414" t="s">
        <v>8285</v>
      </c>
      <c r="B3414" t="s">
        <v>80</v>
      </c>
      <c r="C3414" s="14">
        <v>2008</v>
      </c>
      <c r="D3414" t="s">
        <v>302</v>
      </c>
      <c r="E3414" t="s">
        <v>3010</v>
      </c>
      <c r="F3414" t="s">
        <v>299</v>
      </c>
      <c r="G3414" t="s">
        <v>299</v>
      </c>
      <c r="H3414" t="s">
        <v>4353</v>
      </c>
      <c r="I3414" s="14"/>
      <c r="J3414" t="s">
        <v>4353</v>
      </c>
      <c r="K3414" s="14"/>
      <c r="L3414" t="s">
        <v>197</v>
      </c>
      <c r="M3414" t="s">
        <v>202</v>
      </c>
      <c r="N3414" s="14"/>
      <c r="O3414" s="14"/>
      <c r="P3414" s="14"/>
      <c r="Q3414" s="14"/>
      <c r="R3414" s="14"/>
      <c r="S3414" s="14">
        <v>0</v>
      </c>
    </row>
    <row r="3415" spans="1:19" x14ac:dyDescent="0.3">
      <c r="A3415" t="s">
        <v>8286</v>
      </c>
      <c r="B3415" t="s">
        <v>80</v>
      </c>
      <c r="C3415" s="14">
        <v>2008</v>
      </c>
      <c r="D3415" t="s">
        <v>302</v>
      </c>
      <c r="E3415" t="s">
        <v>3011</v>
      </c>
      <c r="F3415" t="s">
        <v>299</v>
      </c>
      <c r="G3415" t="s">
        <v>299</v>
      </c>
      <c r="H3415" t="s">
        <v>4353</v>
      </c>
      <c r="I3415" s="14">
        <v>1000000</v>
      </c>
      <c r="J3415" t="s">
        <v>185</v>
      </c>
      <c r="K3415" s="14">
        <v>370358.25</v>
      </c>
      <c r="L3415" t="s">
        <v>197</v>
      </c>
      <c r="M3415" t="s">
        <v>202</v>
      </c>
      <c r="N3415" s="14"/>
      <c r="O3415" s="14"/>
      <c r="P3415" s="14"/>
      <c r="Q3415" s="14"/>
      <c r="R3415" s="14"/>
      <c r="S3415" s="14">
        <v>0</v>
      </c>
    </row>
    <row r="3416" spans="1:19" x14ac:dyDescent="0.3">
      <c r="A3416" t="s">
        <v>8287</v>
      </c>
      <c r="B3416" t="s">
        <v>80</v>
      </c>
      <c r="C3416" s="14">
        <v>2008</v>
      </c>
      <c r="D3416" t="s">
        <v>302</v>
      </c>
      <c r="E3416" t="s">
        <v>3009</v>
      </c>
      <c r="F3416" t="s">
        <v>299</v>
      </c>
      <c r="G3416" t="s">
        <v>299</v>
      </c>
      <c r="H3416" t="s">
        <v>4353</v>
      </c>
      <c r="I3416" s="14">
        <v>4300000</v>
      </c>
      <c r="J3416" t="s">
        <v>147</v>
      </c>
      <c r="K3416" s="14">
        <v>618824.8125</v>
      </c>
      <c r="L3416" t="s">
        <v>197</v>
      </c>
      <c r="M3416" t="s">
        <v>202</v>
      </c>
      <c r="N3416" s="14"/>
      <c r="O3416" s="14"/>
      <c r="P3416" s="14"/>
      <c r="Q3416" s="14"/>
      <c r="R3416" s="14"/>
      <c r="S3416" s="14">
        <v>0</v>
      </c>
    </row>
    <row r="3417" spans="1:19" x14ac:dyDescent="0.3">
      <c r="A3417" t="s">
        <v>8288</v>
      </c>
      <c r="B3417" t="s">
        <v>80</v>
      </c>
      <c r="C3417" s="14">
        <v>2009</v>
      </c>
      <c r="D3417" t="s">
        <v>8291</v>
      </c>
      <c r="E3417" t="s">
        <v>10026</v>
      </c>
      <c r="F3417" t="s">
        <v>336</v>
      </c>
      <c r="G3417" t="s">
        <v>337</v>
      </c>
      <c r="H3417" t="s">
        <v>207</v>
      </c>
      <c r="I3417" s="14">
        <v>150000000</v>
      </c>
      <c r="J3417" t="s">
        <v>146</v>
      </c>
      <c r="K3417" s="14">
        <v>150000000</v>
      </c>
      <c r="L3417" t="s">
        <v>198</v>
      </c>
      <c r="M3417" t="s">
        <v>202</v>
      </c>
      <c r="N3417" s="14"/>
      <c r="O3417" s="14"/>
      <c r="P3417" s="14"/>
      <c r="Q3417" s="14">
        <v>0</v>
      </c>
      <c r="R3417" s="14">
        <v>1</v>
      </c>
      <c r="S3417" s="14">
        <v>1</v>
      </c>
    </row>
    <row r="3418" spans="1:19" x14ac:dyDescent="0.3">
      <c r="A3418" t="s">
        <v>8289</v>
      </c>
      <c r="B3418" t="s">
        <v>80</v>
      </c>
      <c r="C3418" s="14">
        <v>2009</v>
      </c>
      <c r="D3418" t="s">
        <v>302</v>
      </c>
      <c r="E3418" t="s">
        <v>3013</v>
      </c>
      <c r="F3418" t="s">
        <v>299</v>
      </c>
      <c r="G3418" t="s">
        <v>299</v>
      </c>
      <c r="H3418" t="s">
        <v>4353</v>
      </c>
      <c r="I3418" s="14"/>
      <c r="J3418" t="s">
        <v>4353</v>
      </c>
      <c r="K3418" s="14"/>
      <c r="L3418" t="s">
        <v>197</v>
      </c>
      <c r="M3418" t="s">
        <v>202</v>
      </c>
      <c r="N3418" s="14"/>
      <c r="O3418" s="14"/>
      <c r="P3418" s="14"/>
      <c r="Q3418" s="14"/>
      <c r="R3418" s="14"/>
      <c r="S3418" s="14">
        <v>0</v>
      </c>
    </row>
    <row r="3419" spans="1:19" x14ac:dyDescent="0.3">
      <c r="A3419" t="s">
        <v>8290</v>
      </c>
      <c r="B3419" t="s">
        <v>80</v>
      </c>
      <c r="C3419" s="14">
        <v>2009</v>
      </c>
      <c r="D3419" t="s">
        <v>302</v>
      </c>
      <c r="E3419" t="s">
        <v>3014</v>
      </c>
      <c r="F3419" t="s">
        <v>299</v>
      </c>
      <c r="G3419" t="s">
        <v>299</v>
      </c>
      <c r="H3419" t="s">
        <v>4353</v>
      </c>
      <c r="I3419" s="14">
        <v>1211000</v>
      </c>
      <c r="J3419" t="s">
        <v>146</v>
      </c>
      <c r="K3419" s="14">
        <v>1211000</v>
      </c>
      <c r="L3419" t="s">
        <v>197</v>
      </c>
      <c r="M3419" t="s">
        <v>202</v>
      </c>
      <c r="N3419" s="14"/>
      <c r="O3419" s="14"/>
      <c r="P3419" s="14"/>
      <c r="Q3419" s="14"/>
      <c r="R3419" s="14"/>
      <c r="S3419" s="14">
        <v>0</v>
      </c>
    </row>
    <row r="3420" spans="1:19" x14ac:dyDescent="0.3">
      <c r="A3420" t="s">
        <v>8292</v>
      </c>
      <c r="B3420" t="s">
        <v>80</v>
      </c>
      <c r="C3420" s="14">
        <v>2009</v>
      </c>
      <c r="D3420" t="s">
        <v>302</v>
      </c>
      <c r="E3420" t="s">
        <v>3012</v>
      </c>
      <c r="F3420" t="s">
        <v>299</v>
      </c>
      <c r="G3420" t="s">
        <v>299</v>
      </c>
      <c r="H3420" t="s">
        <v>4353</v>
      </c>
      <c r="I3420" s="14">
        <v>4390000</v>
      </c>
      <c r="J3420" t="s">
        <v>146</v>
      </c>
      <c r="K3420" s="14">
        <v>4390000</v>
      </c>
      <c r="L3420" t="s">
        <v>197</v>
      </c>
      <c r="M3420" t="s">
        <v>202</v>
      </c>
      <c r="N3420" s="14"/>
      <c r="O3420" s="14"/>
      <c r="P3420" s="14"/>
      <c r="Q3420" s="14"/>
      <c r="R3420" s="14"/>
      <c r="S3420" s="14">
        <v>0</v>
      </c>
    </row>
    <row r="3421" spans="1:19" x14ac:dyDescent="0.3">
      <c r="A3421" t="s">
        <v>8293</v>
      </c>
      <c r="B3421" t="s">
        <v>80</v>
      </c>
      <c r="C3421" s="14">
        <v>2010</v>
      </c>
      <c r="D3421" t="s">
        <v>8291</v>
      </c>
      <c r="E3421" t="s">
        <v>3015</v>
      </c>
      <c r="F3421" t="s">
        <v>336</v>
      </c>
      <c r="G3421" t="s">
        <v>337</v>
      </c>
      <c r="H3421" t="s">
        <v>207</v>
      </c>
      <c r="I3421" s="14">
        <v>55000000</v>
      </c>
      <c r="J3421" t="s">
        <v>146</v>
      </c>
      <c r="K3421" s="14">
        <v>55000000</v>
      </c>
      <c r="L3421" t="s">
        <v>198</v>
      </c>
      <c r="M3421" t="s">
        <v>202</v>
      </c>
      <c r="N3421" s="14"/>
      <c r="O3421" s="14"/>
      <c r="P3421" s="14"/>
      <c r="Q3421" s="14">
        <v>0</v>
      </c>
      <c r="R3421" s="14">
        <v>1</v>
      </c>
      <c r="S3421" s="14">
        <v>1</v>
      </c>
    </row>
    <row r="3422" spans="1:19" x14ac:dyDescent="0.3">
      <c r="A3422" t="s">
        <v>8294</v>
      </c>
      <c r="B3422" t="s">
        <v>80</v>
      </c>
      <c r="C3422" s="14">
        <v>2010</v>
      </c>
      <c r="D3422" t="s">
        <v>302</v>
      </c>
      <c r="E3422" t="s">
        <v>3017</v>
      </c>
      <c r="F3422" t="s">
        <v>299</v>
      </c>
      <c r="G3422" t="s">
        <v>299</v>
      </c>
      <c r="H3422" t="s">
        <v>4353</v>
      </c>
      <c r="I3422" s="14">
        <v>30000000</v>
      </c>
      <c r="J3422" t="s">
        <v>146</v>
      </c>
      <c r="K3422" s="14">
        <v>30000000</v>
      </c>
      <c r="L3422" t="s">
        <v>197</v>
      </c>
      <c r="M3422" t="s">
        <v>202</v>
      </c>
      <c r="N3422" s="14"/>
      <c r="O3422" s="14"/>
      <c r="P3422" s="14"/>
      <c r="Q3422" s="14"/>
      <c r="R3422" s="14"/>
      <c r="S3422" s="14">
        <v>0</v>
      </c>
    </row>
    <row r="3423" spans="1:19" x14ac:dyDescent="0.3">
      <c r="A3423" t="s">
        <v>8295</v>
      </c>
      <c r="B3423" t="s">
        <v>80</v>
      </c>
      <c r="C3423" s="14">
        <v>2010</v>
      </c>
      <c r="D3423" t="s">
        <v>302</v>
      </c>
      <c r="E3423" t="s">
        <v>3016</v>
      </c>
      <c r="F3423" t="s">
        <v>299</v>
      </c>
      <c r="G3423" t="s">
        <v>299</v>
      </c>
      <c r="H3423" t="s">
        <v>4353</v>
      </c>
      <c r="I3423" s="14">
        <v>4000</v>
      </c>
      <c r="J3423" t="s">
        <v>185</v>
      </c>
      <c r="K3423" s="14">
        <v>1470.969970703125</v>
      </c>
      <c r="L3423" t="s">
        <v>197</v>
      </c>
      <c r="M3423" t="s">
        <v>202</v>
      </c>
      <c r="N3423" s="14"/>
      <c r="O3423" s="14"/>
      <c r="P3423" s="14"/>
      <c r="Q3423" s="14"/>
      <c r="R3423" s="14"/>
      <c r="S3423" s="14">
        <v>0</v>
      </c>
    </row>
    <row r="3424" spans="1:19" x14ac:dyDescent="0.3">
      <c r="A3424" t="s">
        <v>8296</v>
      </c>
      <c r="B3424" t="s">
        <v>80</v>
      </c>
      <c r="C3424" s="14">
        <v>2011</v>
      </c>
      <c r="D3424" t="s">
        <v>302</v>
      </c>
      <c r="E3424" t="s">
        <v>3020</v>
      </c>
      <c r="F3424" t="s">
        <v>299</v>
      </c>
      <c r="G3424" t="s">
        <v>299</v>
      </c>
      <c r="H3424" t="s">
        <v>4353</v>
      </c>
      <c r="I3424" s="14">
        <v>30000</v>
      </c>
      <c r="J3424" t="s">
        <v>185</v>
      </c>
      <c r="K3424" s="14">
        <v>12653.048828125</v>
      </c>
      <c r="L3424" t="s">
        <v>197</v>
      </c>
      <c r="M3424" t="s">
        <v>202</v>
      </c>
      <c r="N3424" s="14"/>
      <c r="O3424" s="14"/>
      <c r="P3424" s="14"/>
      <c r="Q3424" s="14"/>
      <c r="R3424" s="14"/>
      <c r="S3424" s="14">
        <v>0</v>
      </c>
    </row>
    <row r="3425" spans="1:19" x14ac:dyDescent="0.3">
      <c r="A3425" t="s">
        <v>8297</v>
      </c>
      <c r="B3425" t="s">
        <v>80</v>
      </c>
      <c r="C3425" s="14">
        <v>2011</v>
      </c>
      <c r="D3425" t="s">
        <v>302</v>
      </c>
      <c r="E3425" t="s">
        <v>3019</v>
      </c>
      <c r="F3425" t="s">
        <v>299</v>
      </c>
      <c r="G3425" t="s">
        <v>299</v>
      </c>
      <c r="H3425" t="s">
        <v>4353</v>
      </c>
      <c r="I3425" s="14">
        <v>21500000</v>
      </c>
      <c r="J3425" t="s">
        <v>185</v>
      </c>
      <c r="K3425" s="14">
        <v>9068019</v>
      </c>
      <c r="L3425" t="s">
        <v>197</v>
      </c>
      <c r="M3425" t="s">
        <v>202</v>
      </c>
      <c r="N3425" s="14"/>
      <c r="O3425" s="14"/>
      <c r="P3425" s="14"/>
      <c r="Q3425" s="14"/>
      <c r="R3425" s="14"/>
      <c r="S3425" s="14">
        <v>0</v>
      </c>
    </row>
    <row r="3426" spans="1:19" x14ac:dyDescent="0.3">
      <c r="A3426" t="s">
        <v>8298</v>
      </c>
      <c r="B3426" t="s">
        <v>80</v>
      </c>
      <c r="C3426" s="14">
        <v>2011</v>
      </c>
      <c r="D3426" t="s">
        <v>302</v>
      </c>
      <c r="E3426" t="s">
        <v>3021</v>
      </c>
      <c r="F3426" t="s">
        <v>299</v>
      </c>
      <c r="G3426" t="s">
        <v>299</v>
      </c>
      <c r="H3426" t="s">
        <v>4353</v>
      </c>
      <c r="I3426" s="14"/>
      <c r="J3426" t="s">
        <v>4353</v>
      </c>
      <c r="K3426" s="14"/>
      <c r="L3426" t="s">
        <v>197</v>
      </c>
      <c r="M3426" t="s">
        <v>202</v>
      </c>
      <c r="N3426" s="14"/>
      <c r="O3426" s="14"/>
      <c r="P3426" s="14"/>
      <c r="Q3426" s="14"/>
      <c r="R3426" s="14"/>
      <c r="S3426" s="14">
        <v>0</v>
      </c>
    </row>
    <row r="3427" spans="1:19" x14ac:dyDescent="0.3">
      <c r="A3427" t="s">
        <v>8299</v>
      </c>
      <c r="B3427" t="s">
        <v>80</v>
      </c>
      <c r="C3427" s="14">
        <v>2011</v>
      </c>
      <c r="D3427" t="s">
        <v>302</v>
      </c>
      <c r="E3427" t="s">
        <v>3018</v>
      </c>
      <c r="F3427" t="s">
        <v>299</v>
      </c>
      <c r="G3427" t="s">
        <v>299</v>
      </c>
      <c r="H3427" t="s">
        <v>4353</v>
      </c>
      <c r="I3427" s="14">
        <v>30000</v>
      </c>
      <c r="J3427" t="s">
        <v>185</v>
      </c>
      <c r="K3427" s="14">
        <v>12653.048828125</v>
      </c>
      <c r="L3427" t="s">
        <v>197</v>
      </c>
      <c r="M3427" t="s">
        <v>202</v>
      </c>
      <c r="N3427" s="14"/>
      <c r="O3427" s="14"/>
      <c r="P3427" s="14"/>
      <c r="Q3427" s="14"/>
      <c r="R3427" s="14"/>
      <c r="S3427" s="14">
        <v>0</v>
      </c>
    </row>
    <row r="3428" spans="1:19" x14ac:dyDescent="0.3">
      <c r="A3428" t="s">
        <v>8300</v>
      </c>
      <c r="B3428" t="s">
        <v>80</v>
      </c>
      <c r="C3428" s="14">
        <v>2012</v>
      </c>
      <c r="D3428" t="s">
        <v>302</v>
      </c>
      <c r="E3428" t="s">
        <v>3023</v>
      </c>
      <c r="F3428" t="s">
        <v>299</v>
      </c>
      <c r="G3428" t="s">
        <v>299</v>
      </c>
      <c r="H3428" t="s">
        <v>4353</v>
      </c>
      <c r="I3428" s="14">
        <v>10000000</v>
      </c>
      <c r="J3428" t="s">
        <v>147</v>
      </c>
      <c r="K3428" s="14">
        <v>1584200.375</v>
      </c>
      <c r="L3428" t="s">
        <v>197</v>
      </c>
      <c r="M3428" t="s">
        <v>202</v>
      </c>
      <c r="N3428" s="14"/>
      <c r="O3428" s="14"/>
      <c r="P3428" s="14"/>
      <c r="Q3428" s="14"/>
      <c r="R3428" s="14"/>
      <c r="S3428" s="14">
        <v>0</v>
      </c>
    </row>
    <row r="3429" spans="1:19" x14ac:dyDescent="0.3">
      <c r="A3429" t="s">
        <v>8301</v>
      </c>
      <c r="B3429" t="s">
        <v>80</v>
      </c>
      <c r="C3429" s="14">
        <v>2012</v>
      </c>
      <c r="D3429" t="s">
        <v>302</v>
      </c>
      <c r="E3429" t="s">
        <v>3022</v>
      </c>
      <c r="F3429" t="s">
        <v>299</v>
      </c>
      <c r="G3429" t="s">
        <v>299</v>
      </c>
      <c r="H3429" t="s">
        <v>4353</v>
      </c>
      <c r="I3429" s="14"/>
      <c r="J3429" t="s">
        <v>4353</v>
      </c>
      <c r="K3429" s="14"/>
      <c r="L3429" t="s">
        <v>197</v>
      </c>
      <c r="M3429" t="s">
        <v>202</v>
      </c>
      <c r="N3429" s="14"/>
      <c r="O3429" s="14"/>
      <c r="P3429" s="14"/>
      <c r="Q3429" s="14"/>
      <c r="R3429" s="14"/>
      <c r="S3429" s="14">
        <v>0</v>
      </c>
    </row>
    <row r="3430" spans="1:19" x14ac:dyDescent="0.3">
      <c r="A3430" t="s">
        <v>8302</v>
      </c>
      <c r="B3430" t="s">
        <v>80</v>
      </c>
      <c r="C3430" s="14">
        <v>2012</v>
      </c>
      <c r="D3430" t="s">
        <v>302</v>
      </c>
      <c r="E3430" t="s">
        <v>3024</v>
      </c>
      <c r="F3430" t="s">
        <v>299</v>
      </c>
      <c r="G3430" t="s">
        <v>299</v>
      </c>
      <c r="H3430" t="s">
        <v>4353</v>
      </c>
      <c r="I3430" s="14">
        <v>20000000</v>
      </c>
      <c r="J3430" t="s">
        <v>185</v>
      </c>
      <c r="K3430" s="14">
        <v>9598548</v>
      </c>
      <c r="L3430" t="s">
        <v>197</v>
      </c>
      <c r="M3430" t="s">
        <v>202</v>
      </c>
      <c r="N3430" s="14"/>
      <c r="O3430" s="14"/>
      <c r="P3430" s="14"/>
      <c r="Q3430" s="14"/>
      <c r="R3430" s="14"/>
      <c r="S3430" s="14">
        <v>0</v>
      </c>
    </row>
    <row r="3431" spans="1:19" x14ac:dyDescent="0.3">
      <c r="A3431" t="s">
        <v>8303</v>
      </c>
      <c r="B3431" t="s">
        <v>80</v>
      </c>
      <c r="C3431" s="14">
        <v>2012</v>
      </c>
      <c r="D3431" t="s">
        <v>145</v>
      </c>
      <c r="E3431" t="s">
        <v>3025</v>
      </c>
      <c r="F3431" t="s">
        <v>336</v>
      </c>
      <c r="G3431" t="s">
        <v>337</v>
      </c>
      <c r="H3431" t="s">
        <v>207</v>
      </c>
      <c r="I3431" s="14"/>
      <c r="J3431" t="s">
        <v>4353</v>
      </c>
      <c r="K3431" s="14">
        <v>35000000</v>
      </c>
      <c r="L3431" t="s">
        <v>198</v>
      </c>
      <c r="M3431" t="s">
        <v>4353</v>
      </c>
      <c r="N3431" s="14"/>
      <c r="O3431" s="14"/>
      <c r="P3431" s="14"/>
      <c r="Q3431" s="14">
        <v>0</v>
      </c>
      <c r="R3431" s="14">
        <v>1</v>
      </c>
      <c r="S3431" s="14">
        <v>1</v>
      </c>
    </row>
    <row r="3432" spans="1:19" x14ac:dyDescent="0.3">
      <c r="A3432" t="s">
        <v>8304</v>
      </c>
      <c r="B3432" t="s">
        <v>80</v>
      </c>
      <c r="C3432" s="14">
        <v>2013</v>
      </c>
      <c r="D3432" t="s">
        <v>302</v>
      </c>
      <c r="E3432" t="s">
        <v>3027</v>
      </c>
      <c r="F3432" t="s">
        <v>299</v>
      </c>
      <c r="G3432" t="s">
        <v>299</v>
      </c>
      <c r="H3432" t="s">
        <v>4353</v>
      </c>
      <c r="I3432" s="14">
        <v>70000000</v>
      </c>
      <c r="J3432" t="s">
        <v>147</v>
      </c>
      <c r="K3432" s="14">
        <v>11298052</v>
      </c>
      <c r="L3432" t="s">
        <v>197</v>
      </c>
      <c r="M3432" t="s">
        <v>202</v>
      </c>
      <c r="N3432" s="14"/>
      <c r="O3432" s="14"/>
      <c r="P3432" s="14"/>
      <c r="Q3432" s="14"/>
      <c r="R3432" s="14"/>
      <c r="S3432" s="14">
        <v>0</v>
      </c>
    </row>
    <row r="3433" spans="1:19" x14ac:dyDescent="0.3">
      <c r="A3433" t="s">
        <v>8305</v>
      </c>
      <c r="B3433" t="s">
        <v>80</v>
      </c>
      <c r="C3433" s="14">
        <v>2013</v>
      </c>
      <c r="D3433" t="s">
        <v>302</v>
      </c>
      <c r="E3433" t="s">
        <v>3026</v>
      </c>
      <c r="F3433" t="s">
        <v>299</v>
      </c>
      <c r="G3433" t="s">
        <v>299</v>
      </c>
      <c r="H3433" t="s">
        <v>4353</v>
      </c>
      <c r="I3433" s="14"/>
      <c r="J3433" t="s">
        <v>4353</v>
      </c>
      <c r="K3433" s="14"/>
      <c r="L3433" t="s">
        <v>197</v>
      </c>
      <c r="M3433" t="s">
        <v>202</v>
      </c>
      <c r="N3433" s="14"/>
      <c r="O3433" s="14"/>
      <c r="P3433" s="14"/>
      <c r="Q3433" s="14"/>
      <c r="R3433" s="14"/>
      <c r="S3433" s="14">
        <v>0</v>
      </c>
    </row>
    <row r="3434" spans="1:19" x14ac:dyDescent="0.3">
      <c r="A3434" t="s">
        <v>8306</v>
      </c>
      <c r="B3434" t="s">
        <v>80</v>
      </c>
      <c r="C3434" s="14">
        <v>2013</v>
      </c>
      <c r="D3434" t="s">
        <v>145</v>
      </c>
      <c r="E3434" t="s">
        <v>8307</v>
      </c>
      <c r="F3434" t="s">
        <v>336</v>
      </c>
      <c r="G3434" t="s">
        <v>337</v>
      </c>
      <c r="H3434" t="s">
        <v>207</v>
      </c>
      <c r="I3434" s="14"/>
      <c r="J3434" t="s">
        <v>4353</v>
      </c>
      <c r="K3434" s="14">
        <v>123000000</v>
      </c>
      <c r="L3434" t="s">
        <v>198</v>
      </c>
      <c r="M3434" t="s">
        <v>4353</v>
      </c>
      <c r="N3434" s="14"/>
      <c r="O3434" s="14"/>
      <c r="P3434" s="14"/>
      <c r="Q3434" s="14">
        <v>0</v>
      </c>
      <c r="R3434" s="14">
        <v>1</v>
      </c>
      <c r="S3434" s="14">
        <v>1</v>
      </c>
    </row>
    <row r="3435" spans="1:19" x14ac:dyDescent="0.3">
      <c r="A3435" t="s">
        <v>8308</v>
      </c>
      <c r="B3435" t="s">
        <v>80</v>
      </c>
      <c r="C3435" s="14">
        <v>2014</v>
      </c>
      <c r="D3435" t="s">
        <v>302</v>
      </c>
      <c r="E3435" t="s">
        <v>3030</v>
      </c>
      <c r="F3435" t="s">
        <v>299</v>
      </c>
      <c r="G3435" t="s">
        <v>299</v>
      </c>
      <c r="H3435" t="s">
        <v>4353</v>
      </c>
      <c r="I3435" s="14">
        <v>41000</v>
      </c>
      <c r="J3435" t="s">
        <v>185</v>
      </c>
      <c r="K3435" s="14">
        <v>16657.2890625</v>
      </c>
      <c r="L3435" t="s">
        <v>197</v>
      </c>
      <c r="M3435" t="s">
        <v>202</v>
      </c>
      <c r="N3435" s="14"/>
      <c r="O3435" s="14"/>
      <c r="P3435" s="14"/>
      <c r="Q3435" s="14"/>
      <c r="R3435" s="14"/>
      <c r="S3435" s="14">
        <v>0</v>
      </c>
    </row>
    <row r="3436" spans="1:19" x14ac:dyDescent="0.3">
      <c r="A3436" t="s">
        <v>8309</v>
      </c>
      <c r="B3436" t="s">
        <v>80</v>
      </c>
      <c r="C3436" s="14">
        <v>2014</v>
      </c>
      <c r="D3436" t="s">
        <v>302</v>
      </c>
      <c r="E3436" t="s">
        <v>3028</v>
      </c>
      <c r="F3436" t="s">
        <v>299</v>
      </c>
      <c r="G3436" t="s">
        <v>299</v>
      </c>
      <c r="H3436" t="s">
        <v>4353</v>
      </c>
      <c r="I3436" s="14">
        <v>20000</v>
      </c>
      <c r="J3436" t="s">
        <v>185</v>
      </c>
      <c r="K3436" s="14">
        <v>8125.50634765625</v>
      </c>
      <c r="L3436" t="s">
        <v>197</v>
      </c>
      <c r="M3436" t="s">
        <v>202</v>
      </c>
      <c r="N3436" s="14"/>
      <c r="O3436" s="14"/>
      <c r="P3436" s="14"/>
      <c r="Q3436" s="14"/>
      <c r="R3436" s="14"/>
      <c r="S3436" s="14">
        <v>0</v>
      </c>
    </row>
    <row r="3437" spans="1:19" x14ac:dyDescent="0.3">
      <c r="A3437" t="s">
        <v>8310</v>
      </c>
      <c r="B3437" t="s">
        <v>80</v>
      </c>
      <c r="C3437" s="14">
        <v>2014</v>
      </c>
      <c r="D3437" t="s">
        <v>302</v>
      </c>
      <c r="E3437" t="s">
        <v>3029</v>
      </c>
      <c r="F3437" t="s">
        <v>299</v>
      </c>
      <c r="G3437" t="s">
        <v>299</v>
      </c>
      <c r="H3437" t="s">
        <v>4353</v>
      </c>
      <c r="I3437" s="14">
        <v>115000</v>
      </c>
      <c r="J3437" t="s">
        <v>185</v>
      </c>
      <c r="K3437" s="14">
        <v>46721.6640625</v>
      </c>
      <c r="L3437" t="s">
        <v>197</v>
      </c>
      <c r="M3437" t="s">
        <v>202</v>
      </c>
      <c r="N3437" s="14"/>
      <c r="O3437" s="14"/>
      <c r="P3437" s="14"/>
      <c r="Q3437" s="14"/>
      <c r="R3437" s="14"/>
      <c r="S3437" s="14">
        <v>0</v>
      </c>
    </row>
    <row r="3438" spans="1:19" x14ac:dyDescent="0.3">
      <c r="A3438" t="s">
        <v>8311</v>
      </c>
      <c r="B3438" t="s">
        <v>80</v>
      </c>
      <c r="C3438" s="14">
        <v>2016</v>
      </c>
      <c r="D3438" t="s">
        <v>145</v>
      </c>
      <c r="E3438" t="s">
        <v>3031</v>
      </c>
      <c r="F3438" t="s">
        <v>299</v>
      </c>
      <c r="G3438" t="s">
        <v>299</v>
      </c>
      <c r="H3438" t="s">
        <v>207</v>
      </c>
      <c r="I3438" s="14"/>
      <c r="J3438" t="s">
        <v>4353</v>
      </c>
      <c r="K3438" s="14">
        <v>7998000</v>
      </c>
      <c r="L3438" t="s">
        <v>198</v>
      </c>
      <c r="M3438" t="s">
        <v>4353</v>
      </c>
      <c r="N3438" s="14"/>
      <c r="O3438" s="14"/>
      <c r="P3438" s="14"/>
      <c r="Q3438" s="14">
        <v>0</v>
      </c>
      <c r="R3438" s="14">
        <v>1</v>
      </c>
      <c r="S3438" s="14">
        <v>1</v>
      </c>
    </row>
    <row r="3439" spans="1:19" x14ac:dyDescent="0.3">
      <c r="A3439" t="s">
        <v>8312</v>
      </c>
      <c r="B3439" t="s">
        <v>80</v>
      </c>
      <c r="C3439" s="14">
        <v>2016</v>
      </c>
      <c r="D3439" t="s">
        <v>145</v>
      </c>
      <c r="E3439" t="s">
        <v>3032</v>
      </c>
      <c r="F3439" t="s">
        <v>336</v>
      </c>
      <c r="G3439" t="s">
        <v>337</v>
      </c>
      <c r="H3439" t="s">
        <v>207</v>
      </c>
      <c r="I3439" s="14"/>
      <c r="J3439" t="s">
        <v>4353</v>
      </c>
      <c r="K3439" s="14">
        <v>162640000</v>
      </c>
      <c r="L3439" t="s">
        <v>198</v>
      </c>
      <c r="M3439" t="s">
        <v>4353</v>
      </c>
      <c r="N3439" s="14"/>
      <c r="O3439" s="14"/>
      <c r="P3439" s="14"/>
      <c r="Q3439" s="14">
        <v>0</v>
      </c>
      <c r="R3439" s="14">
        <v>1</v>
      </c>
      <c r="S3439" s="14">
        <v>1</v>
      </c>
    </row>
    <row r="3440" spans="1:19" x14ac:dyDescent="0.3">
      <c r="A3440" t="s">
        <v>8313</v>
      </c>
      <c r="B3440" t="s">
        <v>80</v>
      </c>
      <c r="C3440" s="14">
        <v>2017</v>
      </c>
      <c r="D3440" t="s">
        <v>145</v>
      </c>
      <c r="E3440" t="s">
        <v>3034</v>
      </c>
      <c r="F3440" t="s">
        <v>299</v>
      </c>
      <c r="G3440" t="s">
        <v>299</v>
      </c>
      <c r="H3440" t="s">
        <v>207</v>
      </c>
      <c r="I3440" s="14"/>
      <c r="J3440" t="s">
        <v>4353</v>
      </c>
      <c r="K3440" s="14">
        <v>32000000</v>
      </c>
      <c r="L3440" t="s">
        <v>198</v>
      </c>
      <c r="M3440" t="s">
        <v>4353</v>
      </c>
      <c r="N3440" s="14"/>
      <c r="O3440" s="14"/>
      <c r="P3440" s="14"/>
      <c r="Q3440" s="14">
        <v>0</v>
      </c>
      <c r="R3440" s="14">
        <v>1</v>
      </c>
      <c r="S3440" s="14">
        <v>1</v>
      </c>
    </row>
    <row r="3441" spans="1:19" x14ac:dyDescent="0.3">
      <c r="A3441" t="s">
        <v>8314</v>
      </c>
      <c r="B3441" t="s">
        <v>80</v>
      </c>
      <c r="C3441" s="14">
        <v>2017</v>
      </c>
      <c r="D3441" t="s">
        <v>145</v>
      </c>
      <c r="E3441" t="s">
        <v>3036</v>
      </c>
      <c r="F3441" t="s">
        <v>336</v>
      </c>
      <c r="G3441" t="s">
        <v>337</v>
      </c>
      <c r="H3441" t="s">
        <v>207</v>
      </c>
      <c r="I3441" s="14"/>
      <c r="J3441" t="s">
        <v>4353</v>
      </c>
      <c r="K3441" s="14">
        <v>330000000</v>
      </c>
      <c r="L3441" t="s">
        <v>198</v>
      </c>
      <c r="M3441" t="s">
        <v>4353</v>
      </c>
      <c r="N3441" s="14"/>
      <c r="O3441" s="14"/>
      <c r="P3441" s="14"/>
      <c r="Q3441" s="14">
        <v>0</v>
      </c>
      <c r="R3441" s="14">
        <v>1</v>
      </c>
      <c r="S3441" s="14">
        <v>1</v>
      </c>
    </row>
    <row r="3442" spans="1:19" x14ac:dyDescent="0.3">
      <c r="A3442" t="s">
        <v>8315</v>
      </c>
      <c r="B3442" t="s">
        <v>80</v>
      </c>
      <c r="C3442" s="14">
        <v>2017</v>
      </c>
      <c r="D3442" t="s">
        <v>145</v>
      </c>
      <c r="E3442" t="s">
        <v>3035</v>
      </c>
      <c r="F3442" t="s">
        <v>336</v>
      </c>
      <c r="G3442" t="s">
        <v>337</v>
      </c>
      <c r="H3442" t="s">
        <v>207</v>
      </c>
      <c r="I3442" s="14"/>
      <c r="J3442" t="s">
        <v>4353</v>
      </c>
      <c r="K3442" s="14">
        <v>50936100</v>
      </c>
      <c r="L3442" t="s">
        <v>198</v>
      </c>
      <c r="M3442" t="s">
        <v>4353</v>
      </c>
      <c r="N3442" s="14"/>
      <c r="O3442" s="14"/>
      <c r="P3442" s="14"/>
      <c r="Q3442" s="14">
        <v>0</v>
      </c>
      <c r="R3442" s="14">
        <v>1</v>
      </c>
      <c r="S3442" s="14">
        <v>1</v>
      </c>
    </row>
    <row r="3443" spans="1:19" x14ac:dyDescent="0.3">
      <c r="A3443" t="s">
        <v>8316</v>
      </c>
      <c r="B3443" t="s">
        <v>80</v>
      </c>
      <c r="C3443" s="14">
        <v>2017</v>
      </c>
      <c r="D3443" t="s">
        <v>145</v>
      </c>
      <c r="E3443" t="s">
        <v>3033</v>
      </c>
      <c r="F3443" t="s">
        <v>299</v>
      </c>
      <c r="G3443" t="s">
        <v>299</v>
      </c>
      <c r="H3443" t="s">
        <v>207</v>
      </c>
      <c r="I3443" s="14"/>
      <c r="J3443" t="s">
        <v>4353</v>
      </c>
      <c r="K3443" s="14">
        <v>1525000</v>
      </c>
      <c r="L3443" t="s">
        <v>198</v>
      </c>
      <c r="M3443" t="s">
        <v>4353</v>
      </c>
      <c r="N3443" s="14"/>
      <c r="O3443" s="14"/>
      <c r="P3443" s="14"/>
      <c r="Q3443" s="14">
        <v>0</v>
      </c>
      <c r="R3443" s="14">
        <v>1</v>
      </c>
      <c r="S3443" s="14">
        <v>1</v>
      </c>
    </row>
    <row r="3444" spans="1:19" x14ac:dyDescent="0.3">
      <c r="A3444" t="s">
        <v>8317</v>
      </c>
      <c r="B3444" t="s">
        <v>56</v>
      </c>
      <c r="C3444" s="14">
        <v>1971</v>
      </c>
      <c r="D3444" t="s">
        <v>252</v>
      </c>
      <c r="E3444" t="s">
        <v>254</v>
      </c>
      <c r="F3444" t="s">
        <v>299</v>
      </c>
      <c r="G3444" t="s">
        <v>299</v>
      </c>
      <c r="H3444" t="s">
        <v>4353</v>
      </c>
      <c r="I3444" s="14"/>
      <c r="J3444" t="s">
        <v>4353</v>
      </c>
      <c r="K3444" s="14">
        <v>7800000</v>
      </c>
      <c r="L3444" t="s">
        <v>198</v>
      </c>
      <c r="M3444" t="s">
        <v>4353</v>
      </c>
      <c r="N3444" s="14">
        <v>0</v>
      </c>
      <c r="O3444" s="14">
        <v>10</v>
      </c>
      <c r="P3444" s="14">
        <v>30</v>
      </c>
      <c r="Q3444" s="14"/>
      <c r="R3444" s="14"/>
      <c r="S3444" s="14">
        <v>0</v>
      </c>
    </row>
    <row r="3445" spans="1:19" x14ac:dyDescent="0.3">
      <c r="A3445" t="s">
        <v>8318</v>
      </c>
      <c r="B3445" t="s">
        <v>56</v>
      </c>
      <c r="C3445" s="14">
        <v>1971</v>
      </c>
      <c r="D3445" t="s">
        <v>252</v>
      </c>
      <c r="E3445" t="s">
        <v>3037</v>
      </c>
      <c r="F3445" t="s">
        <v>299</v>
      </c>
      <c r="G3445" t="s">
        <v>299</v>
      </c>
      <c r="H3445" t="s">
        <v>4353</v>
      </c>
      <c r="I3445" s="14"/>
      <c r="J3445" t="s">
        <v>4353</v>
      </c>
      <c r="K3445" s="14">
        <v>34200000</v>
      </c>
      <c r="L3445" t="s">
        <v>198</v>
      </c>
      <c r="M3445" t="s">
        <v>4353</v>
      </c>
      <c r="N3445" s="14">
        <v>0</v>
      </c>
      <c r="O3445" s="14">
        <v>10</v>
      </c>
      <c r="P3445" s="14">
        <v>30</v>
      </c>
      <c r="Q3445" s="14"/>
      <c r="R3445" s="14"/>
      <c r="S3445" s="14">
        <v>0</v>
      </c>
    </row>
    <row r="3446" spans="1:19" x14ac:dyDescent="0.3">
      <c r="A3446" t="s">
        <v>8319</v>
      </c>
      <c r="B3446" t="s">
        <v>56</v>
      </c>
      <c r="C3446" s="14">
        <v>1986</v>
      </c>
      <c r="D3446" t="s">
        <v>255</v>
      </c>
      <c r="E3446" t="s">
        <v>8320</v>
      </c>
      <c r="F3446" t="s">
        <v>299</v>
      </c>
      <c r="G3446" t="s">
        <v>299</v>
      </c>
      <c r="H3446" t="s">
        <v>4353</v>
      </c>
      <c r="I3446" s="14"/>
      <c r="J3446" t="s">
        <v>4353</v>
      </c>
      <c r="K3446" s="14">
        <v>1000000</v>
      </c>
      <c r="L3446" t="s">
        <v>197</v>
      </c>
      <c r="M3446" t="s">
        <v>4353</v>
      </c>
      <c r="N3446" s="14"/>
      <c r="O3446" s="14"/>
      <c r="P3446" s="14"/>
      <c r="Q3446" s="14"/>
      <c r="R3446" s="14"/>
      <c r="S3446" s="14">
        <v>0</v>
      </c>
    </row>
    <row r="3447" spans="1:19" x14ac:dyDescent="0.3">
      <c r="A3447" t="s">
        <v>8321</v>
      </c>
      <c r="B3447" t="s">
        <v>56</v>
      </c>
      <c r="C3447" s="14">
        <v>1988</v>
      </c>
      <c r="D3447" t="s">
        <v>255</v>
      </c>
      <c r="E3447" t="s">
        <v>612</v>
      </c>
      <c r="F3447" t="s">
        <v>299</v>
      </c>
      <c r="G3447" t="s">
        <v>299</v>
      </c>
      <c r="H3447" t="s">
        <v>4353</v>
      </c>
      <c r="I3447" s="14"/>
      <c r="J3447" t="s">
        <v>4353</v>
      </c>
      <c r="K3447" s="14"/>
      <c r="L3447" t="s">
        <v>198</v>
      </c>
      <c r="M3447" t="s">
        <v>4353</v>
      </c>
      <c r="N3447" s="14"/>
      <c r="O3447" s="14"/>
      <c r="P3447" s="14"/>
      <c r="Q3447" s="14"/>
      <c r="R3447" s="14"/>
      <c r="S3447" s="14">
        <v>0</v>
      </c>
    </row>
    <row r="3448" spans="1:19" x14ac:dyDescent="0.3">
      <c r="A3448" t="s">
        <v>8322</v>
      </c>
      <c r="B3448" t="s">
        <v>56</v>
      </c>
      <c r="C3448" s="14">
        <v>1990</v>
      </c>
      <c r="D3448" t="s">
        <v>362</v>
      </c>
      <c r="E3448" t="s">
        <v>3038</v>
      </c>
      <c r="F3448" t="s">
        <v>299</v>
      </c>
      <c r="G3448" t="s">
        <v>299</v>
      </c>
      <c r="H3448" t="s">
        <v>4353</v>
      </c>
      <c r="I3448" s="14"/>
      <c r="J3448" t="s">
        <v>4353</v>
      </c>
      <c r="K3448" s="14"/>
      <c r="L3448" t="s">
        <v>197</v>
      </c>
      <c r="M3448" t="s">
        <v>4353</v>
      </c>
      <c r="N3448" s="14"/>
      <c r="O3448" s="14"/>
      <c r="P3448" s="14"/>
      <c r="Q3448" s="14"/>
      <c r="R3448" s="14"/>
      <c r="S3448" s="14">
        <v>0</v>
      </c>
    </row>
    <row r="3449" spans="1:19" x14ac:dyDescent="0.3">
      <c r="A3449" t="s">
        <v>8323</v>
      </c>
      <c r="B3449" t="s">
        <v>56</v>
      </c>
      <c r="C3449" s="14">
        <v>1997</v>
      </c>
      <c r="D3449" t="s">
        <v>362</v>
      </c>
      <c r="E3449" t="s">
        <v>3039</v>
      </c>
      <c r="F3449" t="s">
        <v>299</v>
      </c>
      <c r="G3449" t="s">
        <v>299</v>
      </c>
      <c r="H3449" t="s">
        <v>4353</v>
      </c>
      <c r="I3449" s="14"/>
      <c r="J3449" t="s">
        <v>4353</v>
      </c>
      <c r="K3449" s="14"/>
      <c r="L3449" t="s">
        <v>197</v>
      </c>
      <c r="M3449" t="s">
        <v>4353</v>
      </c>
      <c r="N3449" s="14"/>
      <c r="O3449" s="14"/>
      <c r="P3449" s="14"/>
      <c r="Q3449" s="14"/>
      <c r="R3449" s="14"/>
      <c r="S3449" s="14">
        <v>0</v>
      </c>
    </row>
    <row r="3450" spans="1:19" x14ac:dyDescent="0.3">
      <c r="A3450" t="s">
        <v>8324</v>
      </c>
      <c r="B3450" t="s">
        <v>56</v>
      </c>
      <c r="C3450" s="14">
        <v>1998</v>
      </c>
      <c r="D3450" t="s">
        <v>362</v>
      </c>
      <c r="E3450" t="s">
        <v>2872</v>
      </c>
      <c r="F3450" t="s">
        <v>299</v>
      </c>
      <c r="G3450" t="s">
        <v>299</v>
      </c>
      <c r="H3450" t="s">
        <v>4353</v>
      </c>
      <c r="I3450" s="14"/>
      <c r="J3450" t="s">
        <v>4353</v>
      </c>
      <c r="K3450" s="14"/>
      <c r="L3450" t="s">
        <v>197</v>
      </c>
      <c r="M3450" t="s">
        <v>4353</v>
      </c>
      <c r="N3450" s="14"/>
      <c r="O3450" s="14"/>
      <c r="P3450" s="14"/>
      <c r="Q3450" s="14"/>
      <c r="R3450" s="14"/>
      <c r="S3450" s="14">
        <v>0</v>
      </c>
    </row>
    <row r="3451" spans="1:19" x14ac:dyDescent="0.3">
      <c r="A3451" t="s">
        <v>8325</v>
      </c>
      <c r="B3451" t="s">
        <v>56</v>
      </c>
      <c r="C3451" s="14">
        <v>2002</v>
      </c>
      <c r="D3451" t="s">
        <v>302</v>
      </c>
      <c r="E3451" t="s">
        <v>3040</v>
      </c>
      <c r="F3451" t="s">
        <v>299</v>
      </c>
      <c r="G3451" t="s">
        <v>299</v>
      </c>
      <c r="H3451" t="s">
        <v>4353</v>
      </c>
      <c r="I3451" s="14">
        <v>1200000</v>
      </c>
      <c r="J3451" t="s">
        <v>146</v>
      </c>
      <c r="K3451" s="14">
        <v>1200000</v>
      </c>
      <c r="L3451" t="s">
        <v>197</v>
      </c>
      <c r="M3451" t="s">
        <v>202</v>
      </c>
      <c r="N3451" s="14"/>
      <c r="O3451" s="14"/>
      <c r="P3451" s="14"/>
      <c r="Q3451" s="14"/>
      <c r="R3451" s="14"/>
      <c r="S3451" s="14">
        <v>0</v>
      </c>
    </row>
    <row r="3452" spans="1:19" x14ac:dyDescent="0.3">
      <c r="A3452" t="s">
        <v>8326</v>
      </c>
      <c r="B3452" t="s">
        <v>56</v>
      </c>
      <c r="C3452" s="14">
        <v>2003</v>
      </c>
      <c r="D3452" t="s">
        <v>302</v>
      </c>
      <c r="E3452" t="s">
        <v>3042</v>
      </c>
      <c r="F3452" t="s">
        <v>1508</v>
      </c>
      <c r="G3452" t="s">
        <v>365</v>
      </c>
      <c r="H3452" t="s">
        <v>4353</v>
      </c>
      <c r="I3452" s="14">
        <v>1200000</v>
      </c>
      <c r="J3452" t="s">
        <v>146</v>
      </c>
      <c r="K3452" s="14">
        <v>1200000</v>
      </c>
      <c r="L3452" t="s">
        <v>197</v>
      </c>
      <c r="M3452" t="s">
        <v>202</v>
      </c>
      <c r="N3452" s="14"/>
      <c r="O3452" s="14"/>
      <c r="P3452" s="14"/>
      <c r="Q3452" s="14"/>
      <c r="R3452" s="14"/>
      <c r="S3452" s="14">
        <v>0</v>
      </c>
    </row>
    <row r="3453" spans="1:19" x14ac:dyDescent="0.3">
      <c r="A3453" t="s">
        <v>8327</v>
      </c>
      <c r="B3453" t="s">
        <v>56</v>
      </c>
      <c r="C3453" s="14">
        <v>2003</v>
      </c>
      <c r="D3453" t="s">
        <v>302</v>
      </c>
      <c r="E3453" t="s">
        <v>3041</v>
      </c>
      <c r="F3453" t="s">
        <v>299</v>
      </c>
      <c r="G3453" t="s">
        <v>299</v>
      </c>
      <c r="H3453" t="s">
        <v>207</v>
      </c>
      <c r="I3453" s="14">
        <v>1200000</v>
      </c>
      <c r="J3453" t="s">
        <v>146</v>
      </c>
      <c r="K3453" s="14">
        <v>1200000</v>
      </c>
      <c r="L3453" t="s">
        <v>198</v>
      </c>
      <c r="M3453" t="s">
        <v>4353</v>
      </c>
      <c r="N3453" s="14"/>
      <c r="O3453" s="14"/>
      <c r="P3453" s="14"/>
      <c r="Q3453" s="14">
        <v>0</v>
      </c>
      <c r="R3453" s="14">
        <v>1</v>
      </c>
      <c r="S3453" s="14">
        <v>1</v>
      </c>
    </row>
    <row r="3454" spans="1:19" x14ac:dyDescent="0.3">
      <c r="A3454" t="s">
        <v>8328</v>
      </c>
      <c r="B3454" t="s">
        <v>56</v>
      </c>
      <c r="C3454" s="14">
        <v>2004</v>
      </c>
      <c r="D3454" t="s">
        <v>302</v>
      </c>
      <c r="E3454" t="s">
        <v>3043</v>
      </c>
      <c r="F3454" t="s">
        <v>299</v>
      </c>
      <c r="G3454" t="s">
        <v>299</v>
      </c>
      <c r="H3454" t="s">
        <v>207</v>
      </c>
      <c r="I3454" s="14">
        <v>1000000</v>
      </c>
      <c r="J3454" t="s">
        <v>146</v>
      </c>
      <c r="K3454" s="14">
        <v>1000000</v>
      </c>
      <c r="L3454" t="s">
        <v>198</v>
      </c>
      <c r="M3454" t="s">
        <v>4353</v>
      </c>
      <c r="N3454" s="14"/>
      <c r="O3454" s="14"/>
      <c r="P3454" s="14"/>
      <c r="Q3454" s="14">
        <v>0</v>
      </c>
      <c r="R3454" s="14">
        <v>1</v>
      </c>
      <c r="S3454" s="14">
        <v>1</v>
      </c>
    </row>
    <row r="3455" spans="1:19" x14ac:dyDescent="0.3">
      <c r="A3455" t="s">
        <v>8329</v>
      </c>
      <c r="B3455" t="s">
        <v>56</v>
      </c>
      <c r="C3455" s="14">
        <v>2006</v>
      </c>
      <c r="D3455" t="s">
        <v>302</v>
      </c>
      <c r="E3455" t="s">
        <v>3044</v>
      </c>
      <c r="F3455" t="s">
        <v>299</v>
      </c>
      <c r="G3455" t="s">
        <v>299</v>
      </c>
      <c r="H3455" t="s">
        <v>207</v>
      </c>
      <c r="I3455" s="14">
        <v>1200000</v>
      </c>
      <c r="J3455" t="s">
        <v>146</v>
      </c>
      <c r="K3455" s="14">
        <v>1200000</v>
      </c>
      <c r="L3455" t="s">
        <v>198</v>
      </c>
      <c r="M3455" t="s">
        <v>4353</v>
      </c>
      <c r="N3455" s="14"/>
      <c r="O3455" s="14"/>
      <c r="P3455" s="14"/>
      <c r="Q3455" s="14">
        <v>0</v>
      </c>
      <c r="R3455" s="14">
        <v>1</v>
      </c>
      <c r="S3455" s="14">
        <v>1</v>
      </c>
    </row>
    <row r="3456" spans="1:19" x14ac:dyDescent="0.3">
      <c r="A3456" t="s">
        <v>8330</v>
      </c>
      <c r="B3456" t="s">
        <v>56</v>
      </c>
      <c r="C3456" s="14">
        <v>2007</v>
      </c>
      <c r="D3456" t="s">
        <v>302</v>
      </c>
      <c r="E3456" t="s">
        <v>3045</v>
      </c>
      <c r="F3456" t="s">
        <v>299</v>
      </c>
      <c r="G3456" t="s">
        <v>299</v>
      </c>
      <c r="H3456" t="s">
        <v>207</v>
      </c>
      <c r="I3456" s="14">
        <v>21600000</v>
      </c>
      <c r="J3456" t="s">
        <v>147</v>
      </c>
      <c r="K3456" s="14">
        <v>2839291.25</v>
      </c>
      <c r="L3456" t="s">
        <v>198</v>
      </c>
      <c r="M3456" t="s">
        <v>4353</v>
      </c>
      <c r="N3456" s="14"/>
      <c r="O3456" s="14"/>
      <c r="P3456" s="14"/>
      <c r="Q3456" s="14">
        <v>0</v>
      </c>
      <c r="R3456" s="14">
        <v>1</v>
      </c>
      <c r="S3456" s="14">
        <v>1</v>
      </c>
    </row>
    <row r="3457" spans="1:19" x14ac:dyDescent="0.3">
      <c r="A3457" t="s">
        <v>8331</v>
      </c>
      <c r="B3457" t="s">
        <v>56</v>
      </c>
      <c r="C3457" s="14">
        <v>2007</v>
      </c>
      <c r="D3457" t="s">
        <v>302</v>
      </c>
      <c r="E3457" t="s">
        <v>8332</v>
      </c>
      <c r="F3457" t="s">
        <v>299</v>
      </c>
      <c r="G3457" t="s">
        <v>299</v>
      </c>
      <c r="H3457" t="s">
        <v>4353</v>
      </c>
      <c r="I3457" s="14">
        <v>300000</v>
      </c>
      <c r="J3457" t="s">
        <v>146</v>
      </c>
      <c r="K3457" s="14">
        <v>300000</v>
      </c>
      <c r="L3457" t="s">
        <v>197</v>
      </c>
      <c r="M3457" t="s">
        <v>202</v>
      </c>
      <c r="N3457" s="14"/>
      <c r="O3457" s="14"/>
      <c r="P3457" s="14"/>
      <c r="Q3457" s="14"/>
      <c r="R3457" s="14"/>
      <c r="S3457" s="14">
        <v>0</v>
      </c>
    </row>
    <row r="3458" spans="1:19" x14ac:dyDescent="0.3">
      <c r="A3458" t="s">
        <v>8333</v>
      </c>
      <c r="B3458" t="s">
        <v>56</v>
      </c>
      <c r="C3458" s="14">
        <v>2008</v>
      </c>
      <c r="D3458" t="s">
        <v>144</v>
      </c>
      <c r="E3458" t="s">
        <v>8334</v>
      </c>
      <c r="F3458" t="s">
        <v>336</v>
      </c>
      <c r="G3458" t="s">
        <v>337</v>
      </c>
      <c r="H3458" t="s">
        <v>644</v>
      </c>
      <c r="I3458" s="14"/>
      <c r="J3458" t="s">
        <v>4353</v>
      </c>
      <c r="K3458" s="14">
        <v>2000000000</v>
      </c>
      <c r="L3458" t="s">
        <v>198</v>
      </c>
      <c r="M3458" t="s">
        <v>4353</v>
      </c>
      <c r="N3458" s="14"/>
      <c r="O3458" s="14"/>
      <c r="P3458" s="14"/>
      <c r="Q3458" s="14">
        <v>0</v>
      </c>
      <c r="R3458" s="14">
        <v>0</v>
      </c>
      <c r="S3458" s="14">
        <v>1</v>
      </c>
    </row>
    <row r="3459" spans="1:19" x14ac:dyDescent="0.3">
      <c r="A3459" t="s">
        <v>8335</v>
      </c>
      <c r="B3459" t="s">
        <v>56</v>
      </c>
      <c r="C3459" s="14">
        <v>2008</v>
      </c>
      <c r="D3459" t="s">
        <v>302</v>
      </c>
      <c r="E3459" t="s">
        <v>3046</v>
      </c>
      <c r="F3459" t="s">
        <v>299</v>
      </c>
      <c r="G3459" t="s">
        <v>299</v>
      </c>
      <c r="H3459" t="s">
        <v>4353</v>
      </c>
      <c r="I3459" s="14">
        <v>100000</v>
      </c>
      <c r="J3459" t="s">
        <v>146</v>
      </c>
      <c r="K3459" s="14">
        <v>100000</v>
      </c>
      <c r="L3459" t="s">
        <v>197</v>
      </c>
      <c r="M3459" t="s">
        <v>202</v>
      </c>
      <c r="N3459" s="14"/>
      <c r="O3459" s="14"/>
      <c r="P3459" s="14"/>
      <c r="Q3459" s="14"/>
      <c r="R3459" s="14"/>
      <c r="S3459" s="14">
        <v>0</v>
      </c>
    </row>
    <row r="3460" spans="1:19" x14ac:dyDescent="0.3">
      <c r="A3460" t="s">
        <v>8336</v>
      </c>
      <c r="B3460" t="s">
        <v>56</v>
      </c>
      <c r="C3460" s="14">
        <v>2008</v>
      </c>
      <c r="D3460" t="s">
        <v>302</v>
      </c>
      <c r="E3460" t="s">
        <v>3049</v>
      </c>
      <c r="F3460" t="s">
        <v>299</v>
      </c>
      <c r="G3460" t="s">
        <v>299</v>
      </c>
      <c r="H3460" t="s">
        <v>4353</v>
      </c>
      <c r="I3460" s="14"/>
      <c r="J3460" t="s">
        <v>4353</v>
      </c>
      <c r="K3460" s="14"/>
      <c r="L3460" t="s">
        <v>197</v>
      </c>
      <c r="M3460" t="s">
        <v>202</v>
      </c>
      <c r="N3460" s="14"/>
      <c r="O3460" s="14"/>
      <c r="P3460" s="14"/>
      <c r="Q3460" s="14"/>
      <c r="R3460" s="14"/>
      <c r="S3460" s="14">
        <v>0</v>
      </c>
    </row>
    <row r="3461" spans="1:19" x14ac:dyDescent="0.3">
      <c r="A3461" t="s">
        <v>8337</v>
      </c>
      <c r="B3461" t="s">
        <v>56</v>
      </c>
      <c r="C3461" s="14">
        <v>2008</v>
      </c>
      <c r="D3461" t="s">
        <v>302</v>
      </c>
      <c r="E3461" t="s">
        <v>3050</v>
      </c>
      <c r="F3461" t="s">
        <v>299</v>
      </c>
      <c r="G3461" t="s">
        <v>299</v>
      </c>
      <c r="H3461" t="s">
        <v>4353</v>
      </c>
      <c r="I3461" s="14"/>
      <c r="J3461" t="s">
        <v>4353</v>
      </c>
      <c r="K3461" s="14"/>
      <c r="L3461" t="s">
        <v>197</v>
      </c>
      <c r="M3461" t="s">
        <v>202</v>
      </c>
      <c r="N3461" s="14"/>
      <c r="O3461" s="14"/>
      <c r="P3461" s="14"/>
      <c r="Q3461" s="14"/>
      <c r="R3461" s="14"/>
      <c r="S3461" s="14">
        <v>0</v>
      </c>
    </row>
    <row r="3462" spans="1:19" x14ac:dyDescent="0.3">
      <c r="A3462" t="s">
        <v>8338</v>
      </c>
      <c r="B3462" t="s">
        <v>56</v>
      </c>
      <c r="C3462" s="14">
        <v>2008</v>
      </c>
      <c r="D3462" t="s">
        <v>302</v>
      </c>
      <c r="E3462" t="s">
        <v>3047</v>
      </c>
      <c r="F3462" t="s">
        <v>3048</v>
      </c>
      <c r="G3462" t="s">
        <v>328</v>
      </c>
      <c r="H3462" t="s">
        <v>4353</v>
      </c>
      <c r="I3462" s="14">
        <v>71329.820000000007</v>
      </c>
      <c r="J3462" t="s">
        <v>184</v>
      </c>
      <c r="K3462" s="14">
        <v>24391.1953125</v>
      </c>
      <c r="L3462" t="s">
        <v>197</v>
      </c>
      <c r="M3462" t="s">
        <v>202</v>
      </c>
      <c r="N3462" s="14"/>
      <c r="O3462" s="14"/>
      <c r="P3462" s="14"/>
      <c r="Q3462" s="14"/>
      <c r="R3462" s="14"/>
      <c r="S3462" s="14">
        <v>0</v>
      </c>
    </row>
    <row r="3463" spans="1:19" x14ac:dyDescent="0.3">
      <c r="A3463" t="s">
        <v>8339</v>
      </c>
      <c r="B3463" t="s">
        <v>56</v>
      </c>
      <c r="C3463" s="14">
        <v>2009</v>
      </c>
      <c r="D3463" t="s">
        <v>4873</v>
      </c>
      <c r="E3463" t="s">
        <v>3054</v>
      </c>
      <c r="F3463" t="s">
        <v>463</v>
      </c>
      <c r="G3463" t="s">
        <v>337</v>
      </c>
      <c r="H3463" t="s">
        <v>456</v>
      </c>
      <c r="I3463" s="14"/>
      <c r="J3463" t="s">
        <v>4353</v>
      </c>
      <c r="K3463" s="14">
        <v>50000000</v>
      </c>
      <c r="L3463" t="s">
        <v>198</v>
      </c>
      <c r="M3463" t="s">
        <v>199</v>
      </c>
      <c r="N3463" s="14"/>
      <c r="O3463" s="14"/>
      <c r="P3463" s="14"/>
      <c r="Q3463" s="14">
        <v>0</v>
      </c>
      <c r="R3463" s="14">
        <v>1</v>
      </c>
      <c r="S3463" s="14">
        <v>1</v>
      </c>
    </row>
    <row r="3464" spans="1:19" x14ac:dyDescent="0.3">
      <c r="A3464" t="s">
        <v>8340</v>
      </c>
      <c r="B3464" t="s">
        <v>56</v>
      </c>
      <c r="C3464" s="14">
        <v>2009</v>
      </c>
      <c r="D3464" t="s">
        <v>302</v>
      </c>
      <c r="E3464" t="s">
        <v>3051</v>
      </c>
      <c r="F3464" t="s">
        <v>299</v>
      </c>
      <c r="G3464" t="s">
        <v>299</v>
      </c>
      <c r="H3464" t="s">
        <v>4353</v>
      </c>
      <c r="I3464" s="14">
        <v>517000</v>
      </c>
      <c r="J3464" t="s">
        <v>146</v>
      </c>
      <c r="K3464" s="14">
        <v>517000</v>
      </c>
      <c r="L3464" t="s">
        <v>197</v>
      </c>
      <c r="M3464" t="s">
        <v>202</v>
      </c>
      <c r="N3464" s="14"/>
      <c r="O3464" s="14"/>
      <c r="P3464" s="14"/>
      <c r="Q3464" s="14"/>
      <c r="R3464" s="14"/>
      <c r="S3464" s="14">
        <v>0</v>
      </c>
    </row>
    <row r="3465" spans="1:19" x14ac:dyDescent="0.3">
      <c r="A3465" t="s">
        <v>8341</v>
      </c>
      <c r="B3465" t="s">
        <v>56</v>
      </c>
      <c r="C3465" s="14">
        <v>2009</v>
      </c>
      <c r="D3465" t="s">
        <v>302</v>
      </c>
      <c r="E3465" t="s">
        <v>3052</v>
      </c>
      <c r="F3465" t="s">
        <v>299</v>
      </c>
      <c r="G3465" t="s">
        <v>299</v>
      </c>
      <c r="H3465" t="s">
        <v>4353</v>
      </c>
      <c r="I3465" s="14"/>
      <c r="J3465" t="s">
        <v>4353</v>
      </c>
      <c r="K3465" s="14"/>
      <c r="L3465" t="s">
        <v>197</v>
      </c>
      <c r="M3465" t="s">
        <v>202</v>
      </c>
      <c r="N3465" s="14"/>
      <c r="O3465" s="14"/>
      <c r="P3465" s="14"/>
      <c r="Q3465" s="14"/>
      <c r="R3465" s="14"/>
      <c r="S3465" s="14">
        <v>0</v>
      </c>
    </row>
    <row r="3466" spans="1:19" x14ac:dyDescent="0.3">
      <c r="A3466" t="s">
        <v>8342</v>
      </c>
      <c r="B3466" t="s">
        <v>56</v>
      </c>
      <c r="C3466" s="14">
        <v>2009</v>
      </c>
      <c r="D3466" t="s">
        <v>302</v>
      </c>
      <c r="E3466" t="s">
        <v>3053</v>
      </c>
      <c r="F3466" t="s">
        <v>299</v>
      </c>
      <c r="G3466" t="s">
        <v>299</v>
      </c>
      <c r="H3466" t="s">
        <v>4353</v>
      </c>
      <c r="I3466" s="14"/>
      <c r="J3466" t="s">
        <v>4353</v>
      </c>
      <c r="K3466" s="14"/>
      <c r="L3466" t="s">
        <v>197</v>
      </c>
      <c r="M3466" t="s">
        <v>202</v>
      </c>
      <c r="N3466" s="14"/>
      <c r="O3466" s="14"/>
      <c r="P3466" s="14"/>
      <c r="Q3466" s="14"/>
      <c r="R3466" s="14"/>
      <c r="S3466" s="14">
        <v>0</v>
      </c>
    </row>
    <row r="3467" spans="1:19" x14ac:dyDescent="0.3">
      <c r="A3467" t="s">
        <v>8343</v>
      </c>
      <c r="B3467" t="s">
        <v>56</v>
      </c>
      <c r="C3467" s="14">
        <v>2010</v>
      </c>
      <c r="D3467" t="s">
        <v>302</v>
      </c>
      <c r="E3467" t="s">
        <v>3055</v>
      </c>
      <c r="F3467" t="s">
        <v>299</v>
      </c>
      <c r="G3467" t="s">
        <v>299</v>
      </c>
      <c r="H3467" t="s">
        <v>4353</v>
      </c>
      <c r="I3467" s="14"/>
      <c r="J3467" t="s">
        <v>4353</v>
      </c>
      <c r="K3467" s="14"/>
      <c r="L3467" t="s">
        <v>197</v>
      </c>
      <c r="M3467" t="s">
        <v>202</v>
      </c>
      <c r="N3467" s="14"/>
      <c r="O3467" s="14"/>
      <c r="P3467" s="14"/>
      <c r="Q3467" s="14"/>
      <c r="R3467" s="14"/>
      <c r="S3467" s="14">
        <v>0</v>
      </c>
    </row>
    <row r="3468" spans="1:19" x14ac:dyDescent="0.3">
      <c r="A3468" t="s">
        <v>8344</v>
      </c>
      <c r="B3468" t="s">
        <v>56</v>
      </c>
      <c r="C3468" s="14">
        <v>2011</v>
      </c>
      <c r="D3468" t="s">
        <v>302</v>
      </c>
      <c r="E3468" t="s">
        <v>3056</v>
      </c>
      <c r="F3468" t="s">
        <v>463</v>
      </c>
      <c r="G3468" t="s">
        <v>337</v>
      </c>
      <c r="H3468" t="s">
        <v>644</v>
      </c>
      <c r="I3468" s="14">
        <v>30000000</v>
      </c>
      <c r="J3468" t="s">
        <v>146</v>
      </c>
      <c r="K3468" s="14">
        <v>30000000</v>
      </c>
      <c r="L3468" t="s">
        <v>198</v>
      </c>
      <c r="M3468" t="s">
        <v>199</v>
      </c>
      <c r="N3468" s="14"/>
      <c r="O3468" s="14"/>
      <c r="P3468" s="14">
        <v>5</v>
      </c>
      <c r="Q3468" s="14">
        <v>0</v>
      </c>
      <c r="R3468" s="14">
        <v>0</v>
      </c>
      <c r="S3468" s="14">
        <v>1</v>
      </c>
    </row>
    <row r="3469" spans="1:19" x14ac:dyDescent="0.3">
      <c r="A3469" t="s">
        <v>8345</v>
      </c>
      <c r="B3469" t="s">
        <v>56</v>
      </c>
      <c r="C3469" s="14">
        <v>2011</v>
      </c>
      <c r="D3469" t="s">
        <v>4873</v>
      </c>
      <c r="E3469" t="s">
        <v>3057</v>
      </c>
      <c r="F3469" t="s">
        <v>463</v>
      </c>
      <c r="G3469" t="s">
        <v>337</v>
      </c>
      <c r="H3469" t="s">
        <v>644</v>
      </c>
      <c r="I3469" s="14">
        <v>150000000</v>
      </c>
      <c r="J3469" t="s">
        <v>146</v>
      </c>
      <c r="K3469" s="14">
        <v>150000000</v>
      </c>
      <c r="L3469" t="s">
        <v>198</v>
      </c>
      <c r="M3469" t="s">
        <v>199</v>
      </c>
      <c r="N3469" s="14"/>
      <c r="O3469" s="14"/>
      <c r="P3469" s="14">
        <v>5</v>
      </c>
      <c r="Q3469" s="14">
        <v>0</v>
      </c>
      <c r="R3469" s="14">
        <v>0</v>
      </c>
      <c r="S3469" s="14">
        <v>1</v>
      </c>
    </row>
    <row r="3470" spans="1:19" x14ac:dyDescent="0.3">
      <c r="A3470" t="s">
        <v>8346</v>
      </c>
      <c r="B3470" t="s">
        <v>56</v>
      </c>
      <c r="C3470" s="14">
        <v>2012</v>
      </c>
      <c r="D3470" t="s">
        <v>302</v>
      </c>
      <c r="E3470" t="s">
        <v>3058</v>
      </c>
      <c r="F3470" t="s">
        <v>299</v>
      </c>
      <c r="G3470" t="s">
        <v>299</v>
      </c>
      <c r="H3470" t="s">
        <v>4353</v>
      </c>
      <c r="I3470" s="14">
        <v>20000000</v>
      </c>
      <c r="J3470" t="s">
        <v>147</v>
      </c>
      <c r="K3470" s="14">
        <v>3168400.75</v>
      </c>
      <c r="L3470" t="s">
        <v>197</v>
      </c>
      <c r="M3470" t="s">
        <v>202</v>
      </c>
      <c r="N3470" s="14"/>
      <c r="O3470" s="14"/>
      <c r="P3470" s="14"/>
      <c r="Q3470" s="14"/>
      <c r="R3470" s="14"/>
      <c r="S3470" s="14">
        <v>0</v>
      </c>
    </row>
    <row r="3471" spans="1:19" x14ac:dyDescent="0.3">
      <c r="A3471" t="s">
        <v>8347</v>
      </c>
      <c r="B3471" t="s">
        <v>56</v>
      </c>
      <c r="C3471" s="14">
        <v>2014</v>
      </c>
      <c r="D3471" t="s">
        <v>302</v>
      </c>
      <c r="E3471" t="s">
        <v>3059</v>
      </c>
      <c r="F3471" t="s">
        <v>299</v>
      </c>
      <c r="G3471" t="s">
        <v>299</v>
      </c>
      <c r="H3471" t="s">
        <v>4353</v>
      </c>
      <c r="I3471" s="14">
        <v>240000</v>
      </c>
      <c r="J3471" t="s">
        <v>184</v>
      </c>
      <c r="K3471" s="14">
        <v>84535.4921875</v>
      </c>
      <c r="L3471" t="s">
        <v>197</v>
      </c>
      <c r="M3471" t="s">
        <v>202</v>
      </c>
      <c r="N3471" s="14"/>
      <c r="O3471" s="14"/>
      <c r="P3471" s="14"/>
      <c r="Q3471" s="14"/>
      <c r="R3471" s="14"/>
      <c r="S3471" s="14">
        <v>0</v>
      </c>
    </row>
    <row r="3472" spans="1:19" x14ac:dyDescent="0.3">
      <c r="A3472" t="s">
        <v>8348</v>
      </c>
      <c r="B3472" t="s">
        <v>56</v>
      </c>
      <c r="C3472" s="14">
        <v>2014</v>
      </c>
      <c r="D3472" t="s">
        <v>143</v>
      </c>
      <c r="E3472" t="s">
        <v>8349</v>
      </c>
      <c r="F3472" t="s">
        <v>3060</v>
      </c>
      <c r="G3472" t="s">
        <v>549</v>
      </c>
      <c r="H3472" t="s">
        <v>644</v>
      </c>
      <c r="I3472" s="14"/>
      <c r="J3472" t="s">
        <v>4353</v>
      </c>
      <c r="K3472" s="14">
        <v>5987999744</v>
      </c>
      <c r="L3472" t="s">
        <v>198</v>
      </c>
      <c r="M3472" t="s">
        <v>199</v>
      </c>
      <c r="N3472" s="14"/>
      <c r="O3472" s="14"/>
      <c r="P3472" s="14"/>
      <c r="Q3472" s="14">
        <v>1</v>
      </c>
      <c r="R3472" s="14">
        <v>0</v>
      </c>
      <c r="S3472" s="14">
        <v>1</v>
      </c>
    </row>
    <row r="3473" spans="1:19" x14ac:dyDescent="0.3">
      <c r="A3473" t="s">
        <v>8350</v>
      </c>
      <c r="B3473" t="s">
        <v>56</v>
      </c>
      <c r="C3473" s="14">
        <v>2017</v>
      </c>
      <c r="D3473" t="s">
        <v>4985</v>
      </c>
      <c r="E3473" t="s">
        <v>3061</v>
      </c>
      <c r="F3473" t="s">
        <v>463</v>
      </c>
      <c r="G3473" t="s">
        <v>337</v>
      </c>
      <c r="H3473" t="s">
        <v>644</v>
      </c>
      <c r="I3473" s="14"/>
      <c r="J3473" t="s">
        <v>4353</v>
      </c>
      <c r="K3473" s="14">
        <v>365000000</v>
      </c>
      <c r="L3473" t="s">
        <v>198</v>
      </c>
      <c r="M3473" t="s">
        <v>199</v>
      </c>
      <c r="N3473" s="14"/>
      <c r="O3473" s="14"/>
      <c r="P3473" s="14"/>
      <c r="Q3473" s="14">
        <v>0</v>
      </c>
      <c r="R3473" s="14">
        <v>0</v>
      </c>
      <c r="S3473" s="14">
        <v>1</v>
      </c>
    </row>
    <row r="3474" spans="1:19" x14ac:dyDescent="0.3">
      <c r="A3474" t="s">
        <v>8351</v>
      </c>
      <c r="B3474" t="s">
        <v>44</v>
      </c>
      <c r="C3474" s="14">
        <v>1980</v>
      </c>
      <c r="D3474" t="s">
        <v>252</v>
      </c>
      <c r="E3474" t="s">
        <v>3062</v>
      </c>
      <c r="F3474" t="s">
        <v>299</v>
      </c>
      <c r="G3474" t="s">
        <v>299</v>
      </c>
      <c r="H3474" t="s">
        <v>4353</v>
      </c>
      <c r="I3474" s="14"/>
      <c r="J3474" t="s">
        <v>4353</v>
      </c>
      <c r="K3474" s="14">
        <v>29300000</v>
      </c>
      <c r="L3474" t="s">
        <v>198</v>
      </c>
      <c r="M3474" t="s">
        <v>4353</v>
      </c>
      <c r="N3474" s="14"/>
      <c r="O3474" s="14"/>
      <c r="P3474" s="14"/>
      <c r="Q3474" s="14"/>
      <c r="R3474" s="14"/>
      <c r="S3474" s="14">
        <v>0</v>
      </c>
    </row>
    <row r="3475" spans="1:19" x14ac:dyDescent="0.3">
      <c r="A3475" t="s">
        <v>8352</v>
      </c>
      <c r="B3475" t="s">
        <v>44</v>
      </c>
      <c r="C3475" s="14">
        <v>1983</v>
      </c>
      <c r="D3475" t="s">
        <v>252</v>
      </c>
      <c r="E3475" t="s">
        <v>3063</v>
      </c>
      <c r="F3475" t="s">
        <v>299</v>
      </c>
      <c r="G3475" t="s">
        <v>299</v>
      </c>
      <c r="H3475" t="s">
        <v>4353</v>
      </c>
      <c r="I3475" s="14"/>
      <c r="J3475" t="s">
        <v>4353</v>
      </c>
      <c r="K3475" s="14">
        <v>2000000</v>
      </c>
      <c r="L3475" t="s">
        <v>198</v>
      </c>
      <c r="M3475" t="s">
        <v>4353</v>
      </c>
      <c r="N3475" s="14"/>
      <c r="O3475" s="14"/>
      <c r="P3475" s="14"/>
      <c r="Q3475" s="14"/>
      <c r="R3475" s="14"/>
      <c r="S3475" s="14">
        <v>0</v>
      </c>
    </row>
    <row r="3476" spans="1:19" x14ac:dyDescent="0.3">
      <c r="A3476" t="s">
        <v>8353</v>
      </c>
      <c r="B3476" t="s">
        <v>44</v>
      </c>
      <c r="C3476" s="14">
        <v>1985</v>
      </c>
      <c r="D3476" t="s">
        <v>255</v>
      </c>
      <c r="E3476" t="s">
        <v>8354</v>
      </c>
      <c r="F3476" t="s">
        <v>299</v>
      </c>
      <c r="G3476" t="s">
        <v>299</v>
      </c>
      <c r="H3476" t="s">
        <v>4353</v>
      </c>
      <c r="I3476" s="14"/>
      <c r="J3476" t="s">
        <v>4353</v>
      </c>
      <c r="K3476" s="14">
        <v>100000</v>
      </c>
      <c r="L3476" t="s">
        <v>197</v>
      </c>
      <c r="M3476" t="s">
        <v>4353</v>
      </c>
      <c r="N3476" s="14"/>
      <c r="O3476" s="14"/>
      <c r="P3476" s="14"/>
      <c r="Q3476" s="14"/>
      <c r="R3476" s="14"/>
      <c r="S3476" s="14">
        <v>0</v>
      </c>
    </row>
    <row r="3477" spans="1:19" x14ac:dyDescent="0.3">
      <c r="A3477" t="s">
        <v>8355</v>
      </c>
      <c r="B3477" t="s">
        <v>44</v>
      </c>
      <c r="C3477" s="14">
        <v>1986</v>
      </c>
      <c r="D3477" t="s">
        <v>255</v>
      </c>
      <c r="E3477" t="s">
        <v>8356</v>
      </c>
      <c r="F3477" t="s">
        <v>299</v>
      </c>
      <c r="G3477" t="s">
        <v>299</v>
      </c>
      <c r="H3477" t="s">
        <v>4353</v>
      </c>
      <c r="I3477" s="14"/>
      <c r="J3477" t="s">
        <v>4353</v>
      </c>
      <c r="K3477" s="14">
        <v>11000000</v>
      </c>
      <c r="L3477" t="s">
        <v>197</v>
      </c>
      <c r="M3477" t="s">
        <v>4353</v>
      </c>
      <c r="N3477" s="14"/>
      <c r="O3477" s="14"/>
      <c r="P3477" s="14"/>
      <c r="Q3477" s="14"/>
      <c r="R3477" s="14"/>
      <c r="S3477" s="14">
        <v>0</v>
      </c>
    </row>
    <row r="3478" spans="1:19" x14ac:dyDescent="0.3">
      <c r="A3478" t="s">
        <v>8357</v>
      </c>
      <c r="B3478" t="s">
        <v>44</v>
      </c>
      <c r="C3478" s="14">
        <v>2000</v>
      </c>
      <c r="D3478" t="s">
        <v>302</v>
      </c>
      <c r="E3478" t="s">
        <v>8358</v>
      </c>
      <c r="F3478" t="s">
        <v>299</v>
      </c>
      <c r="G3478" t="s">
        <v>299</v>
      </c>
      <c r="H3478" t="s">
        <v>4353</v>
      </c>
      <c r="I3478" s="14">
        <v>34230000</v>
      </c>
      <c r="J3478" t="s">
        <v>147</v>
      </c>
      <c r="K3478" s="14">
        <v>4134804.75</v>
      </c>
      <c r="L3478" t="s">
        <v>197</v>
      </c>
      <c r="M3478" t="s">
        <v>202</v>
      </c>
      <c r="N3478" s="14"/>
      <c r="O3478" s="14"/>
      <c r="P3478" s="14"/>
      <c r="Q3478" s="14"/>
      <c r="R3478" s="14"/>
      <c r="S3478" s="14">
        <v>0</v>
      </c>
    </row>
    <row r="3479" spans="1:19" x14ac:dyDescent="0.3">
      <c r="A3479" t="s">
        <v>8359</v>
      </c>
      <c r="B3479" t="s">
        <v>44</v>
      </c>
      <c r="C3479" s="14">
        <v>2001</v>
      </c>
      <c r="D3479" t="s">
        <v>302</v>
      </c>
      <c r="E3479" t="s">
        <v>3064</v>
      </c>
      <c r="F3479" t="s">
        <v>8360</v>
      </c>
      <c r="G3479" t="s">
        <v>493</v>
      </c>
      <c r="H3479" t="s">
        <v>207</v>
      </c>
      <c r="I3479" s="14">
        <v>35000000</v>
      </c>
      <c r="J3479" t="s">
        <v>146</v>
      </c>
      <c r="K3479" s="14">
        <v>35000000</v>
      </c>
      <c r="L3479" t="s">
        <v>198</v>
      </c>
      <c r="M3479" t="s">
        <v>202</v>
      </c>
      <c r="N3479" s="14">
        <v>3</v>
      </c>
      <c r="O3479" s="14">
        <v>2</v>
      </c>
      <c r="P3479" s="14">
        <v>8</v>
      </c>
      <c r="Q3479" s="14">
        <v>0</v>
      </c>
      <c r="R3479" s="14">
        <v>1</v>
      </c>
      <c r="S3479" s="14">
        <v>1</v>
      </c>
    </row>
    <row r="3480" spans="1:19" x14ac:dyDescent="0.3">
      <c r="A3480" t="s">
        <v>8361</v>
      </c>
      <c r="B3480" t="s">
        <v>44</v>
      </c>
      <c r="C3480" s="14">
        <v>2002</v>
      </c>
      <c r="D3480" t="s">
        <v>302</v>
      </c>
      <c r="E3480" t="s">
        <v>3066</v>
      </c>
      <c r="F3480" t="s">
        <v>8360</v>
      </c>
      <c r="G3480" t="s">
        <v>493</v>
      </c>
      <c r="H3480" t="s">
        <v>207</v>
      </c>
      <c r="I3480" s="14">
        <v>24985000</v>
      </c>
      <c r="J3480" t="s">
        <v>146</v>
      </c>
      <c r="K3480" s="14">
        <v>24985000</v>
      </c>
      <c r="L3480" t="s">
        <v>198</v>
      </c>
      <c r="M3480" t="s">
        <v>202</v>
      </c>
      <c r="N3480" s="14">
        <v>3</v>
      </c>
      <c r="O3480" s="14">
        <v>2</v>
      </c>
      <c r="P3480" s="14">
        <v>8</v>
      </c>
      <c r="Q3480" s="14">
        <v>0</v>
      </c>
      <c r="R3480" s="14">
        <v>1</v>
      </c>
      <c r="S3480" s="14">
        <v>1</v>
      </c>
    </row>
    <row r="3481" spans="1:19" x14ac:dyDescent="0.3">
      <c r="A3481" t="s">
        <v>8362</v>
      </c>
      <c r="B3481" t="s">
        <v>44</v>
      </c>
      <c r="C3481" s="14">
        <v>2002</v>
      </c>
      <c r="D3481" t="s">
        <v>302</v>
      </c>
      <c r="E3481" t="s">
        <v>3065</v>
      </c>
      <c r="F3481" t="s">
        <v>336</v>
      </c>
      <c r="G3481" t="s">
        <v>337</v>
      </c>
      <c r="H3481" t="s">
        <v>207</v>
      </c>
      <c r="I3481" s="14">
        <v>16100000000</v>
      </c>
      <c r="J3481" t="s">
        <v>177</v>
      </c>
      <c r="K3481" s="14">
        <v>311993952</v>
      </c>
      <c r="L3481" t="s">
        <v>198</v>
      </c>
      <c r="M3481" t="s">
        <v>4353</v>
      </c>
      <c r="N3481" s="14"/>
      <c r="O3481" s="14"/>
      <c r="P3481" s="14"/>
      <c r="Q3481" s="14">
        <v>0</v>
      </c>
      <c r="R3481" s="14">
        <v>1</v>
      </c>
      <c r="S3481" s="14">
        <v>1</v>
      </c>
    </row>
    <row r="3482" spans="1:19" x14ac:dyDescent="0.3">
      <c r="A3482" t="s">
        <v>8363</v>
      </c>
      <c r="B3482" t="s">
        <v>44</v>
      </c>
      <c r="C3482" s="14">
        <v>2003</v>
      </c>
      <c r="D3482" t="s">
        <v>302</v>
      </c>
      <c r="E3482" t="s">
        <v>8364</v>
      </c>
      <c r="F3482" t="s">
        <v>299</v>
      </c>
      <c r="G3482" t="s">
        <v>299</v>
      </c>
      <c r="H3482" t="s">
        <v>4353</v>
      </c>
      <c r="I3482" s="14">
        <v>5000000</v>
      </c>
      <c r="J3482" t="s">
        <v>146</v>
      </c>
      <c r="K3482" s="14">
        <v>5000000</v>
      </c>
      <c r="L3482" t="s">
        <v>197</v>
      </c>
      <c r="M3482" t="s">
        <v>202</v>
      </c>
      <c r="N3482" s="14"/>
      <c r="O3482" s="14"/>
      <c r="P3482" s="14"/>
      <c r="Q3482" s="14"/>
      <c r="R3482" s="14"/>
      <c r="S3482" s="14">
        <v>0</v>
      </c>
    </row>
    <row r="3483" spans="1:19" x14ac:dyDescent="0.3">
      <c r="A3483" t="s">
        <v>8365</v>
      </c>
      <c r="B3483" t="s">
        <v>44</v>
      </c>
      <c r="C3483" s="14">
        <v>2003</v>
      </c>
      <c r="D3483" t="s">
        <v>302</v>
      </c>
      <c r="E3483" t="s">
        <v>3067</v>
      </c>
      <c r="F3483" t="s">
        <v>299</v>
      </c>
      <c r="G3483" t="s">
        <v>299</v>
      </c>
      <c r="H3483" t="s">
        <v>4353</v>
      </c>
      <c r="I3483" s="14">
        <v>5500000</v>
      </c>
      <c r="J3483" t="s">
        <v>177</v>
      </c>
      <c r="K3483" s="14">
        <v>101469.7734375</v>
      </c>
      <c r="L3483" t="s">
        <v>197</v>
      </c>
      <c r="M3483" t="s">
        <v>202</v>
      </c>
      <c r="N3483" s="14"/>
      <c r="O3483" s="14"/>
      <c r="P3483" s="14"/>
      <c r="Q3483" s="14"/>
      <c r="R3483" s="14"/>
      <c r="S3483" s="14">
        <v>0</v>
      </c>
    </row>
    <row r="3484" spans="1:19" x14ac:dyDescent="0.3">
      <c r="A3484" t="s">
        <v>8366</v>
      </c>
      <c r="B3484" t="s">
        <v>44</v>
      </c>
      <c r="C3484" s="14">
        <v>2004</v>
      </c>
      <c r="D3484" t="s">
        <v>302</v>
      </c>
      <c r="E3484" t="s">
        <v>3069</v>
      </c>
      <c r="F3484" t="s">
        <v>299</v>
      </c>
      <c r="G3484" t="s">
        <v>299</v>
      </c>
      <c r="H3484" t="s">
        <v>4353</v>
      </c>
      <c r="I3484" s="14">
        <v>50000</v>
      </c>
      <c r="J3484" t="s">
        <v>146</v>
      </c>
      <c r="K3484" s="14">
        <v>50000</v>
      </c>
      <c r="L3484" t="s">
        <v>197</v>
      </c>
      <c r="M3484" t="s">
        <v>202</v>
      </c>
      <c r="N3484" s="14"/>
      <c r="O3484" s="14"/>
      <c r="P3484" s="14"/>
      <c r="Q3484" s="14"/>
      <c r="R3484" s="14"/>
      <c r="S3484" s="14">
        <v>0</v>
      </c>
    </row>
    <row r="3485" spans="1:19" x14ac:dyDescent="0.3">
      <c r="A3485" t="s">
        <v>8367</v>
      </c>
      <c r="B3485" t="s">
        <v>44</v>
      </c>
      <c r="C3485" s="14">
        <v>2004</v>
      </c>
      <c r="D3485" t="s">
        <v>302</v>
      </c>
      <c r="E3485" t="s">
        <v>3068</v>
      </c>
      <c r="F3485" t="s">
        <v>299</v>
      </c>
      <c r="G3485" t="s">
        <v>299</v>
      </c>
      <c r="H3485" t="s">
        <v>4353</v>
      </c>
      <c r="I3485" s="14"/>
      <c r="J3485" t="s">
        <v>4353</v>
      </c>
      <c r="K3485" s="14"/>
      <c r="L3485" t="s">
        <v>197</v>
      </c>
      <c r="M3485" t="s">
        <v>202</v>
      </c>
      <c r="N3485" s="14"/>
      <c r="O3485" s="14"/>
      <c r="P3485" s="14"/>
      <c r="Q3485" s="14"/>
      <c r="R3485" s="14"/>
      <c r="S3485" s="14">
        <v>0</v>
      </c>
    </row>
    <row r="3486" spans="1:19" x14ac:dyDescent="0.3">
      <c r="A3486" t="s">
        <v>8368</v>
      </c>
      <c r="B3486" t="s">
        <v>44</v>
      </c>
      <c r="C3486" s="14">
        <v>2006</v>
      </c>
      <c r="D3486" t="s">
        <v>302</v>
      </c>
      <c r="E3486" t="s">
        <v>3070</v>
      </c>
      <c r="F3486" t="s">
        <v>299</v>
      </c>
      <c r="G3486" t="s">
        <v>299</v>
      </c>
      <c r="H3486" t="s">
        <v>4353</v>
      </c>
      <c r="I3486" s="14">
        <v>200000</v>
      </c>
      <c r="J3486" t="s">
        <v>146</v>
      </c>
      <c r="K3486" s="14">
        <v>200000</v>
      </c>
      <c r="L3486" t="s">
        <v>197</v>
      </c>
      <c r="M3486" t="s">
        <v>202</v>
      </c>
      <c r="N3486" s="14"/>
      <c r="O3486" s="14"/>
      <c r="P3486" s="14"/>
      <c r="Q3486" s="14"/>
      <c r="R3486" s="14"/>
      <c r="S3486" s="14">
        <v>0</v>
      </c>
    </row>
    <row r="3487" spans="1:19" x14ac:dyDescent="0.3">
      <c r="A3487" t="s">
        <v>8369</v>
      </c>
      <c r="B3487" t="s">
        <v>44</v>
      </c>
      <c r="C3487" s="14">
        <v>2006</v>
      </c>
      <c r="D3487" t="s">
        <v>302</v>
      </c>
      <c r="E3487" t="s">
        <v>3072</v>
      </c>
      <c r="F3487" t="s">
        <v>299</v>
      </c>
      <c r="G3487" t="s">
        <v>299</v>
      </c>
      <c r="H3487" t="s">
        <v>4353</v>
      </c>
      <c r="I3487" s="14">
        <v>5000000</v>
      </c>
      <c r="J3487" t="s">
        <v>147</v>
      </c>
      <c r="K3487" s="14">
        <v>627082.0625</v>
      </c>
      <c r="L3487" t="s">
        <v>197</v>
      </c>
      <c r="M3487" t="s">
        <v>202</v>
      </c>
      <c r="N3487" s="14"/>
      <c r="O3487" s="14"/>
      <c r="P3487" s="14"/>
      <c r="Q3487" s="14"/>
      <c r="R3487" s="14"/>
      <c r="S3487" s="14">
        <v>0</v>
      </c>
    </row>
    <row r="3488" spans="1:19" x14ac:dyDescent="0.3">
      <c r="A3488" t="s">
        <v>8370</v>
      </c>
      <c r="B3488" t="s">
        <v>44</v>
      </c>
      <c r="C3488" s="14">
        <v>2006</v>
      </c>
      <c r="D3488" t="s">
        <v>302</v>
      </c>
      <c r="E3488" t="s">
        <v>3071</v>
      </c>
      <c r="F3488" t="s">
        <v>336</v>
      </c>
      <c r="G3488" t="s">
        <v>337</v>
      </c>
      <c r="H3488" t="s">
        <v>207</v>
      </c>
      <c r="I3488" s="14">
        <v>400000000</v>
      </c>
      <c r="J3488" t="s">
        <v>147</v>
      </c>
      <c r="K3488" s="14">
        <v>50166564</v>
      </c>
      <c r="L3488" t="s">
        <v>198</v>
      </c>
      <c r="M3488" t="s">
        <v>202</v>
      </c>
      <c r="N3488" s="14"/>
      <c r="O3488" s="14"/>
      <c r="P3488" s="14"/>
      <c r="Q3488" s="14">
        <v>0</v>
      </c>
      <c r="R3488" s="14">
        <v>1</v>
      </c>
      <c r="S3488" s="14">
        <v>1</v>
      </c>
    </row>
    <row r="3489" spans="1:19" x14ac:dyDescent="0.3">
      <c r="A3489" t="s">
        <v>8371</v>
      </c>
      <c r="B3489" t="s">
        <v>44</v>
      </c>
      <c r="C3489" s="14">
        <v>2007</v>
      </c>
      <c r="D3489" t="s">
        <v>302</v>
      </c>
      <c r="E3489" t="s">
        <v>3073</v>
      </c>
      <c r="F3489" t="s">
        <v>299</v>
      </c>
      <c r="G3489" t="s">
        <v>299</v>
      </c>
      <c r="H3489" t="s">
        <v>207</v>
      </c>
      <c r="I3489" s="14">
        <v>100000000</v>
      </c>
      <c r="J3489" t="s">
        <v>146</v>
      </c>
      <c r="K3489" s="14">
        <v>100000000</v>
      </c>
      <c r="L3489" t="s">
        <v>198</v>
      </c>
      <c r="M3489" t="s">
        <v>4353</v>
      </c>
      <c r="N3489" s="14"/>
      <c r="O3489" s="14"/>
      <c r="P3489" s="14"/>
      <c r="Q3489" s="14">
        <v>0</v>
      </c>
      <c r="R3489" s="14">
        <v>1</v>
      </c>
      <c r="S3489" s="14">
        <v>1</v>
      </c>
    </row>
    <row r="3490" spans="1:19" x14ac:dyDescent="0.3">
      <c r="A3490" t="s">
        <v>8372</v>
      </c>
      <c r="B3490" t="s">
        <v>44</v>
      </c>
      <c r="C3490" s="14">
        <v>2010</v>
      </c>
      <c r="D3490" t="s">
        <v>302</v>
      </c>
      <c r="E3490" t="s">
        <v>3076</v>
      </c>
      <c r="F3490" t="s">
        <v>336</v>
      </c>
      <c r="G3490" t="s">
        <v>337</v>
      </c>
      <c r="H3490" t="s">
        <v>207</v>
      </c>
      <c r="I3490" s="14">
        <v>4500000000</v>
      </c>
      <c r="J3490" t="s">
        <v>177</v>
      </c>
      <c r="K3490" s="14">
        <v>99756896</v>
      </c>
      <c r="L3490" t="s">
        <v>198</v>
      </c>
      <c r="M3490" t="s">
        <v>4353</v>
      </c>
      <c r="N3490" s="14"/>
      <c r="O3490" s="14"/>
      <c r="P3490" s="14"/>
      <c r="Q3490" s="14">
        <v>0</v>
      </c>
      <c r="R3490" s="14">
        <v>1</v>
      </c>
      <c r="S3490" s="14">
        <v>1</v>
      </c>
    </row>
    <row r="3491" spans="1:19" x14ac:dyDescent="0.3">
      <c r="A3491" t="s">
        <v>8373</v>
      </c>
      <c r="B3491" t="s">
        <v>44</v>
      </c>
      <c r="C3491" s="14">
        <v>2010</v>
      </c>
      <c r="D3491" t="s">
        <v>302</v>
      </c>
      <c r="E3491" t="s">
        <v>3077</v>
      </c>
      <c r="F3491" t="s">
        <v>299</v>
      </c>
      <c r="G3491" t="s">
        <v>299</v>
      </c>
      <c r="H3491" t="s">
        <v>4353</v>
      </c>
      <c r="I3491" s="14">
        <v>2000000</v>
      </c>
      <c r="J3491" t="s">
        <v>146</v>
      </c>
      <c r="K3491" s="14">
        <v>2000000</v>
      </c>
      <c r="L3491" t="s">
        <v>197</v>
      </c>
      <c r="M3491" t="s">
        <v>202</v>
      </c>
      <c r="N3491" s="14"/>
      <c r="O3491" s="14"/>
      <c r="P3491" s="14"/>
      <c r="Q3491" s="14"/>
      <c r="R3491" s="14"/>
      <c r="S3491" s="14">
        <v>0</v>
      </c>
    </row>
    <row r="3492" spans="1:19" x14ac:dyDescent="0.3">
      <c r="A3492" t="s">
        <v>8374</v>
      </c>
      <c r="B3492" t="s">
        <v>44</v>
      </c>
      <c r="C3492" s="14">
        <v>2010</v>
      </c>
      <c r="D3492" t="s">
        <v>302</v>
      </c>
      <c r="E3492" t="s">
        <v>3074</v>
      </c>
      <c r="F3492" t="s">
        <v>336</v>
      </c>
      <c r="G3492" t="s">
        <v>337</v>
      </c>
      <c r="H3492" t="s">
        <v>207</v>
      </c>
      <c r="I3492" s="14">
        <v>5540000000</v>
      </c>
      <c r="J3492" t="s">
        <v>177</v>
      </c>
      <c r="K3492" s="14">
        <v>122811816</v>
      </c>
      <c r="L3492" t="s">
        <v>198</v>
      </c>
      <c r="M3492" t="s">
        <v>4353</v>
      </c>
      <c r="N3492" s="14"/>
      <c r="O3492" s="14">
        <v>5</v>
      </c>
      <c r="P3492" s="14">
        <v>15</v>
      </c>
      <c r="Q3492" s="14">
        <v>0</v>
      </c>
      <c r="R3492" s="14">
        <v>1</v>
      </c>
      <c r="S3492" s="14">
        <v>1</v>
      </c>
    </row>
    <row r="3493" spans="1:19" x14ac:dyDescent="0.3">
      <c r="A3493" t="s">
        <v>8375</v>
      </c>
      <c r="B3493" t="s">
        <v>44</v>
      </c>
      <c r="C3493" s="14">
        <v>2010</v>
      </c>
      <c r="D3493" t="s">
        <v>4985</v>
      </c>
      <c r="E3493" t="s">
        <v>3075</v>
      </c>
      <c r="F3493" t="s">
        <v>463</v>
      </c>
      <c r="G3493" t="s">
        <v>337</v>
      </c>
      <c r="H3493" t="s">
        <v>699</v>
      </c>
      <c r="I3493" s="14"/>
      <c r="J3493" t="s">
        <v>4353</v>
      </c>
      <c r="K3493" s="14">
        <v>493000000</v>
      </c>
      <c r="L3493" t="s">
        <v>198</v>
      </c>
      <c r="M3493" t="s">
        <v>199</v>
      </c>
      <c r="N3493" s="14"/>
      <c r="O3493" s="14"/>
      <c r="P3493" s="14"/>
      <c r="Q3493" s="14">
        <v>0</v>
      </c>
      <c r="R3493" s="14">
        <v>1</v>
      </c>
      <c r="S3493" s="14">
        <v>1</v>
      </c>
    </row>
    <row r="3494" spans="1:19" x14ac:dyDescent="0.3">
      <c r="A3494" t="s">
        <v>8376</v>
      </c>
      <c r="B3494" t="s">
        <v>44</v>
      </c>
      <c r="C3494" s="14">
        <v>2013</v>
      </c>
      <c r="D3494" t="s">
        <v>302</v>
      </c>
      <c r="E3494" t="s">
        <v>8377</v>
      </c>
      <c r="F3494" t="s">
        <v>299</v>
      </c>
      <c r="G3494" t="s">
        <v>299</v>
      </c>
      <c r="H3494" t="s">
        <v>4353</v>
      </c>
      <c r="I3494" s="14">
        <v>10000000</v>
      </c>
      <c r="J3494" t="s">
        <v>147</v>
      </c>
      <c r="K3494" s="14">
        <v>1614007.375</v>
      </c>
      <c r="L3494" t="s">
        <v>197</v>
      </c>
      <c r="M3494" t="s">
        <v>202</v>
      </c>
      <c r="N3494" s="14"/>
      <c r="O3494" s="14"/>
      <c r="P3494" s="14"/>
      <c r="Q3494" s="14"/>
      <c r="R3494" s="14"/>
      <c r="S3494" s="14">
        <v>0</v>
      </c>
    </row>
    <row r="3495" spans="1:19" x14ac:dyDescent="0.3">
      <c r="A3495" t="s">
        <v>8378</v>
      </c>
      <c r="B3495" t="s">
        <v>44</v>
      </c>
      <c r="C3495" s="14">
        <v>2015</v>
      </c>
      <c r="D3495" t="s">
        <v>302</v>
      </c>
      <c r="E3495" t="s">
        <v>8379</v>
      </c>
      <c r="F3495" t="s">
        <v>299</v>
      </c>
      <c r="G3495" t="s">
        <v>299</v>
      </c>
      <c r="H3495" t="s">
        <v>4353</v>
      </c>
      <c r="I3495" s="14">
        <v>800000</v>
      </c>
      <c r="J3495" t="s">
        <v>177</v>
      </c>
      <c r="K3495" s="14">
        <v>17581.3203125</v>
      </c>
      <c r="L3495" t="s">
        <v>197</v>
      </c>
      <c r="M3495" t="s">
        <v>202</v>
      </c>
      <c r="N3495" s="14"/>
      <c r="O3495" s="14"/>
      <c r="P3495" s="14"/>
      <c r="Q3495" s="14"/>
      <c r="R3495" s="14"/>
      <c r="S3495" s="14">
        <v>0</v>
      </c>
    </row>
    <row r="3496" spans="1:19" x14ac:dyDescent="0.3">
      <c r="A3496" t="s">
        <v>8380</v>
      </c>
      <c r="B3496" t="s">
        <v>44</v>
      </c>
      <c r="C3496" s="14">
        <v>2015</v>
      </c>
      <c r="D3496" t="s">
        <v>302</v>
      </c>
      <c r="E3496" t="s">
        <v>8381</v>
      </c>
      <c r="F3496" t="s">
        <v>299</v>
      </c>
      <c r="G3496" t="s">
        <v>299</v>
      </c>
      <c r="H3496" t="s">
        <v>4353</v>
      </c>
      <c r="I3496" s="14"/>
      <c r="J3496" t="s">
        <v>4353</v>
      </c>
      <c r="K3496" s="14"/>
      <c r="L3496" t="s">
        <v>197</v>
      </c>
      <c r="M3496" t="s">
        <v>202</v>
      </c>
      <c r="N3496" s="14"/>
      <c r="O3496" s="14"/>
      <c r="P3496" s="14"/>
      <c r="Q3496" s="14"/>
      <c r="R3496" s="14"/>
      <c r="S3496" s="14">
        <v>0</v>
      </c>
    </row>
    <row r="3497" spans="1:19" x14ac:dyDescent="0.3">
      <c r="A3497" t="s">
        <v>8382</v>
      </c>
      <c r="B3497" t="s">
        <v>44</v>
      </c>
      <c r="C3497" s="14">
        <v>2016</v>
      </c>
      <c r="D3497" t="s">
        <v>302</v>
      </c>
      <c r="E3497" t="s">
        <v>8387</v>
      </c>
      <c r="F3497" t="s">
        <v>299</v>
      </c>
      <c r="G3497" t="s">
        <v>299</v>
      </c>
      <c r="H3497" t="s">
        <v>4353</v>
      </c>
      <c r="I3497" s="14">
        <v>3500000</v>
      </c>
      <c r="J3497" t="s">
        <v>177</v>
      </c>
      <c r="K3497" s="14">
        <v>73695.90625</v>
      </c>
      <c r="L3497" t="s">
        <v>197</v>
      </c>
      <c r="M3497" t="s">
        <v>202</v>
      </c>
      <c r="N3497" s="14"/>
      <c r="O3497" s="14"/>
      <c r="P3497" s="14"/>
      <c r="Q3497" s="14"/>
      <c r="R3497" s="14"/>
      <c r="S3497" s="14">
        <v>0</v>
      </c>
    </row>
    <row r="3498" spans="1:19" x14ac:dyDescent="0.3">
      <c r="A3498" t="s">
        <v>8384</v>
      </c>
      <c r="B3498" t="s">
        <v>44</v>
      </c>
      <c r="C3498" s="14">
        <v>2016</v>
      </c>
      <c r="D3498" t="s">
        <v>302</v>
      </c>
      <c r="E3498" t="s">
        <v>8383</v>
      </c>
      <c r="F3498" t="s">
        <v>299</v>
      </c>
      <c r="G3498" t="s">
        <v>299</v>
      </c>
      <c r="H3498" t="s">
        <v>4353</v>
      </c>
      <c r="I3498" s="14">
        <v>100000000</v>
      </c>
      <c r="J3498" t="s">
        <v>147</v>
      </c>
      <c r="K3498" s="14">
        <v>15050092</v>
      </c>
      <c r="L3498" t="s">
        <v>197</v>
      </c>
      <c r="M3498" t="s">
        <v>202</v>
      </c>
      <c r="N3498" s="14"/>
      <c r="O3498" s="14"/>
      <c r="P3498" s="14"/>
      <c r="Q3498" s="14"/>
      <c r="R3498" s="14"/>
      <c r="S3498" s="14">
        <v>0</v>
      </c>
    </row>
    <row r="3499" spans="1:19" x14ac:dyDescent="0.3">
      <c r="A3499" t="s">
        <v>8386</v>
      </c>
      <c r="B3499" t="s">
        <v>44</v>
      </c>
      <c r="C3499" s="14">
        <v>2016</v>
      </c>
      <c r="D3499" t="s">
        <v>302</v>
      </c>
      <c r="E3499" t="s">
        <v>8385</v>
      </c>
      <c r="F3499" t="s">
        <v>299</v>
      </c>
      <c r="G3499" t="s">
        <v>299</v>
      </c>
      <c r="H3499" t="s">
        <v>4353</v>
      </c>
      <c r="I3499" s="14">
        <v>50000000</v>
      </c>
      <c r="J3499" t="s">
        <v>177</v>
      </c>
      <c r="K3499" s="14">
        <v>1052798.625</v>
      </c>
      <c r="L3499" t="s">
        <v>197</v>
      </c>
      <c r="M3499" t="s">
        <v>202</v>
      </c>
      <c r="N3499" s="14"/>
      <c r="O3499" s="14"/>
      <c r="P3499" s="14"/>
      <c r="Q3499" s="14"/>
      <c r="R3499" s="14"/>
      <c r="S3499" s="14">
        <v>0</v>
      </c>
    </row>
    <row r="3500" spans="1:19" x14ac:dyDescent="0.3">
      <c r="A3500" t="s">
        <v>8388</v>
      </c>
      <c r="B3500" t="s">
        <v>44</v>
      </c>
      <c r="C3500" s="14">
        <v>2017</v>
      </c>
      <c r="D3500" t="s">
        <v>143</v>
      </c>
      <c r="E3500" t="s">
        <v>3078</v>
      </c>
      <c r="F3500" t="s">
        <v>336</v>
      </c>
      <c r="G3500" t="s">
        <v>337</v>
      </c>
      <c r="H3500" t="s">
        <v>207</v>
      </c>
      <c r="I3500" s="14"/>
      <c r="J3500" t="s">
        <v>4353</v>
      </c>
      <c r="K3500" s="14">
        <v>62000000</v>
      </c>
      <c r="L3500" t="s">
        <v>198</v>
      </c>
      <c r="M3500" t="s">
        <v>202</v>
      </c>
      <c r="N3500" s="14">
        <v>2</v>
      </c>
      <c r="O3500" s="14">
        <v>7</v>
      </c>
      <c r="P3500" s="14">
        <v>20</v>
      </c>
      <c r="Q3500" s="14">
        <v>0</v>
      </c>
      <c r="R3500" s="14">
        <v>1</v>
      </c>
      <c r="S3500" s="14">
        <v>1</v>
      </c>
    </row>
    <row r="3501" spans="1:19" x14ac:dyDescent="0.3">
      <c r="A3501" t="s">
        <v>8389</v>
      </c>
      <c r="B3501" t="s">
        <v>44</v>
      </c>
      <c r="C3501" s="14">
        <v>2017</v>
      </c>
      <c r="D3501" t="s">
        <v>143</v>
      </c>
      <c r="E3501" t="s">
        <v>3079</v>
      </c>
      <c r="F3501" t="s">
        <v>336</v>
      </c>
      <c r="G3501" t="s">
        <v>337</v>
      </c>
      <c r="H3501" t="s">
        <v>207</v>
      </c>
      <c r="I3501" s="14"/>
      <c r="J3501" t="s">
        <v>4353</v>
      </c>
      <c r="K3501" s="14">
        <v>211000000</v>
      </c>
      <c r="L3501" t="s">
        <v>198</v>
      </c>
      <c r="M3501" t="s">
        <v>202</v>
      </c>
      <c r="N3501" s="14">
        <v>2</v>
      </c>
      <c r="O3501" s="14">
        <v>6</v>
      </c>
      <c r="P3501" s="14">
        <v>20</v>
      </c>
      <c r="Q3501" s="14">
        <v>0</v>
      </c>
      <c r="R3501" s="14">
        <v>1</v>
      </c>
      <c r="S3501" s="14">
        <v>1</v>
      </c>
    </row>
    <row r="3502" spans="1:19" x14ac:dyDescent="0.3">
      <c r="A3502" t="s">
        <v>8390</v>
      </c>
      <c r="B3502" t="s">
        <v>67</v>
      </c>
      <c r="C3502" s="14">
        <v>1970</v>
      </c>
      <c r="D3502" t="s">
        <v>255</v>
      </c>
      <c r="E3502" t="s">
        <v>3080</v>
      </c>
      <c r="F3502" t="s">
        <v>299</v>
      </c>
      <c r="G3502" t="s">
        <v>299</v>
      </c>
      <c r="H3502" t="s">
        <v>4353</v>
      </c>
      <c r="I3502" s="14"/>
      <c r="J3502" t="s">
        <v>4353</v>
      </c>
      <c r="K3502" s="14">
        <v>21000000</v>
      </c>
      <c r="L3502" t="s">
        <v>197</v>
      </c>
      <c r="M3502" t="s">
        <v>4353</v>
      </c>
      <c r="N3502" s="14"/>
      <c r="O3502" s="14"/>
      <c r="P3502" s="14"/>
      <c r="Q3502" s="14"/>
      <c r="R3502" s="14"/>
      <c r="S3502" s="14">
        <v>0</v>
      </c>
    </row>
    <row r="3503" spans="1:19" x14ac:dyDescent="0.3">
      <c r="A3503" t="s">
        <v>8391</v>
      </c>
      <c r="B3503" t="s">
        <v>67</v>
      </c>
      <c r="C3503" s="14">
        <v>1970</v>
      </c>
      <c r="D3503" t="s">
        <v>255</v>
      </c>
      <c r="E3503" t="s">
        <v>3081</v>
      </c>
      <c r="F3503" t="s">
        <v>299</v>
      </c>
      <c r="G3503" t="s">
        <v>299</v>
      </c>
      <c r="H3503" t="s">
        <v>4353</v>
      </c>
      <c r="I3503" s="14"/>
      <c r="J3503" t="s">
        <v>4353</v>
      </c>
      <c r="K3503" s="14">
        <v>245000000</v>
      </c>
      <c r="L3503" t="s">
        <v>198</v>
      </c>
      <c r="M3503" t="s">
        <v>4353</v>
      </c>
      <c r="N3503" s="14">
        <v>0</v>
      </c>
      <c r="O3503" s="14"/>
      <c r="P3503" s="14"/>
      <c r="Q3503" s="14"/>
      <c r="R3503" s="14"/>
      <c r="S3503" s="14">
        <v>0</v>
      </c>
    </row>
    <row r="3504" spans="1:19" x14ac:dyDescent="0.3">
      <c r="A3504" t="s">
        <v>8392</v>
      </c>
      <c r="B3504" t="s">
        <v>67</v>
      </c>
      <c r="C3504" s="14">
        <v>1975</v>
      </c>
      <c r="D3504" t="s">
        <v>255</v>
      </c>
      <c r="E3504" t="s">
        <v>4430</v>
      </c>
      <c r="F3504" t="s">
        <v>299</v>
      </c>
      <c r="G3504" t="s">
        <v>299</v>
      </c>
      <c r="H3504" t="s">
        <v>4353</v>
      </c>
      <c r="I3504" s="14"/>
      <c r="J3504" t="s">
        <v>4353</v>
      </c>
      <c r="K3504" s="14">
        <v>250000</v>
      </c>
      <c r="L3504" t="s">
        <v>197</v>
      </c>
      <c r="M3504" t="s">
        <v>4353</v>
      </c>
      <c r="N3504" s="14"/>
      <c r="O3504" s="14"/>
      <c r="P3504" s="14"/>
      <c r="Q3504" s="14"/>
      <c r="R3504" s="14"/>
      <c r="S3504" s="14">
        <v>0</v>
      </c>
    </row>
    <row r="3505" spans="1:19" x14ac:dyDescent="0.3">
      <c r="A3505" t="s">
        <v>8393</v>
      </c>
      <c r="B3505" t="s">
        <v>67</v>
      </c>
      <c r="C3505" s="14">
        <v>1977</v>
      </c>
      <c r="D3505" t="s">
        <v>255</v>
      </c>
      <c r="E3505" t="s">
        <v>4431</v>
      </c>
      <c r="F3505" t="s">
        <v>299</v>
      </c>
      <c r="G3505" t="s">
        <v>299</v>
      </c>
      <c r="H3505" t="s">
        <v>4353</v>
      </c>
      <c r="I3505" s="14"/>
      <c r="J3505" t="s">
        <v>4353</v>
      </c>
      <c r="K3505" s="14">
        <v>250000</v>
      </c>
      <c r="L3505" t="s">
        <v>197</v>
      </c>
      <c r="M3505" t="s">
        <v>4353</v>
      </c>
      <c r="N3505" s="14"/>
      <c r="O3505" s="14"/>
      <c r="P3505" s="14"/>
      <c r="Q3505" s="14"/>
      <c r="R3505" s="14"/>
      <c r="S3505" s="14">
        <v>0</v>
      </c>
    </row>
    <row r="3506" spans="1:19" x14ac:dyDescent="0.3">
      <c r="A3506" t="s">
        <v>8394</v>
      </c>
      <c r="B3506" t="s">
        <v>67</v>
      </c>
      <c r="C3506" s="14">
        <v>1978</v>
      </c>
      <c r="D3506" t="s">
        <v>255</v>
      </c>
      <c r="E3506" t="s">
        <v>654</v>
      </c>
      <c r="F3506" t="s">
        <v>299</v>
      </c>
      <c r="G3506" t="s">
        <v>299</v>
      </c>
      <c r="H3506" t="s">
        <v>4353</v>
      </c>
      <c r="I3506" s="14"/>
      <c r="J3506" t="s">
        <v>4353</v>
      </c>
      <c r="K3506" s="14"/>
      <c r="L3506" t="s">
        <v>198</v>
      </c>
      <c r="M3506" t="s">
        <v>4353</v>
      </c>
      <c r="N3506" s="14"/>
      <c r="O3506" s="14"/>
      <c r="P3506" s="14"/>
      <c r="Q3506" s="14"/>
      <c r="R3506" s="14"/>
      <c r="S3506" s="14">
        <v>0</v>
      </c>
    </row>
    <row r="3507" spans="1:19" x14ac:dyDescent="0.3">
      <c r="A3507" t="s">
        <v>8395</v>
      </c>
      <c r="B3507" t="s">
        <v>67</v>
      </c>
      <c r="C3507" s="14">
        <v>2000</v>
      </c>
      <c r="D3507" t="s">
        <v>302</v>
      </c>
      <c r="E3507" t="s">
        <v>3082</v>
      </c>
      <c r="F3507" t="s">
        <v>299</v>
      </c>
      <c r="G3507" t="s">
        <v>299</v>
      </c>
      <c r="H3507" t="s">
        <v>4353</v>
      </c>
      <c r="I3507" s="14">
        <v>500000</v>
      </c>
      <c r="J3507" t="s">
        <v>146</v>
      </c>
      <c r="K3507" s="14">
        <v>500000</v>
      </c>
      <c r="L3507" t="s">
        <v>197</v>
      </c>
      <c r="M3507" t="s">
        <v>202</v>
      </c>
      <c r="N3507" s="14"/>
      <c r="O3507" s="14"/>
      <c r="P3507" s="14"/>
      <c r="Q3507" s="14"/>
      <c r="R3507" s="14"/>
      <c r="S3507" s="14">
        <v>0</v>
      </c>
    </row>
    <row r="3508" spans="1:19" x14ac:dyDescent="0.3">
      <c r="A3508" t="s">
        <v>8396</v>
      </c>
      <c r="B3508" t="s">
        <v>67</v>
      </c>
      <c r="C3508" s="14">
        <v>2001</v>
      </c>
      <c r="D3508" t="s">
        <v>302</v>
      </c>
      <c r="E3508" t="s">
        <v>3083</v>
      </c>
      <c r="F3508" t="s">
        <v>299</v>
      </c>
      <c r="G3508" t="s">
        <v>299</v>
      </c>
      <c r="H3508" t="s">
        <v>4353</v>
      </c>
      <c r="I3508" s="14">
        <v>5000000</v>
      </c>
      <c r="J3508" t="s">
        <v>147</v>
      </c>
      <c r="K3508" s="14">
        <v>604078.625</v>
      </c>
      <c r="L3508" t="s">
        <v>197</v>
      </c>
      <c r="M3508" t="s">
        <v>202</v>
      </c>
      <c r="N3508" s="14"/>
      <c r="O3508" s="14"/>
      <c r="P3508" s="14"/>
      <c r="Q3508" s="14"/>
      <c r="R3508" s="14"/>
      <c r="S3508" s="14">
        <v>0</v>
      </c>
    </row>
    <row r="3509" spans="1:19" x14ac:dyDescent="0.3">
      <c r="A3509" t="s">
        <v>8397</v>
      </c>
      <c r="B3509" t="s">
        <v>67</v>
      </c>
      <c r="C3509" s="14">
        <v>2002</v>
      </c>
      <c r="D3509" t="s">
        <v>302</v>
      </c>
      <c r="E3509" t="s">
        <v>3085</v>
      </c>
      <c r="F3509" t="s">
        <v>3086</v>
      </c>
      <c r="G3509" t="s">
        <v>337</v>
      </c>
      <c r="H3509" t="s">
        <v>207</v>
      </c>
      <c r="I3509" s="14">
        <v>300000000</v>
      </c>
      <c r="J3509" t="s">
        <v>146</v>
      </c>
      <c r="K3509" s="14">
        <v>300000000</v>
      </c>
      <c r="L3509" t="s">
        <v>198</v>
      </c>
      <c r="M3509" t="s">
        <v>199</v>
      </c>
      <c r="N3509" s="14"/>
      <c r="O3509" s="14"/>
      <c r="P3509" s="14"/>
      <c r="Q3509" s="14">
        <v>0</v>
      </c>
      <c r="R3509" s="14">
        <v>1</v>
      </c>
      <c r="S3509" s="14">
        <v>1</v>
      </c>
    </row>
    <row r="3510" spans="1:19" x14ac:dyDescent="0.3">
      <c r="A3510" t="s">
        <v>8398</v>
      </c>
      <c r="B3510" t="s">
        <v>67</v>
      </c>
      <c r="C3510" s="14">
        <v>2002</v>
      </c>
      <c r="D3510" t="s">
        <v>302</v>
      </c>
      <c r="E3510" t="s">
        <v>3084</v>
      </c>
      <c r="F3510" t="s">
        <v>299</v>
      </c>
      <c r="G3510" t="s">
        <v>299</v>
      </c>
      <c r="H3510" t="s">
        <v>4353</v>
      </c>
      <c r="I3510" s="14">
        <v>600000</v>
      </c>
      <c r="J3510" t="s">
        <v>146</v>
      </c>
      <c r="K3510" s="14">
        <v>600000</v>
      </c>
      <c r="L3510" t="s">
        <v>197</v>
      </c>
      <c r="M3510" t="s">
        <v>202</v>
      </c>
      <c r="N3510" s="14"/>
      <c r="O3510" s="14"/>
      <c r="P3510" s="14"/>
      <c r="Q3510" s="14"/>
      <c r="R3510" s="14"/>
      <c r="S3510" s="14">
        <v>0</v>
      </c>
    </row>
    <row r="3511" spans="1:19" x14ac:dyDescent="0.3">
      <c r="A3511" t="s">
        <v>8399</v>
      </c>
      <c r="B3511" t="s">
        <v>67</v>
      </c>
      <c r="C3511" s="14">
        <v>2003</v>
      </c>
      <c r="D3511" t="s">
        <v>302</v>
      </c>
      <c r="E3511" t="s">
        <v>3087</v>
      </c>
      <c r="F3511" t="s">
        <v>336</v>
      </c>
      <c r="G3511" t="s">
        <v>337</v>
      </c>
      <c r="H3511" t="s">
        <v>456</v>
      </c>
      <c r="I3511" s="14">
        <v>100000000</v>
      </c>
      <c r="J3511" t="s">
        <v>146</v>
      </c>
      <c r="K3511" s="14">
        <v>100000000</v>
      </c>
      <c r="L3511" t="s">
        <v>198</v>
      </c>
      <c r="M3511" t="s">
        <v>4353</v>
      </c>
      <c r="N3511" s="14"/>
      <c r="O3511" s="14"/>
      <c r="P3511" s="14"/>
      <c r="Q3511" s="14">
        <v>0</v>
      </c>
      <c r="R3511" s="14">
        <v>1</v>
      </c>
      <c r="S3511" s="14">
        <v>1</v>
      </c>
    </row>
    <row r="3512" spans="1:19" x14ac:dyDescent="0.3">
      <c r="A3512" t="s">
        <v>8400</v>
      </c>
      <c r="B3512" t="s">
        <v>67</v>
      </c>
      <c r="C3512" s="14">
        <v>2003</v>
      </c>
      <c r="D3512" t="s">
        <v>302</v>
      </c>
      <c r="E3512" t="s">
        <v>3088</v>
      </c>
      <c r="F3512" t="s">
        <v>299</v>
      </c>
      <c r="G3512" t="s">
        <v>299</v>
      </c>
      <c r="H3512" t="s">
        <v>4353</v>
      </c>
      <c r="I3512" s="14">
        <v>350000000</v>
      </c>
      <c r="J3512" t="s">
        <v>195</v>
      </c>
      <c r="K3512" s="14">
        <v>105421464</v>
      </c>
      <c r="L3512" t="s">
        <v>197</v>
      </c>
      <c r="M3512" t="s">
        <v>202</v>
      </c>
      <c r="N3512" s="14"/>
      <c r="O3512" s="14"/>
      <c r="P3512" s="14"/>
      <c r="Q3512" s="14"/>
      <c r="R3512" s="14"/>
      <c r="S3512" s="14">
        <v>0</v>
      </c>
    </row>
    <row r="3513" spans="1:19" x14ac:dyDescent="0.3">
      <c r="A3513" t="s">
        <v>8401</v>
      </c>
      <c r="B3513" t="s">
        <v>67</v>
      </c>
      <c r="C3513" s="14">
        <v>2004</v>
      </c>
      <c r="D3513" t="s">
        <v>302</v>
      </c>
      <c r="E3513" t="s">
        <v>3089</v>
      </c>
      <c r="F3513" t="s">
        <v>336</v>
      </c>
      <c r="G3513" t="s">
        <v>337</v>
      </c>
      <c r="H3513" t="s">
        <v>456</v>
      </c>
      <c r="I3513" s="14">
        <v>130000000</v>
      </c>
      <c r="J3513" t="s">
        <v>146</v>
      </c>
      <c r="K3513" s="14">
        <v>130000000</v>
      </c>
      <c r="L3513" t="s">
        <v>198</v>
      </c>
      <c r="M3513" t="s">
        <v>4353</v>
      </c>
      <c r="N3513" s="14"/>
      <c r="O3513" s="14"/>
      <c r="P3513" s="14">
        <v>11</v>
      </c>
      <c r="Q3513" s="14">
        <v>0</v>
      </c>
      <c r="R3513" s="14">
        <v>1</v>
      </c>
      <c r="S3513" s="14">
        <v>1</v>
      </c>
    </row>
    <row r="3514" spans="1:19" x14ac:dyDescent="0.3">
      <c r="A3514" t="s">
        <v>8402</v>
      </c>
      <c r="B3514" t="s">
        <v>67</v>
      </c>
      <c r="C3514" s="14">
        <v>2004</v>
      </c>
      <c r="D3514" t="s">
        <v>302</v>
      </c>
      <c r="E3514" t="s">
        <v>3090</v>
      </c>
      <c r="F3514" t="s">
        <v>299</v>
      </c>
      <c r="G3514" t="s">
        <v>299</v>
      </c>
      <c r="H3514" t="s">
        <v>4353</v>
      </c>
      <c r="I3514" s="14"/>
      <c r="J3514" t="s">
        <v>4353</v>
      </c>
      <c r="K3514" s="14"/>
      <c r="L3514" t="s">
        <v>197</v>
      </c>
      <c r="M3514" t="s">
        <v>202</v>
      </c>
      <c r="N3514" s="14"/>
      <c r="O3514" s="14"/>
      <c r="P3514" s="14"/>
      <c r="Q3514" s="14"/>
      <c r="R3514" s="14"/>
      <c r="S3514" s="14">
        <v>0</v>
      </c>
    </row>
    <row r="3515" spans="1:19" x14ac:dyDescent="0.3">
      <c r="A3515" t="s">
        <v>8403</v>
      </c>
      <c r="B3515" t="s">
        <v>67</v>
      </c>
      <c r="C3515" s="14">
        <v>2005</v>
      </c>
      <c r="D3515" t="s">
        <v>302</v>
      </c>
      <c r="E3515" t="s">
        <v>3091</v>
      </c>
      <c r="F3515" t="s">
        <v>299</v>
      </c>
      <c r="G3515" t="s">
        <v>299</v>
      </c>
      <c r="H3515" t="s">
        <v>4353</v>
      </c>
      <c r="I3515" s="14">
        <v>5000000</v>
      </c>
      <c r="J3515" t="s">
        <v>147</v>
      </c>
      <c r="K3515" s="14">
        <v>610179</v>
      </c>
      <c r="L3515" t="s">
        <v>197</v>
      </c>
      <c r="M3515" t="s">
        <v>202</v>
      </c>
      <c r="N3515" s="14"/>
      <c r="O3515" s="14"/>
      <c r="P3515" s="14"/>
      <c r="Q3515" s="14"/>
      <c r="R3515" s="14"/>
      <c r="S3515" s="14">
        <v>0</v>
      </c>
    </row>
    <row r="3516" spans="1:19" x14ac:dyDescent="0.3">
      <c r="A3516" t="s">
        <v>8404</v>
      </c>
      <c r="B3516" t="s">
        <v>67</v>
      </c>
      <c r="C3516" s="14">
        <v>2006</v>
      </c>
      <c r="D3516" t="s">
        <v>302</v>
      </c>
      <c r="E3516" t="s">
        <v>3093</v>
      </c>
      <c r="F3516" t="s">
        <v>299</v>
      </c>
      <c r="G3516" t="s">
        <v>299</v>
      </c>
      <c r="H3516" t="s">
        <v>4353</v>
      </c>
      <c r="I3516" s="14"/>
      <c r="J3516" t="s">
        <v>4353</v>
      </c>
      <c r="K3516" s="14"/>
      <c r="L3516" t="s">
        <v>197</v>
      </c>
      <c r="M3516" t="s">
        <v>202</v>
      </c>
      <c r="N3516" s="14"/>
      <c r="O3516" s="14"/>
      <c r="P3516" s="14"/>
      <c r="Q3516" s="14"/>
      <c r="R3516" s="14"/>
      <c r="S3516" s="14">
        <v>0</v>
      </c>
    </row>
    <row r="3517" spans="1:19" x14ac:dyDescent="0.3">
      <c r="A3517" t="s">
        <v>8405</v>
      </c>
      <c r="B3517" t="s">
        <v>67</v>
      </c>
      <c r="C3517" s="14">
        <v>2006</v>
      </c>
      <c r="D3517" t="s">
        <v>302</v>
      </c>
      <c r="E3517" t="s">
        <v>3092</v>
      </c>
      <c r="F3517" t="s">
        <v>299</v>
      </c>
      <c r="G3517" t="s">
        <v>299</v>
      </c>
      <c r="H3517" t="s">
        <v>4353</v>
      </c>
      <c r="I3517" s="14"/>
      <c r="J3517" t="s">
        <v>4353</v>
      </c>
      <c r="K3517" s="14"/>
      <c r="L3517" t="s">
        <v>197</v>
      </c>
      <c r="M3517" t="s">
        <v>202</v>
      </c>
      <c r="N3517" s="14"/>
      <c r="O3517" s="14"/>
      <c r="P3517" s="14"/>
      <c r="Q3517" s="14"/>
      <c r="R3517" s="14"/>
      <c r="S3517" s="14">
        <v>0</v>
      </c>
    </row>
    <row r="3518" spans="1:19" x14ac:dyDescent="0.3">
      <c r="A3518" t="s">
        <v>8406</v>
      </c>
      <c r="B3518" t="s">
        <v>67</v>
      </c>
      <c r="C3518" s="14">
        <v>2006</v>
      </c>
      <c r="D3518" t="s">
        <v>302</v>
      </c>
      <c r="E3518" t="s">
        <v>3094</v>
      </c>
      <c r="F3518" t="s">
        <v>299</v>
      </c>
      <c r="G3518" t="s">
        <v>299</v>
      </c>
      <c r="H3518" t="s">
        <v>4353</v>
      </c>
      <c r="I3518" s="14"/>
      <c r="J3518" t="s">
        <v>4353</v>
      </c>
      <c r="K3518" s="14"/>
      <c r="L3518" t="s">
        <v>197</v>
      </c>
      <c r="M3518" t="s">
        <v>202</v>
      </c>
      <c r="N3518" s="14"/>
      <c r="O3518" s="14"/>
      <c r="P3518" s="14"/>
      <c r="Q3518" s="14"/>
      <c r="R3518" s="14"/>
      <c r="S3518" s="14">
        <v>0</v>
      </c>
    </row>
    <row r="3519" spans="1:19" x14ac:dyDescent="0.3">
      <c r="A3519" t="s">
        <v>8407</v>
      </c>
      <c r="B3519" t="s">
        <v>67</v>
      </c>
      <c r="C3519" s="14">
        <v>2013</v>
      </c>
      <c r="D3519" t="s">
        <v>4985</v>
      </c>
      <c r="E3519" t="s">
        <v>3095</v>
      </c>
      <c r="F3519" t="s">
        <v>463</v>
      </c>
      <c r="G3519" t="s">
        <v>337</v>
      </c>
      <c r="H3519" t="s">
        <v>644</v>
      </c>
      <c r="I3519" s="14"/>
      <c r="J3519" t="s">
        <v>4353</v>
      </c>
      <c r="K3519" s="14">
        <v>130000000</v>
      </c>
      <c r="L3519" t="s">
        <v>198</v>
      </c>
      <c r="M3519" t="s">
        <v>199</v>
      </c>
      <c r="N3519" s="14">
        <v>4.58</v>
      </c>
      <c r="O3519" s="14">
        <v>3</v>
      </c>
      <c r="P3519" s="14">
        <v>13</v>
      </c>
      <c r="Q3519" s="14">
        <v>0</v>
      </c>
      <c r="R3519" s="14">
        <v>0</v>
      </c>
      <c r="S3519" s="14">
        <v>1</v>
      </c>
    </row>
    <row r="3520" spans="1:19" x14ac:dyDescent="0.3">
      <c r="A3520" t="s">
        <v>8408</v>
      </c>
      <c r="B3520" t="s">
        <v>124</v>
      </c>
      <c r="C3520" s="14">
        <v>2004</v>
      </c>
      <c r="D3520" t="s">
        <v>302</v>
      </c>
      <c r="E3520" t="s">
        <v>3096</v>
      </c>
      <c r="F3520" t="s">
        <v>299</v>
      </c>
      <c r="G3520" t="s">
        <v>299</v>
      </c>
      <c r="H3520" t="s">
        <v>4353</v>
      </c>
      <c r="I3520" s="14">
        <v>10000000</v>
      </c>
      <c r="J3520" t="s">
        <v>147</v>
      </c>
      <c r="K3520" s="14">
        <v>1208196.25</v>
      </c>
      <c r="L3520" t="s">
        <v>197</v>
      </c>
      <c r="M3520" t="s">
        <v>202</v>
      </c>
      <c r="N3520" s="14"/>
      <c r="O3520" s="14"/>
      <c r="P3520" s="14"/>
      <c r="Q3520" s="14"/>
      <c r="R3520" s="14"/>
      <c r="S3520" s="14">
        <v>0</v>
      </c>
    </row>
    <row r="3521" spans="1:19" x14ac:dyDescent="0.3">
      <c r="A3521" t="s">
        <v>8409</v>
      </c>
      <c r="B3521" t="s">
        <v>124</v>
      </c>
      <c r="C3521" s="14">
        <v>2004</v>
      </c>
      <c r="D3521" t="s">
        <v>302</v>
      </c>
      <c r="E3521" t="s">
        <v>3097</v>
      </c>
      <c r="F3521" t="s">
        <v>299</v>
      </c>
      <c r="G3521" t="s">
        <v>299</v>
      </c>
      <c r="H3521" t="s">
        <v>4353</v>
      </c>
      <c r="I3521" s="14">
        <v>100000</v>
      </c>
      <c r="J3521" t="s">
        <v>146</v>
      </c>
      <c r="K3521" s="14">
        <v>100000</v>
      </c>
      <c r="L3521" t="s">
        <v>197</v>
      </c>
      <c r="M3521" t="s">
        <v>202</v>
      </c>
      <c r="N3521" s="14"/>
      <c r="O3521" s="14"/>
      <c r="P3521" s="14"/>
      <c r="Q3521" s="14"/>
      <c r="R3521" s="14"/>
      <c r="S3521" s="14">
        <v>0</v>
      </c>
    </row>
    <row r="3522" spans="1:19" x14ac:dyDescent="0.3">
      <c r="A3522" t="s">
        <v>8410</v>
      </c>
      <c r="B3522" t="s">
        <v>124</v>
      </c>
      <c r="C3522" s="14">
        <v>2005</v>
      </c>
      <c r="D3522" t="s">
        <v>302</v>
      </c>
      <c r="E3522" t="s">
        <v>3098</v>
      </c>
      <c r="F3522" t="s">
        <v>463</v>
      </c>
      <c r="G3522" t="s">
        <v>337</v>
      </c>
      <c r="H3522" t="s">
        <v>456</v>
      </c>
      <c r="I3522" s="14">
        <v>12000000</v>
      </c>
      <c r="J3522" t="s">
        <v>146</v>
      </c>
      <c r="K3522" s="14">
        <v>12000000</v>
      </c>
      <c r="L3522" t="s">
        <v>198</v>
      </c>
      <c r="M3522" t="s">
        <v>199</v>
      </c>
      <c r="N3522" s="14"/>
      <c r="O3522" s="14"/>
      <c r="P3522" s="14"/>
      <c r="Q3522" s="14">
        <v>0</v>
      </c>
      <c r="R3522" s="14">
        <v>1</v>
      </c>
      <c r="S3522" s="14">
        <v>1</v>
      </c>
    </row>
    <row r="3523" spans="1:19" x14ac:dyDescent="0.3">
      <c r="A3523" t="s">
        <v>8411</v>
      </c>
      <c r="B3523" t="s">
        <v>124</v>
      </c>
      <c r="C3523" s="14">
        <v>2005</v>
      </c>
      <c r="D3523" t="s">
        <v>302</v>
      </c>
      <c r="E3523" t="s">
        <v>3101</v>
      </c>
      <c r="F3523" t="s">
        <v>463</v>
      </c>
      <c r="G3523" t="s">
        <v>337</v>
      </c>
      <c r="H3523" t="s">
        <v>456</v>
      </c>
      <c r="I3523" s="14">
        <v>300000000</v>
      </c>
      <c r="J3523" t="s">
        <v>146</v>
      </c>
      <c r="K3523" s="14">
        <v>300000000</v>
      </c>
      <c r="L3523" t="s">
        <v>198</v>
      </c>
      <c r="M3523" t="s">
        <v>199</v>
      </c>
      <c r="N3523" s="14"/>
      <c r="O3523" s="14"/>
      <c r="P3523" s="14"/>
      <c r="Q3523" s="14">
        <v>0</v>
      </c>
      <c r="R3523" s="14">
        <v>1</v>
      </c>
      <c r="S3523" s="14">
        <v>1</v>
      </c>
    </row>
    <row r="3524" spans="1:19" x14ac:dyDescent="0.3">
      <c r="A3524" t="s">
        <v>8412</v>
      </c>
      <c r="B3524" t="s">
        <v>124</v>
      </c>
      <c r="C3524" s="14">
        <v>2005</v>
      </c>
      <c r="D3524" t="s">
        <v>3100</v>
      </c>
      <c r="E3524" t="s">
        <v>3099</v>
      </c>
      <c r="F3524" t="s">
        <v>732</v>
      </c>
      <c r="G3524" t="s">
        <v>337</v>
      </c>
      <c r="H3524" t="s">
        <v>456</v>
      </c>
      <c r="I3524" s="14"/>
      <c r="J3524" t="s">
        <v>4353</v>
      </c>
      <c r="K3524" s="14">
        <v>6000000000</v>
      </c>
      <c r="L3524" t="s">
        <v>198</v>
      </c>
      <c r="M3524" t="s">
        <v>199</v>
      </c>
      <c r="N3524" s="14">
        <v>6</v>
      </c>
      <c r="O3524" s="14"/>
      <c r="P3524" s="14">
        <v>6</v>
      </c>
      <c r="Q3524" s="14">
        <v>0</v>
      </c>
      <c r="R3524" s="14">
        <v>1</v>
      </c>
      <c r="S3524" s="14">
        <v>1</v>
      </c>
    </row>
    <row r="3525" spans="1:19" x14ac:dyDescent="0.3">
      <c r="A3525" t="s">
        <v>8413</v>
      </c>
      <c r="B3525" t="s">
        <v>124</v>
      </c>
      <c r="C3525" s="14">
        <v>2007</v>
      </c>
      <c r="D3525" t="s">
        <v>302</v>
      </c>
      <c r="E3525" t="s">
        <v>3102</v>
      </c>
      <c r="F3525" t="s">
        <v>299</v>
      </c>
      <c r="G3525" t="s">
        <v>299</v>
      </c>
      <c r="H3525" t="s">
        <v>4353</v>
      </c>
      <c r="I3525" s="14"/>
      <c r="J3525" t="s">
        <v>4353</v>
      </c>
      <c r="K3525" s="14"/>
      <c r="L3525" t="s">
        <v>197</v>
      </c>
      <c r="M3525" t="s">
        <v>202</v>
      </c>
      <c r="N3525" s="14"/>
      <c r="O3525" s="14"/>
      <c r="P3525" s="14"/>
      <c r="Q3525" s="14"/>
      <c r="R3525" s="14"/>
      <c r="S3525" s="14">
        <v>0</v>
      </c>
    </row>
    <row r="3526" spans="1:19" x14ac:dyDescent="0.3">
      <c r="A3526" t="s">
        <v>8414</v>
      </c>
      <c r="B3526" t="s">
        <v>124</v>
      </c>
      <c r="C3526" s="14">
        <v>2008</v>
      </c>
      <c r="D3526" t="s">
        <v>302</v>
      </c>
      <c r="E3526" t="s">
        <v>3103</v>
      </c>
      <c r="F3526" t="s">
        <v>336</v>
      </c>
      <c r="G3526" t="s">
        <v>337</v>
      </c>
      <c r="H3526" t="s">
        <v>456</v>
      </c>
      <c r="I3526" s="14">
        <v>18500000</v>
      </c>
      <c r="J3526" t="s">
        <v>146</v>
      </c>
      <c r="K3526" s="14">
        <v>18500000</v>
      </c>
      <c r="L3526" t="s">
        <v>198</v>
      </c>
      <c r="M3526" t="s">
        <v>4353</v>
      </c>
      <c r="N3526" s="14"/>
      <c r="O3526" s="14"/>
      <c r="P3526" s="14"/>
      <c r="Q3526" s="14">
        <v>0</v>
      </c>
      <c r="R3526" s="14">
        <v>1</v>
      </c>
      <c r="S3526" s="14">
        <v>1</v>
      </c>
    </row>
    <row r="3527" spans="1:19" x14ac:dyDescent="0.3">
      <c r="A3527" t="s">
        <v>8415</v>
      </c>
      <c r="B3527" t="s">
        <v>124</v>
      </c>
      <c r="C3527" s="14">
        <v>2009</v>
      </c>
      <c r="D3527" t="s">
        <v>302</v>
      </c>
      <c r="E3527" t="s">
        <v>3108</v>
      </c>
      <c r="F3527" t="s">
        <v>2536</v>
      </c>
      <c r="G3527" t="s">
        <v>337</v>
      </c>
      <c r="H3527" t="s">
        <v>456</v>
      </c>
      <c r="I3527" s="14">
        <v>500000000</v>
      </c>
      <c r="J3527" t="s">
        <v>146</v>
      </c>
      <c r="K3527" s="14">
        <v>500000000</v>
      </c>
      <c r="L3527" t="s">
        <v>198</v>
      </c>
      <c r="M3527" t="s">
        <v>4353</v>
      </c>
      <c r="N3527" s="14"/>
      <c r="O3527" s="14"/>
      <c r="P3527" s="14"/>
      <c r="Q3527" s="14">
        <v>1</v>
      </c>
      <c r="R3527" s="14">
        <v>1</v>
      </c>
      <c r="S3527" s="14">
        <v>1</v>
      </c>
    </row>
    <row r="3528" spans="1:19" x14ac:dyDescent="0.3">
      <c r="A3528" t="s">
        <v>8416</v>
      </c>
      <c r="B3528" t="s">
        <v>124</v>
      </c>
      <c r="C3528" s="14">
        <v>2009</v>
      </c>
      <c r="D3528" t="s">
        <v>302</v>
      </c>
      <c r="E3528" t="s">
        <v>3104</v>
      </c>
      <c r="F3528" t="s">
        <v>463</v>
      </c>
      <c r="G3528" t="s">
        <v>337</v>
      </c>
      <c r="H3528" t="s">
        <v>456</v>
      </c>
      <c r="I3528" s="14">
        <v>500000000</v>
      </c>
      <c r="J3528" t="s">
        <v>146</v>
      </c>
      <c r="K3528" s="14">
        <v>500000000</v>
      </c>
      <c r="L3528" t="s">
        <v>198</v>
      </c>
      <c r="M3528" t="s">
        <v>199</v>
      </c>
      <c r="N3528" s="14"/>
      <c r="O3528" s="14"/>
      <c r="P3528" s="14"/>
      <c r="Q3528" s="14">
        <v>0</v>
      </c>
      <c r="R3528" s="14">
        <v>1</v>
      </c>
      <c r="S3528" s="14">
        <v>1</v>
      </c>
    </row>
    <row r="3529" spans="1:19" x14ac:dyDescent="0.3">
      <c r="A3529" t="s">
        <v>8417</v>
      </c>
      <c r="B3529" t="s">
        <v>124</v>
      </c>
      <c r="C3529" s="14">
        <v>2009</v>
      </c>
      <c r="D3529" t="s">
        <v>302</v>
      </c>
      <c r="E3529" t="s">
        <v>3105</v>
      </c>
      <c r="F3529" t="s">
        <v>336</v>
      </c>
      <c r="G3529" t="s">
        <v>337</v>
      </c>
      <c r="H3529" t="s">
        <v>456</v>
      </c>
      <c r="I3529" s="14">
        <v>133000000</v>
      </c>
      <c r="J3529" t="s">
        <v>146</v>
      </c>
      <c r="K3529" s="14">
        <v>133000000</v>
      </c>
      <c r="L3529" t="s">
        <v>198</v>
      </c>
      <c r="M3529" t="s">
        <v>4353</v>
      </c>
      <c r="N3529" s="14"/>
      <c r="O3529" s="14"/>
      <c r="P3529" s="14"/>
      <c r="Q3529" s="14">
        <v>0</v>
      </c>
      <c r="R3529" s="14">
        <v>1</v>
      </c>
      <c r="S3529" s="14">
        <v>1</v>
      </c>
    </row>
    <row r="3530" spans="1:19" x14ac:dyDescent="0.3">
      <c r="A3530" t="s">
        <v>8418</v>
      </c>
      <c r="B3530" t="s">
        <v>124</v>
      </c>
      <c r="C3530" s="14">
        <v>2009</v>
      </c>
      <c r="D3530" t="s">
        <v>302</v>
      </c>
      <c r="E3530" t="s">
        <v>3106</v>
      </c>
      <c r="F3530" t="s">
        <v>463</v>
      </c>
      <c r="G3530" t="s">
        <v>337</v>
      </c>
      <c r="H3530" t="s">
        <v>456</v>
      </c>
      <c r="I3530" s="14">
        <v>15000000000</v>
      </c>
      <c r="J3530" t="s">
        <v>146</v>
      </c>
      <c r="K3530" s="14">
        <v>15000000000</v>
      </c>
      <c r="L3530" t="s">
        <v>198</v>
      </c>
      <c r="M3530" t="s">
        <v>199</v>
      </c>
      <c r="N3530" s="14">
        <v>5.69</v>
      </c>
      <c r="O3530" s="14">
        <v>5</v>
      </c>
      <c r="P3530" s="14">
        <v>20</v>
      </c>
      <c r="Q3530" s="14">
        <v>0</v>
      </c>
      <c r="R3530" s="14">
        <v>1</v>
      </c>
      <c r="S3530" s="14">
        <v>1</v>
      </c>
    </row>
    <row r="3531" spans="1:19" x14ac:dyDescent="0.3">
      <c r="A3531" t="s">
        <v>8419</v>
      </c>
      <c r="B3531" t="s">
        <v>124</v>
      </c>
      <c r="C3531" s="14">
        <v>2009</v>
      </c>
      <c r="D3531" t="s">
        <v>302</v>
      </c>
      <c r="E3531" t="s">
        <v>3107</v>
      </c>
      <c r="F3531" t="s">
        <v>463</v>
      </c>
      <c r="G3531" t="s">
        <v>337</v>
      </c>
      <c r="H3531" t="s">
        <v>456</v>
      </c>
      <c r="I3531" s="14">
        <v>10000000000</v>
      </c>
      <c r="J3531" t="s">
        <v>146</v>
      </c>
      <c r="K3531" s="14">
        <v>10000000000</v>
      </c>
      <c r="L3531" t="s">
        <v>198</v>
      </c>
      <c r="M3531" t="s">
        <v>199</v>
      </c>
      <c r="N3531" s="14">
        <v>5.69</v>
      </c>
      <c r="O3531" s="14">
        <v>5</v>
      </c>
      <c r="P3531" s="14">
        <v>20</v>
      </c>
      <c r="Q3531" s="14">
        <v>0</v>
      </c>
      <c r="R3531" s="14">
        <v>1</v>
      </c>
      <c r="S3531" s="14">
        <v>1</v>
      </c>
    </row>
    <row r="3532" spans="1:19" x14ac:dyDescent="0.3">
      <c r="A3532" t="s">
        <v>8420</v>
      </c>
      <c r="B3532" t="s">
        <v>124</v>
      </c>
      <c r="C3532" s="14">
        <v>2012</v>
      </c>
      <c r="D3532" t="s">
        <v>302</v>
      </c>
      <c r="E3532" t="s">
        <v>3109</v>
      </c>
      <c r="F3532" t="s">
        <v>299</v>
      </c>
      <c r="G3532" t="s">
        <v>299</v>
      </c>
      <c r="H3532" t="s">
        <v>4353</v>
      </c>
      <c r="I3532" s="14"/>
      <c r="J3532" t="s">
        <v>4353</v>
      </c>
      <c r="K3532" s="14"/>
      <c r="L3532" t="s">
        <v>197</v>
      </c>
      <c r="M3532" t="s">
        <v>202</v>
      </c>
      <c r="N3532" s="14"/>
      <c r="O3532" s="14"/>
      <c r="P3532" s="14"/>
      <c r="Q3532" s="14"/>
      <c r="R3532" s="14"/>
      <c r="S3532" s="14">
        <v>0</v>
      </c>
    </row>
    <row r="3533" spans="1:19" x14ac:dyDescent="0.3">
      <c r="A3533" t="s">
        <v>8421</v>
      </c>
      <c r="B3533" t="s">
        <v>124</v>
      </c>
      <c r="C3533" s="14">
        <v>2013</v>
      </c>
      <c r="D3533" t="s">
        <v>4985</v>
      </c>
      <c r="E3533" t="s">
        <v>3113</v>
      </c>
      <c r="F3533" t="s">
        <v>463</v>
      </c>
      <c r="G3533" t="s">
        <v>337</v>
      </c>
      <c r="H3533" t="s">
        <v>644</v>
      </c>
      <c r="I3533" s="14"/>
      <c r="J3533" t="s">
        <v>4353</v>
      </c>
      <c r="K3533" s="14">
        <v>2000000000</v>
      </c>
      <c r="L3533" t="s">
        <v>198</v>
      </c>
      <c r="M3533" t="s">
        <v>199</v>
      </c>
      <c r="N3533" s="14"/>
      <c r="O3533" s="14"/>
      <c r="P3533" s="14"/>
      <c r="Q3533" s="14">
        <v>0</v>
      </c>
      <c r="R3533" s="14">
        <v>0</v>
      </c>
      <c r="S3533" s="14">
        <v>1</v>
      </c>
    </row>
    <row r="3534" spans="1:19" x14ac:dyDescent="0.3">
      <c r="A3534" t="s">
        <v>8422</v>
      </c>
      <c r="B3534" t="s">
        <v>124</v>
      </c>
      <c r="C3534" s="14">
        <v>2014</v>
      </c>
      <c r="D3534" t="s">
        <v>3111</v>
      </c>
      <c r="E3534" t="s">
        <v>3110</v>
      </c>
      <c r="F3534" t="s">
        <v>2822</v>
      </c>
      <c r="G3534" t="s">
        <v>493</v>
      </c>
      <c r="H3534" t="s">
        <v>456</v>
      </c>
      <c r="I3534" s="14"/>
      <c r="J3534" t="s">
        <v>4353</v>
      </c>
      <c r="K3534" s="14">
        <v>20000000000</v>
      </c>
      <c r="L3534" t="s">
        <v>198</v>
      </c>
      <c r="M3534" t="s">
        <v>199</v>
      </c>
      <c r="N3534" s="14"/>
      <c r="O3534" s="14"/>
      <c r="P3534" s="14"/>
      <c r="Q3534" s="14">
        <v>0</v>
      </c>
      <c r="R3534" s="14">
        <v>1</v>
      </c>
      <c r="S3534" s="14">
        <v>1</v>
      </c>
    </row>
    <row r="3535" spans="1:19" x14ac:dyDescent="0.3">
      <c r="A3535" t="s">
        <v>8423</v>
      </c>
      <c r="B3535" t="s">
        <v>124</v>
      </c>
      <c r="C3535" s="14">
        <v>2015</v>
      </c>
      <c r="D3535" t="s">
        <v>3111</v>
      </c>
      <c r="E3535" t="s">
        <v>3110</v>
      </c>
      <c r="F3535" t="s">
        <v>2822</v>
      </c>
      <c r="G3535" t="s">
        <v>493</v>
      </c>
      <c r="H3535" t="s">
        <v>456</v>
      </c>
      <c r="I3535" s="14"/>
      <c r="J3535" t="s">
        <v>4353</v>
      </c>
      <c r="K3535" s="14">
        <v>15000000512</v>
      </c>
      <c r="L3535" t="s">
        <v>198</v>
      </c>
      <c r="M3535" t="s">
        <v>199</v>
      </c>
      <c r="N3535" s="14"/>
      <c r="O3535" s="14"/>
      <c r="P3535" s="14"/>
      <c r="Q3535" s="14">
        <v>0</v>
      </c>
      <c r="R3535" s="14">
        <v>1</v>
      </c>
      <c r="S3535" s="14">
        <v>1</v>
      </c>
    </row>
    <row r="3536" spans="1:19" x14ac:dyDescent="0.3">
      <c r="A3536" t="s">
        <v>8424</v>
      </c>
      <c r="B3536" t="s">
        <v>124</v>
      </c>
      <c r="C3536" s="14">
        <v>2016</v>
      </c>
      <c r="D3536" t="s">
        <v>4985</v>
      </c>
      <c r="E3536" t="s">
        <v>3112</v>
      </c>
      <c r="F3536" t="s">
        <v>463</v>
      </c>
      <c r="G3536" t="s">
        <v>337</v>
      </c>
      <c r="H3536" t="s">
        <v>456</v>
      </c>
      <c r="I3536" s="14"/>
      <c r="J3536" t="s">
        <v>4353</v>
      </c>
      <c r="K3536" s="14">
        <v>2500000000</v>
      </c>
      <c r="L3536" t="s">
        <v>198</v>
      </c>
      <c r="M3536" t="s">
        <v>199</v>
      </c>
      <c r="N3536" s="14"/>
      <c r="O3536" s="14"/>
      <c r="P3536" s="14"/>
      <c r="Q3536" s="14">
        <v>0</v>
      </c>
      <c r="R3536" s="14">
        <v>1</v>
      </c>
      <c r="S3536" s="14">
        <v>1</v>
      </c>
    </row>
    <row r="3537" spans="1:19" x14ac:dyDescent="0.3">
      <c r="A3537" t="s">
        <v>8425</v>
      </c>
      <c r="B3537" t="s">
        <v>124</v>
      </c>
      <c r="C3537" s="14">
        <v>2016</v>
      </c>
      <c r="D3537" t="s">
        <v>4985</v>
      </c>
      <c r="E3537" t="s">
        <v>242</v>
      </c>
      <c r="F3537" t="s">
        <v>463</v>
      </c>
      <c r="G3537" t="s">
        <v>337</v>
      </c>
      <c r="H3537" t="s">
        <v>699</v>
      </c>
      <c r="I3537" s="14"/>
      <c r="J3537" t="s">
        <v>4353</v>
      </c>
      <c r="K3537" s="14">
        <v>10599999488</v>
      </c>
      <c r="L3537" t="s">
        <v>198</v>
      </c>
      <c r="M3537" t="s">
        <v>199</v>
      </c>
      <c r="N3537" s="14"/>
      <c r="O3537" s="14"/>
      <c r="P3537" s="14"/>
      <c r="Q3537" s="14">
        <v>0</v>
      </c>
      <c r="R3537" s="14">
        <v>1</v>
      </c>
      <c r="S3537" s="14">
        <v>1</v>
      </c>
    </row>
    <row r="3538" spans="1:19" x14ac:dyDescent="0.3">
      <c r="A3538" t="s">
        <v>8426</v>
      </c>
      <c r="B3538" t="s">
        <v>124</v>
      </c>
      <c r="C3538" s="14">
        <v>2017</v>
      </c>
      <c r="D3538" t="s">
        <v>4985</v>
      </c>
      <c r="E3538" t="s">
        <v>3114</v>
      </c>
      <c r="F3538" t="s">
        <v>463</v>
      </c>
      <c r="G3538" t="s">
        <v>337</v>
      </c>
      <c r="H3538" t="s">
        <v>644</v>
      </c>
      <c r="I3538" s="14"/>
      <c r="J3538" t="s">
        <v>4353</v>
      </c>
      <c r="K3538" s="14">
        <v>1200000000</v>
      </c>
      <c r="L3538" t="s">
        <v>198</v>
      </c>
      <c r="M3538" t="s">
        <v>199</v>
      </c>
      <c r="N3538" s="14"/>
      <c r="O3538" s="14"/>
      <c r="P3538" s="14"/>
      <c r="Q3538" s="14">
        <v>0</v>
      </c>
      <c r="R3538" s="14">
        <v>0</v>
      </c>
      <c r="S3538" s="14">
        <v>1</v>
      </c>
    </row>
    <row r="3539" spans="1:19" x14ac:dyDescent="0.3">
      <c r="A3539" t="s">
        <v>8427</v>
      </c>
      <c r="B3539" t="s">
        <v>70</v>
      </c>
      <c r="C3539" s="14">
        <v>1972</v>
      </c>
      <c r="D3539" t="s">
        <v>255</v>
      </c>
      <c r="E3539" t="s">
        <v>4432</v>
      </c>
      <c r="F3539" t="s">
        <v>299</v>
      </c>
      <c r="G3539" t="s">
        <v>299</v>
      </c>
      <c r="H3539" t="s">
        <v>4353</v>
      </c>
      <c r="I3539" s="14"/>
      <c r="J3539" t="s">
        <v>4353</v>
      </c>
      <c r="K3539" s="14">
        <v>22000000</v>
      </c>
      <c r="L3539" t="s">
        <v>198</v>
      </c>
      <c r="M3539" t="s">
        <v>4353</v>
      </c>
      <c r="N3539" s="14">
        <v>0</v>
      </c>
      <c r="O3539" s="14">
        <v>10</v>
      </c>
      <c r="P3539" s="14">
        <v>30</v>
      </c>
      <c r="Q3539" s="14"/>
      <c r="R3539" s="14"/>
      <c r="S3539" s="14">
        <v>0</v>
      </c>
    </row>
    <row r="3540" spans="1:19" x14ac:dyDescent="0.3">
      <c r="A3540" t="s">
        <v>8428</v>
      </c>
      <c r="B3540" t="s">
        <v>70</v>
      </c>
      <c r="C3540" s="14">
        <v>1978</v>
      </c>
      <c r="D3540" t="s">
        <v>255</v>
      </c>
      <c r="E3540" t="s">
        <v>612</v>
      </c>
      <c r="F3540" t="s">
        <v>299</v>
      </c>
      <c r="G3540" t="s">
        <v>299</v>
      </c>
      <c r="H3540" t="s">
        <v>4353</v>
      </c>
      <c r="I3540" s="14"/>
      <c r="J3540" t="s">
        <v>4353</v>
      </c>
      <c r="K3540" s="14">
        <v>13000000</v>
      </c>
      <c r="L3540" t="s">
        <v>198</v>
      </c>
      <c r="M3540" t="s">
        <v>4353</v>
      </c>
      <c r="N3540" s="14"/>
      <c r="O3540" s="14"/>
      <c r="P3540" s="14"/>
      <c r="Q3540" s="14"/>
      <c r="R3540" s="14"/>
      <c r="S3540" s="14">
        <v>0</v>
      </c>
    </row>
    <row r="3541" spans="1:19" x14ac:dyDescent="0.3">
      <c r="A3541" t="s">
        <v>8429</v>
      </c>
      <c r="B3541" t="s">
        <v>70</v>
      </c>
      <c r="C3541" s="14">
        <v>1988</v>
      </c>
      <c r="D3541" t="s">
        <v>255</v>
      </c>
      <c r="E3541" t="s">
        <v>885</v>
      </c>
      <c r="F3541" t="s">
        <v>299</v>
      </c>
      <c r="G3541" t="s">
        <v>299</v>
      </c>
      <c r="H3541" t="s">
        <v>4353</v>
      </c>
      <c r="I3541" s="14"/>
      <c r="J3541" t="s">
        <v>4353</v>
      </c>
      <c r="K3541" s="14">
        <v>8000000</v>
      </c>
      <c r="L3541" t="s">
        <v>198</v>
      </c>
      <c r="M3541" t="s">
        <v>4353</v>
      </c>
      <c r="N3541" s="14"/>
      <c r="O3541" s="14"/>
      <c r="P3541" s="14"/>
      <c r="Q3541" s="14"/>
      <c r="R3541" s="14"/>
      <c r="S3541" s="14">
        <v>0</v>
      </c>
    </row>
    <row r="3542" spans="1:19" x14ac:dyDescent="0.3">
      <c r="A3542" t="s">
        <v>8430</v>
      </c>
      <c r="B3542" t="s">
        <v>70</v>
      </c>
      <c r="C3542" s="14">
        <v>1997</v>
      </c>
      <c r="D3542" t="s">
        <v>362</v>
      </c>
      <c r="E3542" t="s">
        <v>3115</v>
      </c>
      <c r="F3542" t="s">
        <v>299</v>
      </c>
      <c r="G3542" t="s">
        <v>299</v>
      </c>
      <c r="H3542" t="s">
        <v>4353</v>
      </c>
      <c r="I3542" s="14"/>
      <c r="J3542" t="s">
        <v>4353</v>
      </c>
      <c r="K3542" s="14"/>
      <c r="L3542" t="s">
        <v>197</v>
      </c>
      <c r="M3542" t="s">
        <v>4353</v>
      </c>
      <c r="N3542" s="14"/>
      <c r="O3542" s="14"/>
      <c r="P3542" s="14"/>
      <c r="Q3542" s="14"/>
      <c r="R3542" s="14"/>
      <c r="S3542" s="14">
        <v>0</v>
      </c>
    </row>
    <row r="3543" spans="1:19" x14ac:dyDescent="0.3">
      <c r="A3543" t="s">
        <v>8431</v>
      </c>
      <c r="B3543" t="s">
        <v>70</v>
      </c>
      <c r="C3543" s="14">
        <v>1998</v>
      </c>
      <c r="D3543" t="s">
        <v>362</v>
      </c>
      <c r="E3543" t="s">
        <v>3117</v>
      </c>
      <c r="F3543" t="s">
        <v>299</v>
      </c>
      <c r="G3543" t="s">
        <v>299</v>
      </c>
      <c r="H3543" t="s">
        <v>4353</v>
      </c>
      <c r="I3543" s="14"/>
      <c r="J3543" t="s">
        <v>4353</v>
      </c>
      <c r="K3543" s="14"/>
      <c r="L3543" t="s">
        <v>197</v>
      </c>
      <c r="M3543" t="s">
        <v>4353</v>
      </c>
      <c r="N3543" s="14"/>
      <c r="O3543" s="14"/>
      <c r="P3543" s="14"/>
      <c r="Q3543" s="14"/>
      <c r="R3543" s="14"/>
      <c r="S3543" s="14">
        <v>0</v>
      </c>
    </row>
    <row r="3544" spans="1:19" x14ac:dyDescent="0.3">
      <c r="A3544" t="s">
        <v>8432</v>
      </c>
      <c r="B3544" t="s">
        <v>70</v>
      </c>
      <c r="C3544" s="14">
        <v>1998</v>
      </c>
      <c r="D3544" t="s">
        <v>362</v>
      </c>
      <c r="E3544" t="s">
        <v>3116</v>
      </c>
      <c r="F3544" t="s">
        <v>299</v>
      </c>
      <c r="G3544" t="s">
        <v>299</v>
      </c>
      <c r="H3544" t="s">
        <v>4353</v>
      </c>
      <c r="I3544" s="14"/>
      <c r="J3544" t="s">
        <v>4353</v>
      </c>
      <c r="K3544" s="14"/>
      <c r="L3544" t="s">
        <v>197</v>
      </c>
      <c r="M3544" t="s">
        <v>4353</v>
      </c>
      <c r="N3544" s="14"/>
      <c r="O3544" s="14"/>
      <c r="P3544" s="14"/>
      <c r="Q3544" s="14"/>
      <c r="R3544" s="14"/>
      <c r="S3544" s="14">
        <v>0</v>
      </c>
    </row>
    <row r="3545" spans="1:19" x14ac:dyDescent="0.3">
      <c r="A3545" t="s">
        <v>8433</v>
      </c>
      <c r="B3545" t="s">
        <v>70</v>
      </c>
      <c r="C3545" s="14">
        <v>2000</v>
      </c>
      <c r="D3545" t="s">
        <v>302</v>
      </c>
      <c r="E3545" t="s">
        <v>8434</v>
      </c>
      <c r="F3545" t="s">
        <v>299</v>
      </c>
      <c r="G3545" t="s">
        <v>299</v>
      </c>
      <c r="H3545" t="s">
        <v>4353</v>
      </c>
      <c r="I3545" s="14"/>
      <c r="J3545" t="s">
        <v>4353</v>
      </c>
      <c r="K3545" s="14"/>
      <c r="L3545" t="s">
        <v>197</v>
      </c>
      <c r="M3545" t="s">
        <v>202</v>
      </c>
      <c r="N3545" s="14"/>
      <c r="O3545" s="14"/>
      <c r="P3545" s="14"/>
      <c r="Q3545" s="14"/>
      <c r="R3545" s="14"/>
      <c r="S3545" s="14">
        <v>0</v>
      </c>
    </row>
    <row r="3546" spans="1:19" x14ac:dyDescent="0.3">
      <c r="A3546" t="s">
        <v>8435</v>
      </c>
      <c r="B3546" t="s">
        <v>70</v>
      </c>
      <c r="C3546" s="14">
        <v>2001</v>
      </c>
      <c r="D3546" t="s">
        <v>302</v>
      </c>
      <c r="E3546" t="s">
        <v>3119</v>
      </c>
      <c r="F3546" t="s">
        <v>299</v>
      </c>
      <c r="G3546" t="s">
        <v>299</v>
      </c>
      <c r="H3546" t="s">
        <v>4353</v>
      </c>
      <c r="I3546" s="14">
        <v>30000000</v>
      </c>
      <c r="J3546" t="s">
        <v>147</v>
      </c>
      <c r="K3546" s="14">
        <v>3624471.75</v>
      </c>
      <c r="L3546" t="s">
        <v>197</v>
      </c>
      <c r="M3546" t="s">
        <v>202</v>
      </c>
      <c r="N3546" s="14"/>
      <c r="O3546" s="14"/>
      <c r="P3546" s="14"/>
      <c r="Q3546" s="14"/>
      <c r="R3546" s="14"/>
      <c r="S3546" s="14">
        <v>0</v>
      </c>
    </row>
    <row r="3547" spans="1:19" x14ac:dyDescent="0.3">
      <c r="A3547" t="s">
        <v>8436</v>
      </c>
      <c r="B3547" t="s">
        <v>70</v>
      </c>
      <c r="C3547" s="14">
        <v>2001</v>
      </c>
      <c r="D3547" t="s">
        <v>302</v>
      </c>
      <c r="E3547" t="s">
        <v>3118</v>
      </c>
      <c r="F3547" t="s">
        <v>299</v>
      </c>
      <c r="G3547" t="s">
        <v>299</v>
      </c>
      <c r="H3547" t="s">
        <v>4353</v>
      </c>
      <c r="I3547" s="14">
        <v>1600000000</v>
      </c>
      <c r="J3547" t="s">
        <v>165</v>
      </c>
      <c r="K3547" s="14">
        <v>3611804.25</v>
      </c>
      <c r="L3547" t="s">
        <v>197</v>
      </c>
      <c r="M3547" t="s">
        <v>202</v>
      </c>
      <c r="N3547" s="14"/>
      <c r="O3547" s="14"/>
      <c r="P3547" s="14"/>
      <c r="Q3547" s="14"/>
      <c r="R3547" s="14"/>
      <c r="S3547" s="14">
        <v>0</v>
      </c>
    </row>
    <row r="3548" spans="1:19" x14ac:dyDescent="0.3">
      <c r="A3548" t="s">
        <v>8437</v>
      </c>
      <c r="B3548" t="s">
        <v>70</v>
      </c>
      <c r="C3548" s="14">
        <v>2003</v>
      </c>
      <c r="D3548" t="s">
        <v>4542</v>
      </c>
      <c r="E3548" t="s">
        <v>3120</v>
      </c>
      <c r="F3548" t="s">
        <v>364</v>
      </c>
      <c r="G3548" t="s">
        <v>365</v>
      </c>
      <c r="H3548" t="s">
        <v>207</v>
      </c>
      <c r="I3548" s="14">
        <v>2000000000</v>
      </c>
      <c r="J3548" t="s">
        <v>165</v>
      </c>
      <c r="K3548" s="14">
        <v>3719857.75</v>
      </c>
      <c r="L3548" t="s">
        <v>198</v>
      </c>
      <c r="M3548" t="s">
        <v>366</v>
      </c>
      <c r="N3548" s="14">
        <v>0</v>
      </c>
      <c r="O3548" s="14"/>
      <c r="P3548" s="14"/>
      <c r="Q3548" s="14">
        <v>0</v>
      </c>
      <c r="R3548" s="14">
        <v>1</v>
      </c>
      <c r="S3548" s="14">
        <v>1</v>
      </c>
    </row>
    <row r="3549" spans="1:19" x14ac:dyDescent="0.3">
      <c r="A3549" t="s">
        <v>8438</v>
      </c>
      <c r="B3549" t="s">
        <v>70</v>
      </c>
      <c r="C3549" s="14">
        <v>2003</v>
      </c>
      <c r="D3549" t="s">
        <v>302</v>
      </c>
      <c r="E3549" t="s">
        <v>3121</v>
      </c>
      <c r="F3549" t="s">
        <v>299</v>
      </c>
      <c r="G3549" t="s">
        <v>299</v>
      </c>
      <c r="H3549" t="s">
        <v>4353</v>
      </c>
      <c r="I3549" s="14"/>
      <c r="J3549" t="s">
        <v>4353</v>
      </c>
      <c r="K3549" s="14"/>
      <c r="L3549" t="s">
        <v>197</v>
      </c>
      <c r="M3549" t="s">
        <v>202</v>
      </c>
      <c r="N3549" s="14"/>
      <c r="O3549" s="14"/>
      <c r="P3549" s="14"/>
      <c r="Q3549" s="14"/>
      <c r="R3549" s="14"/>
      <c r="S3549" s="14">
        <v>0</v>
      </c>
    </row>
    <row r="3550" spans="1:19" x14ac:dyDescent="0.3">
      <c r="A3550" t="s">
        <v>8439</v>
      </c>
      <c r="B3550" t="s">
        <v>70</v>
      </c>
      <c r="C3550" s="14">
        <v>2005</v>
      </c>
      <c r="D3550" t="s">
        <v>4542</v>
      </c>
      <c r="E3550" t="s">
        <v>3123</v>
      </c>
      <c r="F3550" t="s">
        <v>364</v>
      </c>
      <c r="G3550" t="s">
        <v>365</v>
      </c>
      <c r="H3550" t="s">
        <v>207</v>
      </c>
      <c r="I3550" s="14">
        <v>1500000</v>
      </c>
      <c r="J3550" t="s">
        <v>146</v>
      </c>
      <c r="K3550" s="14">
        <v>1500000</v>
      </c>
      <c r="L3550" t="s">
        <v>198</v>
      </c>
      <c r="M3550" t="s">
        <v>366</v>
      </c>
      <c r="N3550" s="14">
        <v>0</v>
      </c>
      <c r="O3550" s="14"/>
      <c r="P3550" s="14">
        <v>30</v>
      </c>
      <c r="Q3550" s="14">
        <v>0</v>
      </c>
      <c r="R3550" s="14">
        <v>1</v>
      </c>
      <c r="S3550" s="14">
        <v>1</v>
      </c>
    </row>
    <row r="3551" spans="1:19" x14ac:dyDescent="0.3">
      <c r="A3551" t="s">
        <v>8440</v>
      </c>
      <c r="B3551" t="s">
        <v>70</v>
      </c>
      <c r="C3551" s="14">
        <v>2005</v>
      </c>
      <c r="D3551" t="s">
        <v>302</v>
      </c>
      <c r="E3551" t="s">
        <v>3124</v>
      </c>
      <c r="F3551" t="s">
        <v>299</v>
      </c>
      <c r="G3551" t="s">
        <v>299</v>
      </c>
      <c r="H3551" t="s">
        <v>4353</v>
      </c>
      <c r="I3551" s="14">
        <v>30000000</v>
      </c>
      <c r="J3551" t="s">
        <v>165</v>
      </c>
      <c r="K3551" s="14">
        <v>53780.53515625</v>
      </c>
      <c r="L3551" t="s">
        <v>197</v>
      </c>
      <c r="M3551" t="s">
        <v>202</v>
      </c>
      <c r="N3551" s="14"/>
      <c r="O3551" s="14"/>
      <c r="P3551" s="14"/>
      <c r="Q3551" s="14"/>
      <c r="R3551" s="14"/>
      <c r="S3551" s="14">
        <v>0</v>
      </c>
    </row>
    <row r="3552" spans="1:19" x14ac:dyDescent="0.3">
      <c r="A3552" t="s">
        <v>8441</v>
      </c>
      <c r="B3552" t="s">
        <v>70</v>
      </c>
      <c r="C3552" s="14">
        <v>2005</v>
      </c>
      <c r="D3552" t="s">
        <v>302</v>
      </c>
      <c r="E3552" t="s">
        <v>3122</v>
      </c>
      <c r="F3552" t="s">
        <v>299</v>
      </c>
      <c r="G3552" t="s">
        <v>299</v>
      </c>
      <c r="H3552" t="s">
        <v>4353</v>
      </c>
      <c r="I3552" s="14"/>
      <c r="J3552" t="s">
        <v>4353</v>
      </c>
      <c r="K3552" s="14"/>
      <c r="L3552" t="s">
        <v>197</v>
      </c>
      <c r="M3552" t="s">
        <v>202</v>
      </c>
      <c r="N3552" s="14"/>
      <c r="O3552" s="14"/>
      <c r="P3552" s="14"/>
      <c r="Q3552" s="14"/>
      <c r="R3552" s="14"/>
      <c r="S3552" s="14">
        <v>0</v>
      </c>
    </row>
    <row r="3553" spans="1:19" x14ac:dyDescent="0.3">
      <c r="A3553" t="s">
        <v>8442</v>
      </c>
      <c r="B3553" t="s">
        <v>70</v>
      </c>
      <c r="C3553" s="14">
        <v>2006</v>
      </c>
      <c r="D3553" t="s">
        <v>302</v>
      </c>
      <c r="E3553" t="s">
        <v>3128</v>
      </c>
      <c r="F3553" t="s">
        <v>299</v>
      </c>
      <c r="G3553" t="s">
        <v>299</v>
      </c>
      <c r="H3553" t="s">
        <v>4353</v>
      </c>
      <c r="I3553" s="14"/>
      <c r="J3553" t="s">
        <v>4353</v>
      </c>
      <c r="K3553" s="14"/>
      <c r="L3553" t="s">
        <v>197</v>
      </c>
      <c r="M3553" t="s">
        <v>202</v>
      </c>
      <c r="N3553" s="14"/>
      <c r="O3553" s="14"/>
      <c r="P3553" s="14"/>
      <c r="Q3553" s="14"/>
      <c r="R3553" s="14"/>
      <c r="S3553" s="14">
        <v>0</v>
      </c>
    </row>
    <row r="3554" spans="1:19" x14ac:dyDescent="0.3">
      <c r="A3554" t="s">
        <v>8443</v>
      </c>
      <c r="B3554" t="s">
        <v>70</v>
      </c>
      <c r="C3554" s="14">
        <v>2006</v>
      </c>
      <c r="D3554" t="s">
        <v>302</v>
      </c>
      <c r="E3554" t="s">
        <v>3127</v>
      </c>
      <c r="F3554" t="s">
        <v>299</v>
      </c>
      <c r="G3554" t="s">
        <v>299</v>
      </c>
      <c r="H3554" t="s">
        <v>4353</v>
      </c>
      <c r="I3554" s="14">
        <v>5000</v>
      </c>
      <c r="J3554" t="s">
        <v>146</v>
      </c>
      <c r="K3554" s="14">
        <v>5000</v>
      </c>
      <c r="L3554" t="s">
        <v>197</v>
      </c>
      <c r="M3554" t="s">
        <v>202</v>
      </c>
      <c r="N3554" s="14"/>
      <c r="O3554" s="14"/>
      <c r="P3554" s="14"/>
      <c r="Q3554" s="14"/>
      <c r="R3554" s="14"/>
      <c r="S3554" s="14">
        <v>0</v>
      </c>
    </row>
    <row r="3555" spans="1:19" x14ac:dyDescent="0.3">
      <c r="A3555" t="s">
        <v>8444</v>
      </c>
      <c r="B3555" t="s">
        <v>70</v>
      </c>
      <c r="C3555" s="14">
        <v>2006</v>
      </c>
      <c r="D3555" t="s">
        <v>302</v>
      </c>
      <c r="E3555" t="s">
        <v>3126</v>
      </c>
      <c r="F3555" t="s">
        <v>299</v>
      </c>
      <c r="G3555" t="s">
        <v>299</v>
      </c>
      <c r="H3555" t="s">
        <v>4353</v>
      </c>
      <c r="I3555" s="14"/>
      <c r="J3555" t="s">
        <v>4353</v>
      </c>
      <c r="K3555" s="14"/>
      <c r="L3555" t="s">
        <v>197</v>
      </c>
      <c r="M3555" t="s">
        <v>202</v>
      </c>
      <c r="N3555" s="14"/>
      <c r="O3555" s="14"/>
      <c r="P3555" s="14"/>
      <c r="Q3555" s="14"/>
      <c r="R3555" s="14"/>
      <c r="S3555" s="14">
        <v>0</v>
      </c>
    </row>
    <row r="3556" spans="1:19" x14ac:dyDescent="0.3">
      <c r="A3556" t="s">
        <v>8445</v>
      </c>
      <c r="B3556" t="s">
        <v>70</v>
      </c>
      <c r="C3556" s="14">
        <v>2006</v>
      </c>
      <c r="D3556" t="s">
        <v>302</v>
      </c>
      <c r="E3556" t="s">
        <v>3125</v>
      </c>
      <c r="F3556" t="s">
        <v>299</v>
      </c>
      <c r="G3556" t="s">
        <v>299</v>
      </c>
      <c r="H3556" t="s">
        <v>4353</v>
      </c>
      <c r="I3556" s="14">
        <v>7660000</v>
      </c>
      <c r="J3556" t="s">
        <v>146</v>
      </c>
      <c r="K3556" s="14">
        <v>7660000</v>
      </c>
      <c r="L3556" t="s">
        <v>197</v>
      </c>
      <c r="M3556" t="s">
        <v>202</v>
      </c>
      <c r="N3556" s="14"/>
      <c r="O3556" s="14"/>
      <c r="P3556" s="14"/>
      <c r="Q3556" s="14"/>
      <c r="R3556" s="14"/>
      <c r="S3556" s="14">
        <v>0</v>
      </c>
    </row>
    <row r="3557" spans="1:19" x14ac:dyDescent="0.3">
      <c r="A3557" t="s">
        <v>8446</v>
      </c>
      <c r="B3557" t="s">
        <v>70</v>
      </c>
      <c r="C3557" s="14">
        <v>2007</v>
      </c>
      <c r="D3557" t="s">
        <v>302</v>
      </c>
      <c r="E3557" t="s">
        <v>3130</v>
      </c>
      <c r="F3557" t="s">
        <v>299</v>
      </c>
      <c r="G3557" t="s">
        <v>299</v>
      </c>
      <c r="H3557" t="s">
        <v>4353</v>
      </c>
      <c r="I3557" s="14">
        <v>500000</v>
      </c>
      <c r="J3557" t="s">
        <v>146</v>
      </c>
      <c r="K3557" s="14">
        <v>500000</v>
      </c>
      <c r="L3557" t="s">
        <v>197</v>
      </c>
      <c r="M3557" t="s">
        <v>202</v>
      </c>
      <c r="N3557" s="14"/>
      <c r="O3557" s="14"/>
      <c r="P3557" s="14"/>
      <c r="Q3557" s="14"/>
      <c r="R3557" s="14"/>
      <c r="S3557" s="14">
        <v>0</v>
      </c>
    </row>
    <row r="3558" spans="1:19" x14ac:dyDescent="0.3">
      <c r="A3558" t="s">
        <v>8447</v>
      </c>
      <c r="B3558" t="s">
        <v>70</v>
      </c>
      <c r="C3558" s="14">
        <v>2007</v>
      </c>
      <c r="D3558" t="s">
        <v>302</v>
      </c>
      <c r="E3558" t="s">
        <v>3131</v>
      </c>
      <c r="F3558" t="s">
        <v>299</v>
      </c>
      <c r="G3558" t="s">
        <v>299</v>
      </c>
      <c r="H3558" t="s">
        <v>4353</v>
      </c>
      <c r="I3558" s="14">
        <v>800000000</v>
      </c>
      <c r="J3558" t="s">
        <v>165</v>
      </c>
      <c r="K3558" s="14">
        <v>1462643.125</v>
      </c>
      <c r="L3558" t="s">
        <v>197</v>
      </c>
      <c r="M3558" t="s">
        <v>202</v>
      </c>
      <c r="N3558" s="14"/>
      <c r="O3558" s="14"/>
      <c r="P3558" s="14"/>
      <c r="Q3558" s="14"/>
      <c r="R3558" s="14"/>
      <c r="S3558" s="14">
        <v>0</v>
      </c>
    </row>
    <row r="3559" spans="1:19" x14ac:dyDescent="0.3">
      <c r="A3559" t="s">
        <v>8448</v>
      </c>
      <c r="B3559" t="s">
        <v>70</v>
      </c>
      <c r="C3559" s="14">
        <v>2007</v>
      </c>
      <c r="D3559" t="s">
        <v>302</v>
      </c>
      <c r="E3559" t="s">
        <v>3129</v>
      </c>
      <c r="F3559" t="s">
        <v>299</v>
      </c>
      <c r="G3559" t="s">
        <v>299</v>
      </c>
      <c r="H3559" t="s">
        <v>4353</v>
      </c>
      <c r="I3559" s="14"/>
      <c r="J3559" t="s">
        <v>4353</v>
      </c>
      <c r="K3559" s="14"/>
      <c r="L3559" t="s">
        <v>197</v>
      </c>
      <c r="M3559" t="s">
        <v>202</v>
      </c>
      <c r="N3559" s="14"/>
      <c r="O3559" s="14"/>
      <c r="P3559" s="14"/>
      <c r="Q3559" s="14"/>
      <c r="R3559" s="14"/>
      <c r="S3559" s="14">
        <v>0</v>
      </c>
    </row>
    <row r="3560" spans="1:19" x14ac:dyDescent="0.3">
      <c r="A3560" t="s">
        <v>8449</v>
      </c>
      <c r="B3560" t="s">
        <v>70</v>
      </c>
      <c r="C3560" s="14">
        <v>2008</v>
      </c>
      <c r="D3560" t="s">
        <v>302</v>
      </c>
      <c r="E3560" t="s">
        <v>8452</v>
      </c>
      <c r="F3560" t="s">
        <v>299</v>
      </c>
      <c r="G3560" t="s">
        <v>299</v>
      </c>
      <c r="H3560" t="s">
        <v>4353</v>
      </c>
      <c r="I3560" s="14">
        <v>3000000</v>
      </c>
      <c r="J3560" t="s">
        <v>146</v>
      </c>
      <c r="K3560" s="14">
        <v>3000000</v>
      </c>
      <c r="L3560" t="s">
        <v>197</v>
      </c>
      <c r="M3560" t="s">
        <v>202</v>
      </c>
      <c r="N3560" s="14"/>
      <c r="O3560" s="14"/>
      <c r="P3560" s="14"/>
      <c r="Q3560" s="14"/>
      <c r="R3560" s="14"/>
      <c r="S3560" s="14">
        <v>0</v>
      </c>
    </row>
    <row r="3561" spans="1:19" x14ac:dyDescent="0.3">
      <c r="A3561" t="s">
        <v>8450</v>
      </c>
      <c r="B3561" t="s">
        <v>70</v>
      </c>
      <c r="C3561" s="14">
        <v>2008</v>
      </c>
      <c r="D3561" t="s">
        <v>302</v>
      </c>
      <c r="E3561" t="s">
        <v>3135</v>
      </c>
      <c r="F3561" t="s">
        <v>299</v>
      </c>
      <c r="G3561" t="s">
        <v>299</v>
      </c>
      <c r="H3561" t="s">
        <v>4353</v>
      </c>
      <c r="I3561" s="14"/>
      <c r="J3561" t="s">
        <v>4353</v>
      </c>
      <c r="K3561" s="14"/>
      <c r="L3561" t="s">
        <v>197</v>
      </c>
      <c r="M3561" t="s">
        <v>202</v>
      </c>
      <c r="N3561" s="14"/>
      <c r="O3561" s="14"/>
      <c r="P3561" s="14"/>
      <c r="Q3561" s="14"/>
      <c r="R3561" s="14"/>
      <c r="S3561" s="14">
        <v>0</v>
      </c>
    </row>
    <row r="3562" spans="1:19" x14ac:dyDescent="0.3">
      <c r="A3562" t="s">
        <v>8451</v>
      </c>
      <c r="B3562" t="s">
        <v>70</v>
      </c>
      <c r="C3562" s="14">
        <v>2008</v>
      </c>
      <c r="D3562" t="s">
        <v>302</v>
      </c>
      <c r="E3562" t="s">
        <v>3132</v>
      </c>
      <c r="F3562" t="s">
        <v>3048</v>
      </c>
      <c r="G3562" t="s">
        <v>328</v>
      </c>
      <c r="H3562" t="s">
        <v>4353</v>
      </c>
      <c r="I3562" s="14">
        <v>60000000</v>
      </c>
      <c r="J3562" t="s">
        <v>165</v>
      </c>
      <c r="K3562" s="14">
        <v>109719.578125</v>
      </c>
      <c r="L3562" t="s">
        <v>197</v>
      </c>
      <c r="M3562" t="s">
        <v>202</v>
      </c>
      <c r="N3562" s="14"/>
      <c r="O3562" s="14"/>
      <c r="P3562" s="14"/>
      <c r="Q3562" s="14"/>
      <c r="R3562" s="14"/>
      <c r="S3562" s="14">
        <v>0</v>
      </c>
    </row>
    <row r="3563" spans="1:19" x14ac:dyDescent="0.3">
      <c r="A3563" t="s">
        <v>8453</v>
      </c>
      <c r="B3563" t="s">
        <v>70</v>
      </c>
      <c r="C3563" s="14">
        <v>2008</v>
      </c>
      <c r="D3563" t="s">
        <v>4542</v>
      </c>
      <c r="E3563" t="s">
        <v>3134</v>
      </c>
      <c r="F3563" t="s">
        <v>336</v>
      </c>
      <c r="G3563" t="s">
        <v>337</v>
      </c>
      <c r="H3563" t="s">
        <v>207</v>
      </c>
      <c r="I3563" s="14">
        <v>219000000</v>
      </c>
      <c r="J3563" t="s">
        <v>147</v>
      </c>
      <c r="K3563" s="14">
        <v>31500000</v>
      </c>
      <c r="L3563" t="s">
        <v>198</v>
      </c>
      <c r="M3563" t="s">
        <v>202</v>
      </c>
      <c r="N3563" s="14"/>
      <c r="O3563" s="14"/>
      <c r="P3563" s="14"/>
      <c r="Q3563" s="14">
        <v>0</v>
      </c>
      <c r="R3563" s="14">
        <v>1</v>
      </c>
      <c r="S3563" s="14">
        <v>1</v>
      </c>
    </row>
    <row r="3564" spans="1:19" x14ac:dyDescent="0.3">
      <c r="A3564" t="s">
        <v>8454</v>
      </c>
      <c r="B3564" t="s">
        <v>70</v>
      </c>
      <c r="C3564" s="14">
        <v>2008</v>
      </c>
      <c r="D3564" t="s">
        <v>302</v>
      </c>
      <c r="E3564" t="s">
        <v>3136</v>
      </c>
      <c r="F3564" t="s">
        <v>299</v>
      </c>
      <c r="G3564" t="s">
        <v>299</v>
      </c>
      <c r="H3564" t="s">
        <v>4353</v>
      </c>
      <c r="I3564" s="14"/>
      <c r="J3564" t="s">
        <v>4353</v>
      </c>
      <c r="K3564" s="14"/>
      <c r="L3564" t="s">
        <v>197</v>
      </c>
      <c r="M3564" t="s">
        <v>202</v>
      </c>
      <c r="N3564" s="14"/>
      <c r="O3564" s="14"/>
      <c r="P3564" s="14"/>
      <c r="Q3564" s="14"/>
      <c r="R3564" s="14"/>
      <c r="S3564" s="14">
        <v>0</v>
      </c>
    </row>
    <row r="3565" spans="1:19" x14ac:dyDescent="0.3">
      <c r="A3565" t="s">
        <v>8455</v>
      </c>
      <c r="B3565" t="s">
        <v>70</v>
      </c>
      <c r="C3565" s="14">
        <v>2008</v>
      </c>
      <c r="D3565" t="s">
        <v>302</v>
      </c>
      <c r="E3565" t="s">
        <v>3133</v>
      </c>
      <c r="F3565" t="s">
        <v>299</v>
      </c>
      <c r="G3565" t="s">
        <v>299</v>
      </c>
      <c r="H3565" t="s">
        <v>4353</v>
      </c>
      <c r="I3565" s="14">
        <v>10000000</v>
      </c>
      <c r="J3565" t="s">
        <v>147</v>
      </c>
      <c r="K3565" s="14">
        <v>1439127.375</v>
      </c>
      <c r="L3565" t="s">
        <v>197</v>
      </c>
      <c r="M3565" t="s">
        <v>202</v>
      </c>
      <c r="N3565" s="14"/>
      <c r="O3565" s="14"/>
      <c r="P3565" s="14"/>
      <c r="Q3565" s="14"/>
      <c r="R3565" s="14"/>
      <c r="S3565" s="14">
        <v>0</v>
      </c>
    </row>
    <row r="3566" spans="1:19" x14ac:dyDescent="0.3">
      <c r="A3566" t="s">
        <v>8456</v>
      </c>
      <c r="B3566" t="s">
        <v>70</v>
      </c>
      <c r="C3566" s="14">
        <v>2009</v>
      </c>
      <c r="D3566" t="s">
        <v>302</v>
      </c>
      <c r="E3566" t="s">
        <v>3138</v>
      </c>
      <c r="F3566" t="s">
        <v>299</v>
      </c>
      <c r="G3566" t="s">
        <v>299</v>
      </c>
      <c r="H3566" t="s">
        <v>4353</v>
      </c>
      <c r="I3566" s="14"/>
      <c r="J3566" t="s">
        <v>4353</v>
      </c>
      <c r="K3566" s="14"/>
      <c r="L3566" t="s">
        <v>197</v>
      </c>
      <c r="M3566" t="s">
        <v>202</v>
      </c>
      <c r="N3566" s="14"/>
      <c r="O3566" s="14"/>
      <c r="P3566" s="14"/>
      <c r="Q3566" s="14"/>
      <c r="R3566" s="14"/>
      <c r="S3566" s="14">
        <v>0</v>
      </c>
    </row>
    <row r="3567" spans="1:19" x14ac:dyDescent="0.3">
      <c r="A3567" t="s">
        <v>8457</v>
      </c>
      <c r="B3567" t="s">
        <v>70</v>
      </c>
      <c r="C3567" s="14">
        <v>2009</v>
      </c>
      <c r="D3567" t="s">
        <v>302</v>
      </c>
      <c r="E3567" t="s">
        <v>3137</v>
      </c>
      <c r="F3567" t="s">
        <v>299</v>
      </c>
      <c r="G3567" t="s">
        <v>299</v>
      </c>
      <c r="H3567" t="s">
        <v>4353</v>
      </c>
      <c r="I3567" s="14">
        <v>70000</v>
      </c>
      <c r="J3567" t="s">
        <v>146</v>
      </c>
      <c r="K3567" s="14">
        <v>70000</v>
      </c>
      <c r="L3567" t="s">
        <v>197</v>
      </c>
      <c r="M3567" t="s">
        <v>202</v>
      </c>
      <c r="N3567" s="14"/>
      <c r="O3567" s="14"/>
      <c r="P3567" s="14"/>
      <c r="Q3567" s="14"/>
      <c r="R3567" s="14"/>
      <c r="S3567" s="14">
        <v>0</v>
      </c>
    </row>
    <row r="3568" spans="1:19" x14ac:dyDescent="0.3">
      <c r="A3568" t="s">
        <v>8458</v>
      </c>
      <c r="B3568" t="s">
        <v>70</v>
      </c>
      <c r="C3568" s="14">
        <v>2010</v>
      </c>
      <c r="D3568" t="s">
        <v>302</v>
      </c>
      <c r="E3568" t="s">
        <v>3139</v>
      </c>
      <c r="F3568" t="s">
        <v>299</v>
      </c>
      <c r="G3568" t="s">
        <v>299</v>
      </c>
      <c r="H3568" t="s">
        <v>4353</v>
      </c>
      <c r="I3568" s="14">
        <v>600000000</v>
      </c>
      <c r="J3568" t="s">
        <v>165</v>
      </c>
      <c r="K3568" s="14">
        <v>1028928.4375</v>
      </c>
      <c r="L3568" t="s">
        <v>197</v>
      </c>
      <c r="M3568" t="s">
        <v>202</v>
      </c>
      <c r="N3568" s="14"/>
      <c r="O3568" s="14"/>
      <c r="P3568" s="14"/>
      <c r="Q3568" s="14"/>
      <c r="R3568" s="14"/>
      <c r="S3568" s="14">
        <v>0</v>
      </c>
    </row>
    <row r="3569" spans="1:19" x14ac:dyDescent="0.3">
      <c r="A3569" t="s">
        <v>8459</v>
      </c>
      <c r="B3569" t="s">
        <v>70</v>
      </c>
      <c r="C3569" s="14">
        <v>2010</v>
      </c>
      <c r="D3569" t="s">
        <v>302</v>
      </c>
      <c r="E3569" t="s">
        <v>3140</v>
      </c>
      <c r="F3569" t="s">
        <v>299</v>
      </c>
      <c r="G3569" t="s">
        <v>299</v>
      </c>
      <c r="H3569" t="s">
        <v>4353</v>
      </c>
      <c r="I3569" s="14">
        <v>4400000</v>
      </c>
      <c r="J3569" t="s">
        <v>146</v>
      </c>
      <c r="K3569" s="14">
        <v>4400000</v>
      </c>
      <c r="L3569" t="s">
        <v>197</v>
      </c>
      <c r="M3569" t="s">
        <v>202</v>
      </c>
      <c r="N3569" s="14"/>
      <c r="O3569" s="14"/>
      <c r="P3569" s="14"/>
      <c r="Q3569" s="14"/>
      <c r="R3569" s="14"/>
      <c r="S3569" s="14">
        <v>0</v>
      </c>
    </row>
    <row r="3570" spans="1:19" x14ac:dyDescent="0.3">
      <c r="A3570" t="s">
        <v>8460</v>
      </c>
      <c r="B3570" t="s">
        <v>70</v>
      </c>
      <c r="C3570" s="14">
        <v>2010</v>
      </c>
      <c r="D3570" t="s">
        <v>372</v>
      </c>
      <c r="E3570" t="s">
        <v>204</v>
      </c>
      <c r="F3570" t="s">
        <v>364</v>
      </c>
      <c r="G3570" t="s">
        <v>365</v>
      </c>
      <c r="H3570" t="s">
        <v>207</v>
      </c>
      <c r="I3570" s="14"/>
      <c r="J3570" t="s">
        <v>4353</v>
      </c>
      <c r="K3570" s="14">
        <v>6000000</v>
      </c>
      <c r="L3570" t="s">
        <v>198</v>
      </c>
      <c r="M3570" t="s">
        <v>366</v>
      </c>
      <c r="N3570" s="14">
        <v>0</v>
      </c>
      <c r="O3570" s="14"/>
      <c r="P3570" s="14"/>
      <c r="Q3570" s="14">
        <v>0</v>
      </c>
      <c r="R3570" s="14">
        <v>1</v>
      </c>
      <c r="S3570" s="14">
        <v>0</v>
      </c>
    </row>
    <row r="3571" spans="1:19" x14ac:dyDescent="0.3">
      <c r="A3571" t="s">
        <v>8461</v>
      </c>
      <c r="B3571" t="s">
        <v>70</v>
      </c>
      <c r="C3571" s="14">
        <v>2011</v>
      </c>
      <c r="D3571" t="s">
        <v>302</v>
      </c>
      <c r="E3571" t="s">
        <v>8462</v>
      </c>
      <c r="F3571" t="s">
        <v>299</v>
      </c>
      <c r="G3571" t="s">
        <v>299</v>
      </c>
      <c r="H3571" t="s">
        <v>4353</v>
      </c>
      <c r="I3571" s="14">
        <v>50000000</v>
      </c>
      <c r="J3571" t="s">
        <v>147</v>
      </c>
      <c r="K3571" s="14">
        <v>7738187.5</v>
      </c>
      <c r="L3571" t="s">
        <v>197</v>
      </c>
      <c r="M3571" t="s">
        <v>202</v>
      </c>
      <c r="N3571" s="14"/>
      <c r="O3571" s="14"/>
      <c r="P3571" s="14"/>
      <c r="Q3571" s="14"/>
      <c r="R3571" s="14"/>
      <c r="S3571" s="14">
        <v>0</v>
      </c>
    </row>
    <row r="3572" spans="1:19" x14ac:dyDescent="0.3">
      <c r="A3572" t="s">
        <v>8463</v>
      </c>
      <c r="B3572" t="s">
        <v>70</v>
      </c>
      <c r="C3572" s="14">
        <v>2011</v>
      </c>
      <c r="D3572" t="s">
        <v>4542</v>
      </c>
      <c r="E3572" t="s">
        <v>3141</v>
      </c>
      <c r="F3572" t="s">
        <v>364</v>
      </c>
      <c r="G3572" t="s">
        <v>365</v>
      </c>
      <c r="H3572" t="s">
        <v>207</v>
      </c>
      <c r="I3572" s="14">
        <v>50000000</v>
      </c>
      <c r="J3572" t="s">
        <v>147</v>
      </c>
      <c r="K3572" s="14">
        <v>7738187.5</v>
      </c>
      <c r="L3572" t="s">
        <v>198</v>
      </c>
      <c r="M3572" t="s">
        <v>366</v>
      </c>
      <c r="N3572" s="14">
        <v>0</v>
      </c>
      <c r="O3572" s="14"/>
      <c r="P3572" s="14">
        <v>5</v>
      </c>
      <c r="Q3572" s="14">
        <v>0</v>
      </c>
      <c r="R3572" s="14">
        <v>1</v>
      </c>
      <c r="S3572" s="14">
        <v>0</v>
      </c>
    </row>
    <row r="3573" spans="1:19" x14ac:dyDescent="0.3">
      <c r="A3573" t="s">
        <v>8464</v>
      </c>
      <c r="B3573" t="s">
        <v>70</v>
      </c>
      <c r="C3573" s="14">
        <v>2011</v>
      </c>
      <c r="D3573" t="s">
        <v>372</v>
      </c>
      <c r="E3573" t="s">
        <v>204</v>
      </c>
      <c r="F3573" t="s">
        <v>364</v>
      </c>
      <c r="G3573" t="s">
        <v>365</v>
      </c>
      <c r="H3573" t="s">
        <v>207</v>
      </c>
      <c r="I3573" s="14"/>
      <c r="J3573" t="s">
        <v>4353</v>
      </c>
      <c r="K3573" s="14">
        <v>13000000</v>
      </c>
      <c r="L3573" t="s">
        <v>198</v>
      </c>
      <c r="M3573" t="s">
        <v>366</v>
      </c>
      <c r="N3573" s="14">
        <v>0</v>
      </c>
      <c r="O3573" s="14"/>
      <c r="P3573" s="14"/>
      <c r="Q3573" s="14">
        <v>0</v>
      </c>
      <c r="R3573" s="14">
        <v>1</v>
      </c>
      <c r="S3573" s="14">
        <v>0</v>
      </c>
    </row>
    <row r="3574" spans="1:19" x14ac:dyDescent="0.3">
      <c r="A3574" t="s">
        <v>8465</v>
      </c>
      <c r="B3574" t="s">
        <v>70</v>
      </c>
      <c r="C3574" s="14">
        <v>2012</v>
      </c>
      <c r="D3574" t="s">
        <v>302</v>
      </c>
      <c r="E3574" t="s">
        <v>3143</v>
      </c>
      <c r="F3574" t="s">
        <v>299</v>
      </c>
      <c r="G3574" t="s">
        <v>299</v>
      </c>
      <c r="H3574" t="s">
        <v>4353</v>
      </c>
      <c r="I3574" s="14"/>
      <c r="J3574" t="s">
        <v>4353</v>
      </c>
      <c r="K3574" s="14"/>
      <c r="L3574" t="s">
        <v>197</v>
      </c>
      <c r="M3574" t="s">
        <v>202</v>
      </c>
      <c r="N3574" s="14"/>
      <c r="O3574" s="14"/>
      <c r="P3574" s="14"/>
      <c r="Q3574" s="14"/>
      <c r="R3574" s="14"/>
      <c r="S3574" s="14">
        <v>0</v>
      </c>
    </row>
    <row r="3575" spans="1:19" x14ac:dyDescent="0.3">
      <c r="A3575" t="s">
        <v>8466</v>
      </c>
      <c r="B3575" t="s">
        <v>70</v>
      </c>
      <c r="C3575" s="14">
        <v>2012</v>
      </c>
      <c r="D3575" t="s">
        <v>302</v>
      </c>
      <c r="E3575" t="s">
        <v>3142</v>
      </c>
      <c r="F3575" t="s">
        <v>299</v>
      </c>
      <c r="G3575" t="s">
        <v>299</v>
      </c>
      <c r="H3575" t="s">
        <v>4353</v>
      </c>
      <c r="I3575" s="14"/>
      <c r="J3575" t="s">
        <v>4353</v>
      </c>
      <c r="K3575" s="14"/>
      <c r="L3575" t="s">
        <v>197</v>
      </c>
      <c r="M3575" t="s">
        <v>202</v>
      </c>
      <c r="N3575" s="14"/>
      <c r="O3575" s="14"/>
      <c r="P3575" s="14"/>
      <c r="Q3575" s="14"/>
      <c r="R3575" s="14"/>
      <c r="S3575" s="14">
        <v>0</v>
      </c>
    </row>
    <row r="3576" spans="1:19" x14ac:dyDescent="0.3">
      <c r="A3576" t="s">
        <v>8468</v>
      </c>
      <c r="B3576" t="s">
        <v>70</v>
      </c>
      <c r="C3576" s="14">
        <v>2012</v>
      </c>
      <c r="D3576" t="s">
        <v>302</v>
      </c>
      <c r="E3576" t="s">
        <v>8467</v>
      </c>
      <c r="F3576" t="s">
        <v>299</v>
      </c>
      <c r="G3576" t="s">
        <v>299</v>
      </c>
      <c r="H3576" t="s">
        <v>4353</v>
      </c>
      <c r="I3576" s="14">
        <v>50000000</v>
      </c>
      <c r="J3576" t="s">
        <v>147</v>
      </c>
      <c r="K3576" s="14">
        <v>7921002</v>
      </c>
      <c r="L3576" t="s">
        <v>197</v>
      </c>
      <c r="M3576" t="s">
        <v>202</v>
      </c>
      <c r="N3576" s="14"/>
      <c r="O3576" s="14"/>
      <c r="P3576" s="14"/>
      <c r="Q3576" s="14"/>
      <c r="R3576" s="14"/>
      <c r="S3576" s="14">
        <v>0</v>
      </c>
    </row>
    <row r="3577" spans="1:19" x14ac:dyDescent="0.3">
      <c r="A3577" t="s">
        <v>8469</v>
      </c>
      <c r="B3577" t="s">
        <v>70</v>
      </c>
      <c r="C3577" s="14">
        <v>2012</v>
      </c>
      <c r="D3577" t="s">
        <v>4542</v>
      </c>
      <c r="E3577" t="s">
        <v>3145</v>
      </c>
      <c r="F3577" t="s">
        <v>336</v>
      </c>
      <c r="G3577" t="s">
        <v>337</v>
      </c>
      <c r="H3577" t="s">
        <v>207</v>
      </c>
      <c r="I3577" s="14">
        <v>113409231</v>
      </c>
      <c r="J3577" t="s">
        <v>146</v>
      </c>
      <c r="K3577" s="14">
        <v>113409232</v>
      </c>
      <c r="L3577" t="s">
        <v>198</v>
      </c>
      <c r="M3577" t="s">
        <v>202</v>
      </c>
      <c r="N3577" s="14">
        <v>1.5</v>
      </c>
      <c r="O3577" s="14">
        <v>7</v>
      </c>
      <c r="P3577" s="14">
        <v>20</v>
      </c>
      <c r="Q3577" s="14">
        <v>0</v>
      </c>
      <c r="R3577" s="14">
        <v>1</v>
      </c>
      <c r="S3577" s="14">
        <v>1</v>
      </c>
    </row>
    <row r="3578" spans="1:19" x14ac:dyDescent="0.3">
      <c r="A3578" t="s">
        <v>8470</v>
      </c>
      <c r="B3578" t="s">
        <v>70</v>
      </c>
      <c r="C3578" s="14">
        <v>2012</v>
      </c>
      <c r="D3578" t="s">
        <v>4542</v>
      </c>
      <c r="E3578" t="s">
        <v>3144</v>
      </c>
      <c r="F3578" t="s">
        <v>364</v>
      </c>
      <c r="G3578" t="s">
        <v>365</v>
      </c>
      <c r="H3578" t="s">
        <v>207</v>
      </c>
      <c r="I3578" s="14">
        <v>120000000</v>
      </c>
      <c r="J3578" t="s">
        <v>147</v>
      </c>
      <c r="K3578" s="14">
        <v>19010406</v>
      </c>
      <c r="L3578" t="s">
        <v>198</v>
      </c>
      <c r="M3578" t="s">
        <v>366</v>
      </c>
      <c r="N3578" s="14">
        <v>0</v>
      </c>
      <c r="O3578" s="14"/>
      <c r="P3578" s="14"/>
      <c r="Q3578" s="14">
        <v>0</v>
      </c>
      <c r="R3578" s="14">
        <v>1</v>
      </c>
      <c r="S3578" s="14">
        <v>0</v>
      </c>
    </row>
    <row r="3579" spans="1:19" x14ac:dyDescent="0.3">
      <c r="A3579" t="s">
        <v>8471</v>
      </c>
      <c r="B3579" t="s">
        <v>70</v>
      </c>
      <c r="C3579" s="14">
        <v>2012</v>
      </c>
      <c r="D3579" t="s">
        <v>372</v>
      </c>
      <c r="E3579" t="s">
        <v>1397</v>
      </c>
      <c r="F3579" t="s">
        <v>364</v>
      </c>
      <c r="G3579" t="s">
        <v>365</v>
      </c>
      <c r="H3579" t="s">
        <v>207</v>
      </c>
      <c r="I3579" s="14"/>
      <c r="J3579" t="s">
        <v>4353</v>
      </c>
      <c r="K3579" s="14">
        <v>9000000</v>
      </c>
      <c r="L3579" t="s">
        <v>198</v>
      </c>
      <c r="M3579" t="s">
        <v>366</v>
      </c>
      <c r="N3579" s="14">
        <v>0</v>
      </c>
      <c r="O3579" s="14"/>
      <c r="P3579" s="14">
        <v>10</v>
      </c>
      <c r="Q3579" s="14">
        <v>0</v>
      </c>
      <c r="R3579" s="14">
        <v>1</v>
      </c>
      <c r="S3579" s="14">
        <v>0</v>
      </c>
    </row>
    <row r="3580" spans="1:19" x14ac:dyDescent="0.3">
      <c r="A3580" t="s">
        <v>8472</v>
      </c>
      <c r="B3580" t="s">
        <v>70</v>
      </c>
      <c r="C3580" s="14">
        <v>2013</v>
      </c>
      <c r="D3580" t="s">
        <v>302</v>
      </c>
      <c r="E3580" t="s">
        <v>3147</v>
      </c>
      <c r="F3580" t="s">
        <v>299</v>
      </c>
      <c r="G3580" t="s">
        <v>299</v>
      </c>
      <c r="H3580" t="s">
        <v>4353</v>
      </c>
      <c r="I3580" s="14">
        <v>8000000</v>
      </c>
      <c r="J3580" t="s">
        <v>146</v>
      </c>
      <c r="K3580" s="14">
        <v>8000000</v>
      </c>
      <c r="L3580" t="s">
        <v>197</v>
      </c>
      <c r="M3580" t="s">
        <v>202</v>
      </c>
      <c r="N3580" s="14"/>
      <c r="O3580" s="14"/>
      <c r="P3580" s="14"/>
      <c r="Q3580" s="14"/>
      <c r="R3580" s="14"/>
      <c r="S3580" s="14">
        <v>0</v>
      </c>
    </row>
    <row r="3581" spans="1:19" x14ac:dyDescent="0.3">
      <c r="A3581" t="s">
        <v>8473</v>
      </c>
      <c r="B3581" t="s">
        <v>70</v>
      </c>
      <c r="C3581" s="14">
        <v>2013</v>
      </c>
      <c r="D3581" t="s">
        <v>302</v>
      </c>
      <c r="E3581" t="s">
        <v>3146</v>
      </c>
      <c r="F3581" t="s">
        <v>299</v>
      </c>
      <c r="G3581" t="s">
        <v>299</v>
      </c>
      <c r="H3581" t="s">
        <v>4353</v>
      </c>
      <c r="I3581" s="14">
        <v>1624000</v>
      </c>
      <c r="J3581" t="s">
        <v>146</v>
      </c>
      <c r="K3581" s="14">
        <v>1624000</v>
      </c>
      <c r="L3581" t="s">
        <v>197</v>
      </c>
      <c r="M3581" t="s">
        <v>202</v>
      </c>
      <c r="N3581" s="14"/>
      <c r="O3581" s="14"/>
      <c r="P3581" s="14"/>
      <c r="Q3581" s="14"/>
      <c r="R3581" s="14"/>
      <c r="S3581" s="14">
        <v>0</v>
      </c>
    </row>
    <row r="3582" spans="1:19" x14ac:dyDescent="0.3">
      <c r="A3582" t="s">
        <v>8474</v>
      </c>
      <c r="B3582" t="s">
        <v>70</v>
      </c>
      <c r="C3582" s="14">
        <v>2013</v>
      </c>
      <c r="D3582" t="s">
        <v>302</v>
      </c>
      <c r="E3582" t="s">
        <v>3148</v>
      </c>
      <c r="F3582" t="s">
        <v>299</v>
      </c>
      <c r="G3582" t="s">
        <v>299</v>
      </c>
      <c r="H3582" t="s">
        <v>4353</v>
      </c>
      <c r="I3582" s="14">
        <v>80000000</v>
      </c>
      <c r="J3582" t="s">
        <v>147</v>
      </c>
      <c r="K3582" s="14">
        <v>12912059</v>
      </c>
      <c r="L3582" t="s">
        <v>197</v>
      </c>
      <c r="M3582" t="s">
        <v>202</v>
      </c>
      <c r="N3582" s="14"/>
      <c r="O3582" s="14"/>
      <c r="P3582" s="14"/>
      <c r="Q3582" s="14"/>
      <c r="R3582" s="14"/>
      <c r="S3582" s="14">
        <v>0</v>
      </c>
    </row>
    <row r="3583" spans="1:19" x14ac:dyDescent="0.3">
      <c r="A3583" t="s">
        <v>8475</v>
      </c>
      <c r="B3583" t="s">
        <v>70</v>
      </c>
      <c r="C3583" s="14">
        <v>2013</v>
      </c>
      <c r="D3583" t="s">
        <v>302</v>
      </c>
      <c r="E3583" t="s">
        <v>3149</v>
      </c>
      <c r="F3583" t="s">
        <v>299</v>
      </c>
      <c r="G3583" t="s">
        <v>299</v>
      </c>
      <c r="H3583" t="s">
        <v>4353</v>
      </c>
      <c r="I3583" s="14">
        <v>50000000</v>
      </c>
      <c r="J3583" t="s">
        <v>147</v>
      </c>
      <c r="K3583" s="14">
        <v>8070037</v>
      </c>
      <c r="L3583" t="s">
        <v>197</v>
      </c>
      <c r="M3583" t="s">
        <v>202</v>
      </c>
      <c r="N3583" s="14"/>
      <c r="O3583" s="14"/>
      <c r="P3583" s="14"/>
      <c r="Q3583" s="14"/>
      <c r="R3583" s="14"/>
      <c r="S3583" s="14">
        <v>0</v>
      </c>
    </row>
    <row r="3584" spans="1:19" x14ac:dyDescent="0.3">
      <c r="A3584" t="s">
        <v>8476</v>
      </c>
      <c r="B3584" t="s">
        <v>70</v>
      </c>
      <c r="C3584" s="14">
        <v>2014</v>
      </c>
      <c r="D3584" t="s">
        <v>302</v>
      </c>
      <c r="E3584" t="s">
        <v>3151</v>
      </c>
      <c r="F3584" t="s">
        <v>299</v>
      </c>
      <c r="G3584" t="s">
        <v>299</v>
      </c>
      <c r="H3584" t="s">
        <v>4353</v>
      </c>
      <c r="I3584" s="14"/>
      <c r="J3584" t="s">
        <v>4353</v>
      </c>
      <c r="K3584" s="14"/>
      <c r="L3584" t="s">
        <v>197</v>
      </c>
      <c r="M3584" t="s">
        <v>202</v>
      </c>
      <c r="N3584" s="14"/>
      <c r="O3584" s="14"/>
      <c r="P3584" s="14"/>
      <c r="Q3584" s="14"/>
      <c r="R3584" s="14"/>
      <c r="S3584" s="14">
        <v>0</v>
      </c>
    </row>
    <row r="3585" spans="1:19" x14ac:dyDescent="0.3">
      <c r="A3585" t="s">
        <v>8477</v>
      </c>
      <c r="B3585" t="s">
        <v>70</v>
      </c>
      <c r="C3585" s="14">
        <v>2014</v>
      </c>
      <c r="D3585" t="s">
        <v>302</v>
      </c>
      <c r="E3585" t="s">
        <v>3153</v>
      </c>
      <c r="F3585" t="s">
        <v>299</v>
      </c>
      <c r="G3585" t="s">
        <v>299</v>
      </c>
      <c r="H3585" t="s">
        <v>4353</v>
      </c>
      <c r="I3585" s="14">
        <v>50000000</v>
      </c>
      <c r="J3585" t="s">
        <v>147</v>
      </c>
      <c r="K3585" s="14">
        <v>8138770.5</v>
      </c>
      <c r="L3585" t="s">
        <v>197</v>
      </c>
      <c r="M3585" t="s">
        <v>202</v>
      </c>
      <c r="N3585" s="14"/>
      <c r="O3585" s="14"/>
      <c r="P3585" s="14"/>
      <c r="Q3585" s="14"/>
      <c r="R3585" s="14"/>
      <c r="S3585" s="14">
        <v>0</v>
      </c>
    </row>
    <row r="3586" spans="1:19" x14ac:dyDescent="0.3">
      <c r="A3586" t="s">
        <v>8478</v>
      </c>
      <c r="B3586" t="s">
        <v>70</v>
      </c>
      <c r="C3586" s="14">
        <v>2014</v>
      </c>
      <c r="D3586" t="s">
        <v>302</v>
      </c>
      <c r="E3586" t="s">
        <v>3152</v>
      </c>
      <c r="F3586" t="s">
        <v>299</v>
      </c>
      <c r="G3586" t="s">
        <v>299</v>
      </c>
      <c r="H3586" t="s">
        <v>4353</v>
      </c>
      <c r="I3586" s="14"/>
      <c r="J3586" t="s">
        <v>4353</v>
      </c>
      <c r="K3586" s="14"/>
      <c r="L3586" t="s">
        <v>197</v>
      </c>
      <c r="M3586" t="s">
        <v>202</v>
      </c>
      <c r="N3586" s="14"/>
      <c r="O3586" s="14"/>
      <c r="P3586" s="14"/>
      <c r="Q3586" s="14"/>
      <c r="R3586" s="14"/>
      <c r="S3586" s="14">
        <v>0</v>
      </c>
    </row>
    <row r="3587" spans="1:19" x14ac:dyDescent="0.3">
      <c r="A3587" t="s">
        <v>8479</v>
      </c>
      <c r="B3587" t="s">
        <v>70</v>
      </c>
      <c r="C3587" s="14">
        <v>2014</v>
      </c>
      <c r="D3587" t="s">
        <v>302</v>
      </c>
      <c r="E3587" t="s">
        <v>3155</v>
      </c>
      <c r="F3587" t="s">
        <v>299</v>
      </c>
      <c r="G3587" t="s">
        <v>299</v>
      </c>
      <c r="H3587" t="s">
        <v>4353</v>
      </c>
      <c r="I3587" s="14">
        <v>642304</v>
      </c>
      <c r="J3587" t="s">
        <v>146</v>
      </c>
      <c r="K3587" s="14">
        <v>642304</v>
      </c>
      <c r="L3587" t="s">
        <v>197</v>
      </c>
      <c r="M3587" t="s">
        <v>202</v>
      </c>
      <c r="N3587" s="14"/>
      <c r="O3587" s="14"/>
      <c r="P3587" s="14"/>
      <c r="Q3587" s="14"/>
      <c r="R3587" s="14"/>
      <c r="S3587" s="14">
        <v>0</v>
      </c>
    </row>
    <row r="3588" spans="1:19" x14ac:dyDescent="0.3">
      <c r="A3588" t="s">
        <v>8480</v>
      </c>
      <c r="B3588" t="s">
        <v>70</v>
      </c>
      <c r="C3588" s="14">
        <v>2014</v>
      </c>
      <c r="D3588" t="s">
        <v>302</v>
      </c>
      <c r="E3588" t="s">
        <v>3154</v>
      </c>
      <c r="F3588" t="s">
        <v>299</v>
      </c>
      <c r="G3588" t="s">
        <v>299</v>
      </c>
      <c r="H3588" t="s">
        <v>4353</v>
      </c>
      <c r="I3588" s="14">
        <v>26508751</v>
      </c>
      <c r="J3588" t="s">
        <v>146</v>
      </c>
      <c r="K3588" s="14">
        <v>26508751</v>
      </c>
      <c r="L3588" t="s">
        <v>197</v>
      </c>
      <c r="M3588" t="s">
        <v>202</v>
      </c>
      <c r="N3588" s="14"/>
      <c r="O3588" s="14"/>
      <c r="P3588" s="14"/>
      <c r="Q3588" s="14"/>
      <c r="R3588" s="14"/>
      <c r="S3588" s="14">
        <v>0</v>
      </c>
    </row>
    <row r="3589" spans="1:19" x14ac:dyDescent="0.3">
      <c r="A3589" t="s">
        <v>8481</v>
      </c>
      <c r="B3589" t="s">
        <v>70</v>
      </c>
      <c r="C3589" s="14">
        <v>2014</v>
      </c>
      <c r="D3589" t="s">
        <v>302</v>
      </c>
      <c r="E3589" t="s">
        <v>3150</v>
      </c>
      <c r="F3589" t="s">
        <v>299</v>
      </c>
      <c r="G3589" t="s">
        <v>299</v>
      </c>
      <c r="H3589" t="s">
        <v>4353</v>
      </c>
      <c r="I3589" s="14"/>
      <c r="J3589" t="s">
        <v>4353</v>
      </c>
      <c r="K3589" s="14"/>
      <c r="L3589" t="s">
        <v>197</v>
      </c>
      <c r="M3589" t="s">
        <v>202</v>
      </c>
      <c r="N3589" s="14"/>
      <c r="O3589" s="14"/>
      <c r="P3589" s="14"/>
      <c r="Q3589" s="14"/>
      <c r="R3589" s="14"/>
      <c r="S3589" s="14">
        <v>0</v>
      </c>
    </row>
    <row r="3590" spans="1:19" x14ac:dyDescent="0.3">
      <c r="A3590" t="s">
        <v>8482</v>
      </c>
      <c r="B3590" t="s">
        <v>70</v>
      </c>
      <c r="C3590" s="14">
        <v>2014</v>
      </c>
      <c r="D3590" t="s">
        <v>372</v>
      </c>
      <c r="E3590" t="s">
        <v>1397</v>
      </c>
      <c r="F3590" t="s">
        <v>364</v>
      </c>
      <c r="G3590" t="s">
        <v>365</v>
      </c>
      <c r="H3590" t="s">
        <v>207</v>
      </c>
      <c r="I3590" s="14"/>
      <c r="J3590" t="s">
        <v>4353</v>
      </c>
      <c r="K3590" s="14">
        <v>8000000</v>
      </c>
      <c r="L3590" t="s">
        <v>198</v>
      </c>
      <c r="M3590" t="s">
        <v>366</v>
      </c>
      <c r="N3590" s="14">
        <v>0</v>
      </c>
      <c r="O3590" s="14"/>
      <c r="P3590" s="14"/>
      <c r="Q3590" s="14">
        <v>0</v>
      </c>
      <c r="R3590" s="14">
        <v>1</v>
      </c>
      <c r="S3590" s="14">
        <v>0</v>
      </c>
    </row>
    <row r="3591" spans="1:19" x14ac:dyDescent="0.3">
      <c r="A3591" t="s">
        <v>8483</v>
      </c>
      <c r="B3591" t="s">
        <v>70</v>
      </c>
      <c r="C3591" s="14">
        <v>2016</v>
      </c>
      <c r="D3591" t="s">
        <v>372</v>
      </c>
      <c r="E3591" t="s">
        <v>3156</v>
      </c>
      <c r="F3591" t="s">
        <v>336</v>
      </c>
      <c r="G3591" t="s">
        <v>337</v>
      </c>
      <c r="H3591" t="s">
        <v>207</v>
      </c>
      <c r="I3591" s="14"/>
      <c r="J3591" t="s">
        <v>4353</v>
      </c>
      <c r="K3591" s="14">
        <v>71000000</v>
      </c>
      <c r="L3591" t="s">
        <v>198</v>
      </c>
      <c r="M3591" t="s">
        <v>4353</v>
      </c>
      <c r="N3591" s="14"/>
      <c r="O3591" s="14"/>
      <c r="P3591" s="14"/>
      <c r="Q3591" s="14">
        <v>0</v>
      </c>
      <c r="R3591" s="14">
        <v>1</v>
      </c>
      <c r="S3591" s="14">
        <v>1</v>
      </c>
    </row>
    <row r="3592" spans="1:19" x14ac:dyDescent="0.3">
      <c r="A3592" t="s">
        <v>8484</v>
      </c>
      <c r="B3592" t="s">
        <v>111</v>
      </c>
      <c r="C3592" s="14">
        <v>1976</v>
      </c>
      <c r="D3592" t="s">
        <v>255</v>
      </c>
      <c r="E3592" t="s">
        <v>612</v>
      </c>
      <c r="F3592" t="s">
        <v>299</v>
      </c>
      <c r="G3592" t="s">
        <v>299</v>
      </c>
      <c r="H3592" t="s">
        <v>4353</v>
      </c>
      <c r="I3592" s="14"/>
      <c r="J3592" t="s">
        <v>4353</v>
      </c>
      <c r="K3592" s="14">
        <v>1000000</v>
      </c>
      <c r="L3592" t="s">
        <v>198</v>
      </c>
      <c r="M3592" t="s">
        <v>4353</v>
      </c>
      <c r="N3592" s="14"/>
      <c r="O3592" s="14"/>
      <c r="P3592" s="14"/>
      <c r="Q3592" s="14"/>
      <c r="R3592" s="14"/>
      <c r="S3592" s="14">
        <v>0</v>
      </c>
    </row>
    <row r="3593" spans="1:19" x14ac:dyDescent="0.3">
      <c r="A3593" t="s">
        <v>8485</v>
      </c>
      <c r="B3593" t="s">
        <v>111</v>
      </c>
      <c r="C3593" s="14">
        <v>1981</v>
      </c>
      <c r="D3593" t="s">
        <v>255</v>
      </c>
      <c r="E3593" t="s">
        <v>4448</v>
      </c>
      <c r="F3593" t="s">
        <v>299</v>
      </c>
      <c r="G3593" t="s">
        <v>299</v>
      </c>
      <c r="H3593" t="s">
        <v>4353</v>
      </c>
      <c r="I3593" s="14"/>
      <c r="J3593" t="s">
        <v>4353</v>
      </c>
      <c r="K3593" s="14">
        <v>6100000</v>
      </c>
      <c r="L3593" t="s">
        <v>198</v>
      </c>
      <c r="M3593" t="s">
        <v>4353</v>
      </c>
      <c r="N3593" s="14">
        <v>0</v>
      </c>
      <c r="O3593" s="14">
        <v>9</v>
      </c>
      <c r="P3593" s="14">
        <v>30</v>
      </c>
      <c r="Q3593" s="14"/>
      <c r="R3593" s="14"/>
      <c r="S3593" s="14">
        <v>0</v>
      </c>
    </row>
    <row r="3594" spans="1:19" x14ac:dyDescent="0.3">
      <c r="A3594" t="s">
        <v>8486</v>
      </c>
      <c r="B3594" t="s">
        <v>111</v>
      </c>
      <c r="C3594" s="14">
        <v>1983</v>
      </c>
      <c r="D3594" t="s">
        <v>255</v>
      </c>
      <c r="E3594" t="s">
        <v>259</v>
      </c>
      <c r="F3594" t="s">
        <v>299</v>
      </c>
      <c r="G3594" t="s">
        <v>299</v>
      </c>
      <c r="H3594" t="s">
        <v>4353</v>
      </c>
      <c r="I3594" s="14"/>
      <c r="J3594" t="s">
        <v>4353</v>
      </c>
      <c r="K3594" s="14">
        <v>50000</v>
      </c>
      <c r="L3594" t="s">
        <v>197</v>
      </c>
      <c r="M3594" t="s">
        <v>4353</v>
      </c>
      <c r="N3594" s="14"/>
      <c r="O3594" s="14"/>
      <c r="P3594" s="14"/>
      <c r="Q3594" s="14"/>
      <c r="R3594" s="14"/>
      <c r="S3594" s="14">
        <v>0</v>
      </c>
    </row>
    <row r="3595" spans="1:19" x14ac:dyDescent="0.3">
      <c r="A3595" t="s">
        <v>8487</v>
      </c>
      <c r="B3595" t="s">
        <v>111</v>
      </c>
      <c r="C3595" s="14">
        <v>1985</v>
      </c>
      <c r="D3595" t="s">
        <v>255</v>
      </c>
      <c r="E3595" t="s">
        <v>259</v>
      </c>
      <c r="F3595" t="s">
        <v>299</v>
      </c>
      <c r="G3595" t="s">
        <v>299</v>
      </c>
      <c r="H3595" t="s">
        <v>4353</v>
      </c>
      <c r="I3595" s="14"/>
      <c r="J3595" t="s">
        <v>4353</v>
      </c>
      <c r="K3595" s="14">
        <v>500000</v>
      </c>
      <c r="L3595" t="s">
        <v>197</v>
      </c>
      <c r="M3595" t="s">
        <v>4353</v>
      </c>
      <c r="N3595" s="14"/>
      <c r="O3595" s="14"/>
      <c r="P3595" s="14"/>
      <c r="Q3595" s="14"/>
      <c r="R3595" s="14"/>
      <c r="S3595" s="14">
        <v>0</v>
      </c>
    </row>
    <row r="3596" spans="1:19" x14ac:dyDescent="0.3">
      <c r="A3596" t="s">
        <v>8488</v>
      </c>
      <c r="B3596" t="s">
        <v>111</v>
      </c>
      <c r="C3596" s="14">
        <v>1993</v>
      </c>
      <c r="D3596" t="s">
        <v>362</v>
      </c>
      <c r="E3596" t="s">
        <v>4092</v>
      </c>
      <c r="F3596" t="s">
        <v>299</v>
      </c>
      <c r="G3596" t="s">
        <v>299</v>
      </c>
      <c r="H3596" t="s">
        <v>4353</v>
      </c>
      <c r="I3596" s="14"/>
      <c r="J3596" t="s">
        <v>4353</v>
      </c>
      <c r="K3596" s="14"/>
      <c r="L3596" t="s">
        <v>197</v>
      </c>
      <c r="M3596" t="s">
        <v>4353</v>
      </c>
      <c r="N3596" s="14"/>
      <c r="O3596" s="14"/>
      <c r="P3596" s="14"/>
      <c r="Q3596" s="14"/>
      <c r="R3596" s="14"/>
      <c r="S3596" s="14">
        <v>0</v>
      </c>
    </row>
    <row r="3597" spans="1:19" x14ac:dyDescent="0.3">
      <c r="A3597" t="s">
        <v>8489</v>
      </c>
      <c r="B3597" t="s">
        <v>111</v>
      </c>
      <c r="C3597" s="14">
        <v>1994</v>
      </c>
      <c r="D3597" t="s">
        <v>362</v>
      </c>
      <c r="E3597" t="s">
        <v>3596</v>
      </c>
      <c r="F3597" t="s">
        <v>299</v>
      </c>
      <c r="G3597" t="s">
        <v>299</v>
      </c>
      <c r="H3597" t="s">
        <v>4353</v>
      </c>
      <c r="I3597" s="14"/>
      <c r="J3597" t="s">
        <v>4353</v>
      </c>
      <c r="K3597" s="14"/>
      <c r="L3597" t="s">
        <v>197</v>
      </c>
      <c r="M3597" t="s">
        <v>4353</v>
      </c>
      <c r="N3597" s="14"/>
      <c r="O3597" s="14"/>
      <c r="P3597" s="14"/>
      <c r="Q3597" s="14"/>
      <c r="R3597" s="14"/>
      <c r="S3597" s="14">
        <v>0</v>
      </c>
    </row>
    <row r="3598" spans="1:19" x14ac:dyDescent="0.3">
      <c r="A3598" t="s">
        <v>8490</v>
      </c>
      <c r="B3598" t="s">
        <v>111</v>
      </c>
      <c r="C3598" s="14">
        <v>1996</v>
      </c>
      <c r="D3598" t="s">
        <v>362</v>
      </c>
      <c r="E3598" t="s">
        <v>4093</v>
      </c>
      <c r="F3598" t="s">
        <v>299</v>
      </c>
      <c r="G3598" t="s">
        <v>299</v>
      </c>
      <c r="H3598" t="s">
        <v>4353</v>
      </c>
      <c r="I3598" s="14"/>
      <c r="J3598" t="s">
        <v>4353</v>
      </c>
      <c r="K3598" s="14"/>
      <c r="L3598" t="s">
        <v>197</v>
      </c>
      <c r="M3598" t="s">
        <v>4353</v>
      </c>
      <c r="N3598" s="14"/>
      <c r="O3598" s="14"/>
      <c r="P3598" s="14"/>
      <c r="Q3598" s="14"/>
      <c r="R3598" s="14"/>
      <c r="S3598" s="14">
        <v>0</v>
      </c>
    </row>
    <row r="3599" spans="1:19" x14ac:dyDescent="0.3">
      <c r="A3599" t="s">
        <v>8491</v>
      </c>
      <c r="B3599" t="s">
        <v>111</v>
      </c>
      <c r="C3599" s="14">
        <v>2004</v>
      </c>
      <c r="D3599" t="s">
        <v>302</v>
      </c>
      <c r="E3599" t="s">
        <v>3157</v>
      </c>
      <c r="F3599" t="s">
        <v>299</v>
      </c>
      <c r="G3599" t="s">
        <v>299</v>
      </c>
      <c r="H3599" t="s">
        <v>4353</v>
      </c>
      <c r="I3599" s="14">
        <v>100000</v>
      </c>
      <c r="J3599" t="s">
        <v>146</v>
      </c>
      <c r="K3599" s="14">
        <v>100000</v>
      </c>
      <c r="L3599" t="s">
        <v>197</v>
      </c>
      <c r="M3599" t="s">
        <v>202</v>
      </c>
      <c r="N3599" s="14"/>
      <c r="O3599" s="14"/>
      <c r="P3599" s="14"/>
      <c r="Q3599" s="14"/>
      <c r="R3599" s="14"/>
      <c r="S3599" s="14">
        <v>0</v>
      </c>
    </row>
    <row r="3600" spans="1:19" x14ac:dyDescent="0.3">
      <c r="A3600" t="s">
        <v>8492</v>
      </c>
      <c r="B3600" t="s">
        <v>111</v>
      </c>
      <c r="C3600" s="14">
        <v>2006</v>
      </c>
      <c r="D3600" t="s">
        <v>302</v>
      </c>
      <c r="E3600" t="s">
        <v>3158</v>
      </c>
      <c r="F3600" t="s">
        <v>299</v>
      </c>
      <c r="G3600" t="s">
        <v>299</v>
      </c>
      <c r="H3600" t="s">
        <v>4353</v>
      </c>
      <c r="I3600" s="14">
        <v>13000000</v>
      </c>
      <c r="J3600" t="s">
        <v>146</v>
      </c>
      <c r="K3600" s="14">
        <v>13000000</v>
      </c>
      <c r="L3600" t="s">
        <v>197</v>
      </c>
      <c r="M3600" t="s">
        <v>202</v>
      </c>
      <c r="N3600" s="14"/>
      <c r="O3600" s="14"/>
      <c r="P3600" s="14"/>
      <c r="Q3600" s="14"/>
      <c r="R3600" s="14"/>
      <c r="S3600" s="14">
        <v>0</v>
      </c>
    </row>
    <row r="3601" spans="1:19" x14ac:dyDescent="0.3">
      <c r="A3601" t="s">
        <v>8493</v>
      </c>
      <c r="B3601" t="s">
        <v>111</v>
      </c>
      <c r="C3601" s="14">
        <v>2006</v>
      </c>
      <c r="D3601" t="s">
        <v>8291</v>
      </c>
      <c r="E3601" t="s">
        <v>3159</v>
      </c>
      <c r="F3601" t="s">
        <v>336</v>
      </c>
      <c r="G3601" t="s">
        <v>337</v>
      </c>
      <c r="H3601" t="s">
        <v>207</v>
      </c>
      <c r="I3601" s="14">
        <v>52000000</v>
      </c>
      <c r="J3601" t="s">
        <v>146</v>
      </c>
      <c r="K3601" s="14">
        <v>52000000</v>
      </c>
      <c r="L3601" t="s">
        <v>198</v>
      </c>
      <c r="M3601" t="s">
        <v>202</v>
      </c>
      <c r="N3601" s="14"/>
      <c r="O3601" s="14"/>
      <c r="P3601" s="14"/>
      <c r="Q3601" s="14">
        <v>0</v>
      </c>
      <c r="R3601" s="14">
        <v>1</v>
      </c>
      <c r="S3601" s="14">
        <v>1</v>
      </c>
    </row>
    <row r="3602" spans="1:19" x14ac:dyDescent="0.3">
      <c r="A3602" t="s">
        <v>8494</v>
      </c>
      <c r="B3602" t="s">
        <v>111</v>
      </c>
      <c r="C3602" s="14">
        <v>2007</v>
      </c>
      <c r="D3602" t="s">
        <v>8291</v>
      </c>
      <c r="E3602" t="s">
        <v>3161</v>
      </c>
      <c r="F3602" t="s">
        <v>336</v>
      </c>
      <c r="G3602" t="s">
        <v>337</v>
      </c>
      <c r="H3602" t="s">
        <v>207</v>
      </c>
      <c r="I3602" s="14">
        <v>9000000</v>
      </c>
      <c r="J3602" t="s">
        <v>146</v>
      </c>
      <c r="K3602" s="14">
        <v>9000000</v>
      </c>
      <c r="L3602" t="s">
        <v>198</v>
      </c>
      <c r="M3602" t="s">
        <v>202</v>
      </c>
      <c r="N3602" s="14">
        <v>2</v>
      </c>
      <c r="O3602" s="14">
        <v>5</v>
      </c>
      <c r="P3602" s="14">
        <v>20</v>
      </c>
      <c r="Q3602" s="14">
        <v>0</v>
      </c>
      <c r="R3602" s="14">
        <v>1</v>
      </c>
      <c r="S3602" s="14">
        <v>1</v>
      </c>
    </row>
    <row r="3603" spans="1:19" x14ac:dyDescent="0.3">
      <c r="A3603" t="s">
        <v>8495</v>
      </c>
      <c r="B3603" t="s">
        <v>111</v>
      </c>
      <c r="C3603" s="14">
        <v>2007</v>
      </c>
      <c r="D3603" t="s">
        <v>8291</v>
      </c>
      <c r="E3603" t="s">
        <v>3162</v>
      </c>
      <c r="F3603" t="s">
        <v>336</v>
      </c>
      <c r="G3603" t="s">
        <v>337</v>
      </c>
      <c r="H3603" t="s">
        <v>207</v>
      </c>
      <c r="I3603" s="14">
        <v>15000000</v>
      </c>
      <c r="J3603" t="s">
        <v>146</v>
      </c>
      <c r="K3603" s="14">
        <v>15000000</v>
      </c>
      <c r="L3603" t="s">
        <v>198</v>
      </c>
      <c r="M3603" t="s">
        <v>202</v>
      </c>
      <c r="N3603" s="14">
        <v>2</v>
      </c>
      <c r="O3603" s="14">
        <v>5</v>
      </c>
      <c r="P3603" s="14"/>
      <c r="Q3603" s="14">
        <v>0</v>
      </c>
      <c r="R3603" s="14">
        <v>1</v>
      </c>
      <c r="S3603" s="14">
        <v>1</v>
      </c>
    </row>
    <row r="3604" spans="1:19" x14ac:dyDescent="0.3">
      <c r="A3604" t="s">
        <v>8496</v>
      </c>
      <c r="B3604" t="s">
        <v>111</v>
      </c>
      <c r="C3604" s="14">
        <v>2007</v>
      </c>
      <c r="D3604" t="s">
        <v>302</v>
      </c>
      <c r="E3604" t="s">
        <v>3160</v>
      </c>
      <c r="F3604" t="s">
        <v>299</v>
      </c>
      <c r="G3604" t="s">
        <v>299</v>
      </c>
      <c r="H3604" t="s">
        <v>4353</v>
      </c>
      <c r="I3604" s="14">
        <v>1000000</v>
      </c>
      <c r="J3604" t="s">
        <v>146</v>
      </c>
      <c r="K3604" s="14">
        <v>1000000</v>
      </c>
      <c r="L3604" t="s">
        <v>197</v>
      </c>
      <c r="M3604" t="s">
        <v>202</v>
      </c>
      <c r="N3604" s="14"/>
      <c r="O3604" s="14"/>
      <c r="P3604" s="14"/>
      <c r="Q3604" s="14"/>
      <c r="R3604" s="14"/>
      <c r="S3604" s="14">
        <v>0</v>
      </c>
    </row>
    <row r="3605" spans="1:19" x14ac:dyDescent="0.3">
      <c r="A3605" t="s">
        <v>8497</v>
      </c>
      <c r="B3605" t="s">
        <v>111</v>
      </c>
      <c r="C3605" s="14">
        <v>2008</v>
      </c>
      <c r="D3605" t="s">
        <v>8291</v>
      </c>
      <c r="E3605" t="s">
        <v>3163</v>
      </c>
      <c r="F3605" t="s">
        <v>336</v>
      </c>
      <c r="G3605" t="s">
        <v>337</v>
      </c>
      <c r="H3605" t="s">
        <v>207</v>
      </c>
      <c r="I3605" s="14">
        <v>41000000</v>
      </c>
      <c r="J3605" t="s">
        <v>146</v>
      </c>
      <c r="K3605" s="14">
        <v>41000000</v>
      </c>
      <c r="L3605" t="s">
        <v>198</v>
      </c>
      <c r="M3605" t="s">
        <v>202</v>
      </c>
      <c r="N3605" s="14">
        <v>2</v>
      </c>
      <c r="O3605" s="14">
        <v>5</v>
      </c>
      <c r="P3605" s="14">
        <v>20</v>
      </c>
      <c r="Q3605" s="14">
        <v>0</v>
      </c>
      <c r="R3605" s="14">
        <v>1</v>
      </c>
      <c r="S3605" s="14">
        <v>1</v>
      </c>
    </row>
    <row r="3606" spans="1:19" x14ac:dyDescent="0.3">
      <c r="A3606" t="s">
        <v>8498</v>
      </c>
      <c r="B3606" t="s">
        <v>111</v>
      </c>
      <c r="C3606" s="14">
        <v>2009</v>
      </c>
      <c r="D3606" t="s">
        <v>302</v>
      </c>
      <c r="E3606" t="s">
        <v>3164</v>
      </c>
      <c r="F3606" t="s">
        <v>299</v>
      </c>
      <c r="G3606" t="s">
        <v>299</v>
      </c>
      <c r="H3606" t="s">
        <v>4353</v>
      </c>
      <c r="I3606" s="14">
        <v>1460000</v>
      </c>
      <c r="J3606" t="s">
        <v>146</v>
      </c>
      <c r="K3606" s="14">
        <v>1460000</v>
      </c>
      <c r="L3606" t="s">
        <v>197</v>
      </c>
      <c r="M3606" t="s">
        <v>202</v>
      </c>
      <c r="N3606" s="14"/>
      <c r="O3606" s="14"/>
      <c r="P3606" s="14"/>
      <c r="Q3606" s="14"/>
      <c r="R3606" s="14"/>
      <c r="S3606" s="14">
        <v>0</v>
      </c>
    </row>
    <row r="3607" spans="1:19" x14ac:dyDescent="0.3">
      <c r="A3607" t="s">
        <v>8499</v>
      </c>
      <c r="B3607" t="s">
        <v>111</v>
      </c>
      <c r="C3607" s="14">
        <v>2009</v>
      </c>
      <c r="D3607" t="s">
        <v>302</v>
      </c>
      <c r="E3607" t="s">
        <v>3166</v>
      </c>
      <c r="F3607" t="s">
        <v>299</v>
      </c>
      <c r="G3607" t="s">
        <v>299</v>
      </c>
      <c r="H3607" t="s">
        <v>4353</v>
      </c>
      <c r="I3607" s="14"/>
      <c r="J3607" t="s">
        <v>4353</v>
      </c>
      <c r="K3607" s="14"/>
      <c r="L3607" t="s">
        <v>197</v>
      </c>
      <c r="M3607" t="s">
        <v>202</v>
      </c>
      <c r="N3607" s="14"/>
      <c r="O3607" s="14"/>
      <c r="P3607" s="14"/>
      <c r="Q3607" s="14"/>
      <c r="R3607" s="14"/>
      <c r="S3607" s="14">
        <v>0</v>
      </c>
    </row>
    <row r="3608" spans="1:19" x14ac:dyDescent="0.3">
      <c r="A3608" t="s">
        <v>8500</v>
      </c>
      <c r="B3608" t="s">
        <v>111</v>
      </c>
      <c r="C3608" s="14">
        <v>2009</v>
      </c>
      <c r="D3608" t="s">
        <v>302</v>
      </c>
      <c r="E3608" t="s">
        <v>8501</v>
      </c>
      <c r="F3608" t="s">
        <v>299</v>
      </c>
      <c r="G3608" t="s">
        <v>299</v>
      </c>
      <c r="H3608" t="s">
        <v>4353</v>
      </c>
      <c r="I3608" s="14"/>
      <c r="J3608" t="s">
        <v>4353</v>
      </c>
      <c r="K3608" s="14"/>
      <c r="L3608" t="s">
        <v>197</v>
      </c>
      <c r="M3608" t="s">
        <v>202</v>
      </c>
      <c r="N3608" s="14"/>
      <c r="O3608" s="14"/>
      <c r="P3608" s="14"/>
      <c r="Q3608" s="14"/>
      <c r="R3608" s="14"/>
      <c r="S3608" s="14">
        <v>0</v>
      </c>
    </row>
    <row r="3609" spans="1:19" x14ac:dyDescent="0.3">
      <c r="A3609" t="s">
        <v>8502</v>
      </c>
      <c r="B3609" t="s">
        <v>111</v>
      </c>
      <c r="C3609" s="14">
        <v>2009</v>
      </c>
      <c r="D3609" t="s">
        <v>302</v>
      </c>
      <c r="E3609" t="s">
        <v>3168</v>
      </c>
      <c r="F3609" t="s">
        <v>299</v>
      </c>
      <c r="G3609" t="s">
        <v>299</v>
      </c>
      <c r="H3609" t="s">
        <v>4353</v>
      </c>
      <c r="I3609" s="14">
        <v>400000</v>
      </c>
      <c r="J3609" t="s">
        <v>146</v>
      </c>
      <c r="K3609" s="14">
        <v>400000</v>
      </c>
      <c r="L3609" t="s">
        <v>197</v>
      </c>
      <c r="M3609" t="s">
        <v>202</v>
      </c>
      <c r="N3609" s="14"/>
      <c r="O3609" s="14"/>
      <c r="P3609" s="14"/>
      <c r="Q3609" s="14"/>
      <c r="R3609" s="14"/>
      <c r="S3609" s="14">
        <v>0</v>
      </c>
    </row>
    <row r="3610" spans="1:19" x14ac:dyDescent="0.3">
      <c r="A3610" t="s">
        <v>8503</v>
      </c>
      <c r="B3610" t="s">
        <v>111</v>
      </c>
      <c r="C3610" s="14">
        <v>2009</v>
      </c>
      <c r="D3610" t="s">
        <v>302</v>
      </c>
      <c r="E3610" t="s">
        <v>3167</v>
      </c>
      <c r="F3610" t="s">
        <v>299</v>
      </c>
      <c r="G3610" t="s">
        <v>299</v>
      </c>
      <c r="H3610" t="s">
        <v>4353</v>
      </c>
      <c r="I3610" s="14">
        <v>100000</v>
      </c>
      <c r="J3610" t="s">
        <v>146</v>
      </c>
      <c r="K3610" s="14">
        <v>100000</v>
      </c>
      <c r="L3610" t="s">
        <v>197</v>
      </c>
      <c r="M3610" t="s">
        <v>202</v>
      </c>
      <c r="N3610" s="14"/>
      <c r="O3610" s="14"/>
      <c r="P3610" s="14"/>
      <c r="Q3610" s="14"/>
      <c r="R3610" s="14"/>
      <c r="S3610" s="14">
        <v>0</v>
      </c>
    </row>
    <row r="3611" spans="1:19" x14ac:dyDescent="0.3">
      <c r="A3611" t="s">
        <v>8504</v>
      </c>
      <c r="B3611" t="s">
        <v>111</v>
      </c>
      <c r="C3611" s="14">
        <v>2009</v>
      </c>
      <c r="D3611" t="s">
        <v>302</v>
      </c>
      <c r="E3611" t="s">
        <v>3169</v>
      </c>
      <c r="F3611" t="s">
        <v>299</v>
      </c>
      <c r="G3611" t="s">
        <v>299</v>
      </c>
      <c r="H3611" t="s">
        <v>4353</v>
      </c>
      <c r="I3611" s="14">
        <v>30000</v>
      </c>
      <c r="J3611" t="s">
        <v>146</v>
      </c>
      <c r="K3611" s="14">
        <v>30000</v>
      </c>
      <c r="L3611" t="s">
        <v>197</v>
      </c>
      <c r="M3611" t="s">
        <v>202</v>
      </c>
      <c r="N3611" s="14"/>
      <c r="O3611" s="14"/>
      <c r="P3611" s="14"/>
      <c r="Q3611" s="14"/>
      <c r="R3611" s="14"/>
      <c r="S3611" s="14">
        <v>0</v>
      </c>
    </row>
    <row r="3612" spans="1:19" x14ac:dyDescent="0.3">
      <c r="A3612" t="s">
        <v>8505</v>
      </c>
      <c r="B3612" t="s">
        <v>111</v>
      </c>
      <c r="C3612" s="14">
        <v>2009</v>
      </c>
      <c r="D3612" t="s">
        <v>302</v>
      </c>
      <c r="E3612" t="s">
        <v>3165</v>
      </c>
      <c r="F3612" t="s">
        <v>299</v>
      </c>
      <c r="G3612" t="s">
        <v>299</v>
      </c>
      <c r="H3612" t="s">
        <v>4353</v>
      </c>
      <c r="I3612" s="14">
        <v>5860000</v>
      </c>
      <c r="J3612" t="s">
        <v>146</v>
      </c>
      <c r="K3612" s="14">
        <v>5860000</v>
      </c>
      <c r="L3612" t="s">
        <v>197</v>
      </c>
      <c r="M3612" t="s">
        <v>202</v>
      </c>
      <c r="N3612" s="14"/>
      <c r="O3612" s="14"/>
      <c r="P3612" s="14"/>
      <c r="Q3612" s="14"/>
      <c r="R3612" s="14"/>
      <c r="S3612" s="14">
        <v>0</v>
      </c>
    </row>
    <row r="3613" spans="1:19" x14ac:dyDescent="0.3">
      <c r="A3613" t="s">
        <v>8506</v>
      </c>
      <c r="B3613" t="s">
        <v>111</v>
      </c>
      <c r="C3613" s="14">
        <v>2009</v>
      </c>
      <c r="D3613" t="s">
        <v>302</v>
      </c>
      <c r="E3613" t="s">
        <v>3170</v>
      </c>
      <c r="F3613" t="s">
        <v>364</v>
      </c>
      <c r="G3613" t="s">
        <v>365</v>
      </c>
      <c r="H3613" t="s">
        <v>4353</v>
      </c>
      <c r="I3613" s="14"/>
      <c r="J3613" t="s">
        <v>4353</v>
      </c>
      <c r="K3613" s="14"/>
      <c r="L3613" t="s">
        <v>197</v>
      </c>
      <c r="M3613" t="s">
        <v>202</v>
      </c>
      <c r="N3613" s="14"/>
      <c r="O3613" s="14"/>
      <c r="P3613" s="14"/>
      <c r="Q3613" s="14"/>
      <c r="R3613" s="14"/>
      <c r="S3613" s="14">
        <v>0</v>
      </c>
    </row>
    <row r="3614" spans="1:19" x14ac:dyDescent="0.3">
      <c r="A3614" t="s">
        <v>8507</v>
      </c>
      <c r="B3614" t="s">
        <v>111</v>
      </c>
      <c r="C3614" s="14">
        <v>2011</v>
      </c>
      <c r="D3614" t="s">
        <v>302</v>
      </c>
      <c r="E3614" t="s">
        <v>8508</v>
      </c>
      <c r="F3614" t="s">
        <v>299</v>
      </c>
      <c r="G3614" t="s">
        <v>299</v>
      </c>
      <c r="H3614" t="s">
        <v>4353</v>
      </c>
      <c r="I3614" s="14">
        <v>12000000</v>
      </c>
      <c r="J3614" t="s">
        <v>146</v>
      </c>
      <c r="K3614" s="14">
        <v>12000000</v>
      </c>
      <c r="L3614" t="s">
        <v>197</v>
      </c>
      <c r="M3614" t="s">
        <v>202</v>
      </c>
      <c r="N3614" s="14"/>
      <c r="O3614" s="14"/>
      <c r="P3614" s="14"/>
      <c r="Q3614" s="14"/>
      <c r="R3614" s="14"/>
      <c r="S3614" s="14">
        <v>0</v>
      </c>
    </row>
    <row r="3615" spans="1:19" x14ac:dyDescent="0.3">
      <c r="A3615" t="s">
        <v>8509</v>
      </c>
      <c r="B3615" t="s">
        <v>111</v>
      </c>
      <c r="C3615" s="14">
        <v>2011</v>
      </c>
      <c r="D3615" t="s">
        <v>8291</v>
      </c>
      <c r="E3615" t="s">
        <v>3171</v>
      </c>
      <c r="F3615" t="s">
        <v>336</v>
      </c>
      <c r="G3615" t="s">
        <v>337</v>
      </c>
      <c r="H3615" t="s">
        <v>207</v>
      </c>
      <c r="I3615" s="14">
        <v>20490000</v>
      </c>
      <c r="J3615" t="s">
        <v>146</v>
      </c>
      <c r="K3615" s="14">
        <v>20490000</v>
      </c>
      <c r="L3615" t="s">
        <v>198</v>
      </c>
      <c r="M3615" t="s">
        <v>202</v>
      </c>
      <c r="N3615" s="14">
        <v>2</v>
      </c>
      <c r="O3615" s="14">
        <v>5</v>
      </c>
      <c r="P3615" s="14">
        <v>20</v>
      </c>
      <c r="Q3615" s="14">
        <v>0</v>
      </c>
      <c r="R3615" s="14">
        <v>1</v>
      </c>
      <c r="S3615" s="14">
        <v>1</v>
      </c>
    </row>
    <row r="3616" spans="1:19" x14ac:dyDescent="0.3">
      <c r="A3616" t="s">
        <v>8510</v>
      </c>
      <c r="B3616" t="s">
        <v>111</v>
      </c>
      <c r="C3616" s="14">
        <v>2012</v>
      </c>
      <c r="D3616" t="s">
        <v>302</v>
      </c>
      <c r="E3616" t="s">
        <v>3172</v>
      </c>
      <c r="F3616" t="s">
        <v>299</v>
      </c>
      <c r="G3616" t="s">
        <v>299</v>
      </c>
      <c r="H3616" t="s">
        <v>4353</v>
      </c>
      <c r="I3616" s="14">
        <v>11175000</v>
      </c>
      <c r="J3616" t="s">
        <v>146</v>
      </c>
      <c r="K3616" s="14">
        <v>11175000</v>
      </c>
      <c r="L3616" t="s">
        <v>197</v>
      </c>
      <c r="M3616" t="s">
        <v>202</v>
      </c>
      <c r="N3616" s="14"/>
      <c r="O3616" s="14"/>
      <c r="P3616" s="14"/>
      <c r="Q3616" s="14"/>
      <c r="R3616" s="14"/>
      <c r="S3616" s="14">
        <v>0</v>
      </c>
    </row>
    <row r="3617" spans="1:19" x14ac:dyDescent="0.3">
      <c r="A3617" t="s">
        <v>8511</v>
      </c>
      <c r="B3617" t="s">
        <v>111</v>
      </c>
      <c r="C3617" s="14">
        <v>2013</v>
      </c>
      <c r="D3617" t="s">
        <v>302</v>
      </c>
      <c r="E3617" t="s">
        <v>8514</v>
      </c>
      <c r="F3617" t="s">
        <v>299</v>
      </c>
      <c r="G3617" t="s">
        <v>299</v>
      </c>
      <c r="H3617" t="s">
        <v>4353</v>
      </c>
      <c r="I3617" s="14"/>
      <c r="J3617" t="s">
        <v>4353</v>
      </c>
      <c r="K3617" s="14"/>
      <c r="L3617" t="s">
        <v>197</v>
      </c>
      <c r="M3617" t="s">
        <v>202</v>
      </c>
      <c r="N3617" s="14"/>
      <c r="O3617" s="14"/>
      <c r="P3617" s="14"/>
      <c r="Q3617" s="14"/>
      <c r="R3617" s="14"/>
      <c r="S3617" s="14">
        <v>0</v>
      </c>
    </row>
    <row r="3618" spans="1:19" x14ac:dyDescent="0.3">
      <c r="A3618" t="s">
        <v>8513</v>
      </c>
      <c r="B3618" t="s">
        <v>111</v>
      </c>
      <c r="C3618" s="14">
        <v>2013</v>
      </c>
      <c r="D3618" t="s">
        <v>302</v>
      </c>
      <c r="E3618" t="s">
        <v>8512</v>
      </c>
      <c r="F3618" t="s">
        <v>299</v>
      </c>
      <c r="G3618" t="s">
        <v>299</v>
      </c>
      <c r="H3618" t="s">
        <v>4353</v>
      </c>
      <c r="I3618" s="14">
        <v>5000000</v>
      </c>
      <c r="J3618" t="s">
        <v>191</v>
      </c>
      <c r="K3618" s="14">
        <v>2163659.25</v>
      </c>
      <c r="L3618" t="s">
        <v>197</v>
      </c>
      <c r="M3618" t="s">
        <v>202</v>
      </c>
      <c r="N3618" s="14"/>
      <c r="O3618" s="14"/>
      <c r="P3618" s="14"/>
      <c r="Q3618" s="14"/>
      <c r="R3618" s="14"/>
      <c r="S3618" s="14">
        <v>0</v>
      </c>
    </row>
    <row r="3619" spans="1:19" x14ac:dyDescent="0.3">
      <c r="A3619" t="s">
        <v>8515</v>
      </c>
      <c r="B3619" t="s">
        <v>111</v>
      </c>
      <c r="C3619" s="14">
        <v>2014</v>
      </c>
      <c r="D3619" t="s">
        <v>8291</v>
      </c>
      <c r="E3619" t="s">
        <v>3173</v>
      </c>
      <c r="F3619" t="s">
        <v>336</v>
      </c>
      <c r="G3619" t="s">
        <v>337</v>
      </c>
      <c r="H3619" t="s">
        <v>207</v>
      </c>
      <c r="I3619" s="14">
        <v>31700000</v>
      </c>
      <c r="J3619" t="s">
        <v>146</v>
      </c>
      <c r="K3619" s="14">
        <v>31700000</v>
      </c>
      <c r="L3619" t="s">
        <v>198</v>
      </c>
      <c r="M3619" t="s">
        <v>4353</v>
      </c>
      <c r="N3619" s="14"/>
      <c r="O3619" s="14"/>
      <c r="P3619" s="14"/>
      <c r="Q3619" s="14">
        <v>0</v>
      </c>
      <c r="R3619" s="14">
        <v>1</v>
      </c>
      <c r="S3619" s="14">
        <v>1</v>
      </c>
    </row>
    <row r="3620" spans="1:19" x14ac:dyDescent="0.3">
      <c r="A3620" t="s">
        <v>8516</v>
      </c>
      <c r="B3620" t="s">
        <v>111</v>
      </c>
      <c r="C3620" s="14">
        <v>2014</v>
      </c>
      <c r="D3620" t="s">
        <v>302</v>
      </c>
      <c r="E3620" t="s">
        <v>243</v>
      </c>
      <c r="F3620" t="s">
        <v>299</v>
      </c>
      <c r="G3620" t="s">
        <v>299</v>
      </c>
      <c r="H3620" t="s">
        <v>4353</v>
      </c>
      <c r="I3620" s="14"/>
      <c r="J3620" t="s">
        <v>4353</v>
      </c>
      <c r="K3620" s="14"/>
      <c r="L3620" t="s">
        <v>197</v>
      </c>
      <c r="M3620" t="s">
        <v>202</v>
      </c>
      <c r="N3620" s="14"/>
      <c r="O3620" s="14"/>
      <c r="P3620" s="14"/>
      <c r="Q3620" s="14"/>
      <c r="R3620" s="14"/>
      <c r="S3620" s="14">
        <v>0</v>
      </c>
    </row>
    <row r="3621" spans="1:19" x14ac:dyDescent="0.3">
      <c r="A3621" t="s">
        <v>8517</v>
      </c>
      <c r="B3621" t="s">
        <v>111</v>
      </c>
      <c r="C3621" s="14">
        <v>2014</v>
      </c>
      <c r="D3621" t="s">
        <v>302</v>
      </c>
      <c r="E3621" t="s">
        <v>3174</v>
      </c>
      <c r="F3621" t="s">
        <v>299</v>
      </c>
      <c r="G3621" t="s">
        <v>299</v>
      </c>
      <c r="H3621" t="s">
        <v>4353</v>
      </c>
      <c r="I3621" s="14">
        <v>4600000</v>
      </c>
      <c r="J3621" t="s">
        <v>146</v>
      </c>
      <c r="K3621" s="14">
        <v>4600000</v>
      </c>
      <c r="L3621" t="s">
        <v>197</v>
      </c>
      <c r="M3621" t="s">
        <v>202</v>
      </c>
      <c r="N3621" s="14"/>
      <c r="O3621" s="14"/>
      <c r="P3621" s="14"/>
      <c r="Q3621" s="14"/>
      <c r="R3621" s="14"/>
      <c r="S3621" s="14">
        <v>0</v>
      </c>
    </row>
    <row r="3622" spans="1:19" x14ac:dyDescent="0.3">
      <c r="A3622" t="s">
        <v>8518</v>
      </c>
      <c r="B3622" t="s">
        <v>111</v>
      </c>
      <c r="C3622" s="14">
        <v>2015</v>
      </c>
      <c r="D3622" t="s">
        <v>302</v>
      </c>
      <c r="E3622" t="s">
        <v>4341</v>
      </c>
      <c r="F3622" t="s">
        <v>299</v>
      </c>
      <c r="G3622" t="s">
        <v>299</v>
      </c>
      <c r="H3622" t="s">
        <v>207</v>
      </c>
      <c r="I3622" s="14">
        <v>51000000</v>
      </c>
      <c r="J3622" t="s">
        <v>146</v>
      </c>
      <c r="K3622" s="14">
        <v>51000000</v>
      </c>
      <c r="L3622" t="s">
        <v>198</v>
      </c>
      <c r="M3622" t="s">
        <v>4353</v>
      </c>
      <c r="N3622" s="14"/>
      <c r="O3622" s="14"/>
      <c r="P3622" s="14"/>
      <c r="Q3622" s="14">
        <v>0</v>
      </c>
      <c r="R3622" s="14">
        <v>1</v>
      </c>
      <c r="S3622" s="14">
        <v>1</v>
      </c>
    </row>
    <row r="3623" spans="1:19" x14ac:dyDescent="0.3">
      <c r="A3623" t="s">
        <v>8519</v>
      </c>
      <c r="B3623" t="s">
        <v>17</v>
      </c>
      <c r="C3623" s="14">
        <v>1975</v>
      </c>
      <c r="D3623" t="s">
        <v>255</v>
      </c>
      <c r="E3623" t="s">
        <v>612</v>
      </c>
      <c r="F3623" t="s">
        <v>299</v>
      </c>
      <c r="G3623" t="s">
        <v>299</v>
      </c>
      <c r="H3623" t="s">
        <v>4353</v>
      </c>
      <c r="I3623" s="14"/>
      <c r="J3623" t="s">
        <v>4353</v>
      </c>
      <c r="K3623" s="14"/>
      <c r="L3623" t="s">
        <v>198</v>
      </c>
      <c r="M3623" t="s">
        <v>4353</v>
      </c>
      <c r="N3623" s="14"/>
      <c r="O3623" s="14"/>
      <c r="P3623" s="14"/>
      <c r="Q3623" s="14"/>
      <c r="R3623" s="14"/>
      <c r="S3623" s="14">
        <v>0</v>
      </c>
    </row>
    <row r="3624" spans="1:19" x14ac:dyDescent="0.3">
      <c r="A3624" t="s">
        <v>8520</v>
      </c>
      <c r="B3624" t="s">
        <v>17</v>
      </c>
      <c r="C3624" s="14">
        <v>1983</v>
      </c>
      <c r="D3624" t="s">
        <v>255</v>
      </c>
      <c r="E3624" t="s">
        <v>612</v>
      </c>
      <c r="F3624" t="s">
        <v>299</v>
      </c>
      <c r="G3624" t="s">
        <v>299</v>
      </c>
      <c r="H3624" t="s">
        <v>4353</v>
      </c>
      <c r="I3624" s="14"/>
      <c r="J3624" t="s">
        <v>4353</v>
      </c>
      <c r="K3624" s="14"/>
      <c r="L3624" t="s">
        <v>198</v>
      </c>
      <c r="M3624" t="s">
        <v>4353</v>
      </c>
      <c r="N3624" s="14"/>
      <c r="O3624" s="14"/>
      <c r="P3624" s="14"/>
      <c r="Q3624" s="14"/>
      <c r="R3624" s="14"/>
      <c r="S3624" s="14">
        <v>0</v>
      </c>
    </row>
    <row r="3625" spans="1:19" x14ac:dyDescent="0.3">
      <c r="A3625" t="s">
        <v>8521</v>
      </c>
      <c r="B3625" t="s">
        <v>17</v>
      </c>
      <c r="C3625" s="14">
        <v>1989</v>
      </c>
      <c r="D3625" t="s">
        <v>255</v>
      </c>
      <c r="E3625" t="s">
        <v>3175</v>
      </c>
      <c r="F3625" t="s">
        <v>299</v>
      </c>
      <c r="G3625" t="s">
        <v>299</v>
      </c>
      <c r="H3625" t="s">
        <v>4353</v>
      </c>
      <c r="I3625" s="14"/>
      <c r="J3625" t="s">
        <v>4353</v>
      </c>
      <c r="K3625" s="14">
        <v>1320000</v>
      </c>
      <c r="L3625" t="s">
        <v>198</v>
      </c>
      <c r="M3625" t="s">
        <v>4353</v>
      </c>
      <c r="N3625" s="14">
        <v>0</v>
      </c>
      <c r="O3625" s="14"/>
      <c r="P3625" s="14"/>
      <c r="Q3625" s="14"/>
      <c r="R3625" s="14"/>
      <c r="S3625" s="14">
        <v>0</v>
      </c>
    </row>
    <row r="3626" spans="1:19" x14ac:dyDescent="0.3">
      <c r="A3626" t="s">
        <v>8522</v>
      </c>
      <c r="B3626" t="s">
        <v>17</v>
      </c>
      <c r="C3626" s="14">
        <v>1991</v>
      </c>
      <c r="D3626" t="s">
        <v>362</v>
      </c>
      <c r="E3626" t="s">
        <v>3176</v>
      </c>
      <c r="F3626" t="s">
        <v>299</v>
      </c>
      <c r="G3626" t="s">
        <v>299</v>
      </c>
      <c r="H3626" t="s">
        <v>4353</v>
      </c>
      <c r="I3626" s="14"/>
      <c r="J3626" t="s">
        <v>4353</v>
      </c>
      <c r="K3626" s="14"/>
      <c r="L3626" t="s">
        <v>197</v>
      </c>
      <c r="M3626" t="s">
        <v>4353</v>
      </c>
      <c r="N3626" s="14"/>
      <c r="O3626" s="14"/>
      <c r="P3626" s="14"/>
      <c r="Q3626" s="14"/>
      <c r="R3626" s="14"/>
      <c r="S3626" s="14">
        <v>0</v>
      </c>
    </row>
    <row r="3627" spans="1:19" x14ac:dyDescent="0.3">
      <c r="A3627" t="s">
        <v>8523</v>
      </c>
      <c r="B3627" t="s">
        <v>17</v>
      </c>
      <c r="C3627" s="14">
        <v>1995</v>
      </c>
      <c r="D3627" t="s">
        <v>362</v>
      </c>
      <c r="E3627" t="s">
        <v>3177</v>
      </c>
      <c r="F3627" t="s">
        <v>299</v>
      </c>
      <c r="G3627" t="s">
        <v>299</v>
      </c>
      <c r="H3627" t="s">
        <v>4353</v>
      </c>
      <c r="I3627" s="14"/>
      <c r="J3627" t="s">
        <v>4353</v>
      </c>
      <c r="K3627" s="14"/>
      <c r="L3627" t="s">
        <v>197</v>
      </c>
      <c r="M3627" t="s">
        <v>4353</v>
      </c>
      <c r="N3627" s="14"/>
      <c r="O3627" s="14"/>
      <c r="P3627" s="14"/>
      <c r="Q3627" s="14"/>
      <c r="R3627" s="14"/>
      <c r="S3627" s="14">
        <v>0</v>
      </c>
    </row>
    <row r="3628" spans="1:19" x14ac:dyDescent="0.3">
      <c r="A3628" t="s">
        <v>8524</v>
      </c>
      <c r="B3628" t="s">
        <v>17</v>
      </c>
      <c r="C3628" s="14">
        <v>2013</v>
      </c>
      <c r="D3628" t="s">
        <v>302</v>
      </c>
      <c r="E3628" t="s">
        <v>3178</v>
      </c>
      <c r="F3628" t="s">
        <v>299</v>
      </c>
      <c r="G3628" t="s">
        <v>299</v>
      </c>
      <c r="H3628" t="s">
        <v>4353</v>
      </c>
      <c r="I3628" s="14"/>
      <c r="J3628" t="s">
        <v>4353</v>
      </c>
      <c r="K3628" s="14"/>
      <c r="L3628" t="s">
        <v>197</v>
      </c>
      <c r="M3628" t="s">
        <v>202</v>
      </c>
      <c r="N3628" s="14"/>
      <c r="O3628" s="14"/>
      <c r="P3628" s="14"/>
      <c r="Q3628" s="14"/>
      <c r="R3628" s="14"/>
      <c r="S3628" s="14">
        <v>0</v>
      </c>
    </row>
    <row r="3629" spans="1:19" x14ac:dyDescent="0.3">
      <c r="A3629" t="s">
        <v>8525</v>
      </c>
      <c r="B3629" t="s">
        <v>2</v>
      </c>
      <c r="C3629" s="14">
        <v>1973</v>
      </c>
      <c r="D3629" t="s">
        <v>252</v>
      </c>
      <c r="E3629" t="s">
        <v>3179</v>
      </c>
      <c r="F3629" t="s">
        <v>299</v>
      </c>
      <c r="G3629" t="s">
        <v>299</v>
      </c>
      <c r="H3629" t="s">
        <v>4353</v>
      </c>
      <c r="I3629" s="14"/>
      <c r="J3629" t="s">
        <v>4353</v>
      </c>
      <c r="K3629" s="14">
        <v>13700000</v>
      </c>
      <c r="L3629" t="s">
        <v>198</v>
      </c>
      <c r="M3629" t="s">
        <v>4353</v>
      </c>
      <c r="N3629" s="14"/>
      <c r="O3629" s="14"/>
      <c r="P3629" s="14"/>
      <c r="Q3629" s="14"/>
      <c r="R3629" s="14"/>
      <c r="S3629" s="14">
        <v>0</v>
      </c>
    </row>
    <row r="3630" spans="1:19" x14ac:dyDescent="0.3">
      <c r="A3630" t="s">
        <v>8526</v>
      </c>
      <c r="B3630" t="s">
        <v>2</v>
      </c>
      <c r="C3630" s="14">
        <v>1973</v>
      </c>
      <c r="D3630" t="s">
        <v>252</v>
      </c>
      <c r="E3630" t="s">
        <v>3183</v>
      </c>
      <c r="F3630" t="s">
        <v>299</v>
      </c>
      <c r="G3630" t="s">
        <v>299</v>
      </c>
      <c r="H3630" t="s">
        <v>4353</v>
      </c>
      <c r="I3630" s="14"/>
      <c r="J3630" t="s">
        <v>4353</v>
      </c>
      <c r="K3630" s="14">
        <v>10400000</v>
      </c>
      <c r="L3630" t="s">
        <v>198</v>
      </c>
      <c r="M3630" t="s">
        <v>4353</v>
      </c>
      <c r="N3630" s="14"/>
      <c r="O3630" s="14"/>
      <c r="P3630" s="14"/>
      <c r="Q3630" s="14"/>
      <c r="R3630" s="14"/>
      <c r="S3630" s="14">
        <v>0</v>
      </c>
    </row>
    <row r="3631" spans="1:19" x14ac:dyDescent="0.3">
      <c r="A3631" t="s">
        <v>8527</v>
      </c>
      <c r="B3631" t="s">
        <v>2</v>
      </c>
      <c r="C3631" s="14">
        <v>1973</v>
      </c>
      <c r="D3631" t="s">
        <v>252</v>
      </c>
      <c r="E3631" t="s">
        <v>929</v>
      </c>
      <c r="F3631" t="s">
        <v>299</v>
      </c>
      <c r="G3631" t="s">
        <v>299</v>
      </c>
      <c r="H3631" t="s">
        <v>4353</v>
      </c>
      <c r="I3631" s="14"/>
      <c r="J3631" t="s">
        <v>4353</v>
      </c>
      <c r="K3631" s="14">
        <v>1300000</v>
      </c>
      <c r="L3631" t="s">
        <v>197</v>
      </c>
      <c r="M3631" t="s">
        <v>4353</v>
      </c>
      <c r="N3631" s="14"/>
      <c r="O3631" s="14"/>
      <c r="P3631" s="14"/>
      <c r="Q3631" s="14"/>
      <c r="R3631" s="14"/>
      <c r="S3631" s="14">
        <v>0</v>
      </c>
    </row>
    <row r="3632" spans="1:19" x14ac:dyDescent="0.3">
      <c r="A3632" t="s">
        <v>8528</v>
      </c>
      <c r="B3632" t="s">
        <v>2</v>
      </c>
      <c r="C3632" s="14">
        <v>1973</v>
      </c>
      <c r="D3632" t="s">
        <v>252</v>
      </c>
      <c r="E3632" t="s">
        <v>3180</v>
      </c>
      <c r="F3632" t="s">
        <v>299</v>
      </c>
      <c r="G3632" t="s">
        <v>299</v>
      </c>
      <c r="H3632" t="s">
        <v>4353</v>
      </c>
      <c r="I3632" s="14"/>
      <c r="J3632" t="s">
        <v>4353</v>
      </c>
      <c r="K3632" s="14">
        <v>11000000</v>
      </c>
      <c r="L3632" t="s">
        <v>198</v>
      </c>
      <c r="M3632" t="s">
        <v>4353</v>
      </c>
      <c r="N3632" s="14"/>
      <c r="O3632" s="14"/>
      <c r="P3632" s="14"/>
      <c r="Q3632" s="14"/>
      <c r="R3632" s="14"/>
      <c r="S3632" s="14">
        <v>0</v>
      </c>
    </row>
    <row r="3633" spans="1:19" x14ac:dyDescent="0.3">
      <c r="A3633" t="s">
        <v>8529</v>
      </c>
      <c r="B3633" t="s">
        <v>2</v>
      </c>
      <c r="C3633" s="14">
        <v>1973</v>
      </c>
      <c r="D3633" t="s">
        <v>252</v>
      </c>
      <c r="E3633" t="s">
        <v>3181</v>
      </c>
      <c r="F3633" t="s">
        <v>299</v>
      </c>
      <c r="G3633" t="s">
        <v>299</v>
      </c>
      <c r="H3633" t="s">
        <v>4353</v>
      </c>
      <c r="I3633" s="14"/>
      <c r="J3633" t="s">
        <v>4353</v>
      </c>
      <c r="K3633" s="14">
        <v>3400000</v>
      </c>
      <c r="L3633" t="s">
        <v>198</v>
      </c>
      <c r="M3633" t="s">
        <v>4353</v>
      </c>
      <c r="N3633" s="14"/>
      <c r="O3633" s="14"/>
      <c r="P3633" s="14"/>
      <c r="Q3633" s="14"/>
      <c r="R3633" s="14"/>
      <c r="S3633" s="14">
        <v>0</v>
      </c>
    </row>
    <row r="3634" spans="1:19" x14ac:dyDescent="0.3">
      <c r="A3634" t="s">
        <v>8530</v>
      </c>
      <c r="B3634" t="s">
        <v>2</v>
      </c>
      <c r="C3634" s="14">
        <v>1973</v>
      </c>
      <c r="D3634" t="s">
        <v>252</v>
      </c>
      <c r="E3634" t="s">
        <v>3182</v>
      </c>
      <c r="F3634" t="s">
        <v>299</v>
      </c>
      <c r="G3634" t="s">
        <v>299</v>
      </c>
      <c r="H3634" t="s">
        <v>4353</v>
      </c>
      <c r="I3634" s="14"/>
      <c r="J3634" t="s">
        <v>4353</v>
      </c>
      <c r="K3634" s="14">
        <v>12000000</v>
      </c>
      <c r="L3634" t="s">
        <v>198</v>
      </c>
      <c r="M3634" t="s">
        <v>4353</v>
      </c>
      <c r="N3634" s="14"/>
      <c r="O3634" s="14"/>
      <c r="P3634" s="14"/>
      <c r="Q3634" s="14"/>
      <c r="R3634" s="14"/>
      <c r="S3634" s="14">
        <v>0</v>
      </c>
    </row>
    <row r="3635" spans="1:19" x14ac:dyDescent="0.3">
      <c r="A3635" t="s">
        <v>8531</v>
      </c>
      <c r="B3635" t="s">
        <v>2</v>
      </c>
      <c r="C3635" s="14">
        <v>1978</v>
      </c>
      <c r="D3635" t="s">
        <v>252</v>
      </c>
      <c r="E3635" t="s">
        <v>929</v>
      </c>
      <c r="F3635" t="s">
        <v>299</v>
      </c>
      <c r="G3635" t="s">
        <v>299</v>
      </c>
      <c r="H3635" t="s">
        <v>4353</v>
      </c>
      <c r="I3635" s="14"/>
      <c r="J3635" t="s">
        <v>4353</v>
      </c>
      <c r="K3635" s="14">
        <v>100000</v>
      </c>
      <c r="L3635" t="s">
        <v>197</v>
      </c>
      <c r="M3635" t="s">
        <v>4353</v>
      </c>
      <c r="N3635" s="14"/>
      <c r="O3635" s="14"/>
      <c r="P3635" s="14"/>
      <c r="Q3635" s="14"/>
      <c r="R3635" s="14"/>
      <c r="S3635" s="14">
        <v>0</v>
      </c>
    </row>
    <row r="3636" spans="1:19" x14ac:dyDescent="0.3">
      <c r="A3636" t="s">
        <v>8532</v>
      </c>
      <c r="B3636" t="s">
        <v>2</v>
      </c>
      <c r="C3636" s="14">
        <v>1984</v>
      </c>
      <c r="D3636" t="s">
        <v>252</v>
      </c>
      <c r="E3636" t="s">
        <v>884</v>
      </c>
      <c r="F3636" t="s">
        <v>299</v>
      </c>
      <c r="G3636" t="s">
        <v>299</v>
      </c>
      <c r="H3636" t="s">
        <v>4353</v>
      </c>
      <c r="I3636" s="14"/>
      <c r="J3636" t="s">
        <v>4353</v>
      </c>
      <c r="K3636" s="14">
        <v>400000</v>
      </c>
      <c r="L3636" t="s">
        <v>197</v>
      </c>
      <c r="M3636" t="s">
        <v>4353</v>
      </c>
      <c r="N3636" s="14"/>
      <c r="O3636" s="14"/>
      <c r="P3636" s="14"/>
      <c r="Q3636" s="14"/>
      <c r="R3636" s="14"/>
      <c r="S3636" s="14">
        <v>0</v>
      </c>
    </row>
    <row r="3637" spans="1:19" x14ac:dyDescent="0.3">
      <c r="A3637" t="s">
        <v>8533</v>
      </c>
      <c r="B3637" t="s">
        <v>2</v>
      </c>
      <c r="C3637" s="14">
        <v>1984</v>
      </c>
      <c r="D3637" t="s">
        <v>252</v>
      </c>
      <c r="E3637" t="s">
        <v>2772</v>
      </c>
      <c r="F3637" t="s">
        <v>299</v>
      </c>
      <c r="G3637" t="s">
        <v>299</v>
      </c>
      <c r="H3637" t="s">
        <v>4353</v>
      </c>
      <c r="I3637" s="14"/>
      <c r="J3637" t="s">
        <v>4353</v>
      </c>
      <c r="K3637" s="14"/>
      <c r="L3637" t="s">
        <v>198</v>
      </c>
      <c r="M3637" t="s">
        <v>4353</v>
      </c>
      <c r="N3637" s="14"/>
      <c r="O3637" s="14"/>
      <c r="P3637" s="14"/>
      <c r="Q3637" s="14"/>
      <c r="R3637" s="14"/>
      <c r="S3637" s="14">
        <v>0</v>
      </c>
    </row>
    <row r="3638" spans="1:19" x14ac:dyDescent="0.3">
      <c r="A3638" t="s">
        <v>8534</v>
      </c>
      <c r="B3638" t="s">
        <v>2</v>
      </c>
      <c r="C3638" s="14">
        <v>1985</v>
      </c>
      <c r="D3638" t="s">
        <v>255</v>
      </c>
      <c r="E3638" t="s">
        <v>8535</v>
      </c>
      <c r="F3638" t="s">
        <v>299</v>
      </c>
      <c r="G3638" t="s">
        <v>299</v>
      </c>
      <c r="H3638" t="s">
        <v>4353</v>
      </c>
      <c r="I3638" s="14"/>
      <c r="J3638" t="s">
        <v>4353</v>
      </c>
      <c r="K3638" s="14"/>
      <c r="L3638" t="s">
        <v>197</v>
      </c>
      <c r="M3638" t="s">
        <v>4353</v>
      </c>
      <c r="N3638" s="14"/>
      <c r="O3638" s="14"/>
      <c r="P3638" s="14"/>
      <c r="Q3638" s="14"/>
      <c r="R3638" s="14"/>
      <c r="S3638" s="14">
        <v>0</v>
      </c>
    </row>
    <row r="3639" spans="1:19" x14ac:dyDescent="0.3">
      <c r="A3639" t="s">
        <v>8536</v>
      </c>
      <c r="B3639" t="s">
        <v>2</v>
      </c>
      <c r="C3639" s="14">
        <v>1990</v>
      </c>
      <c r="D3639" t="s">
        <v>362</v>
      </c>
      <c r="E3639" t="s">
        <v>3184</v>
      </c>
      <c r="F3639" t="s">
        <v>299</v>
      </c>
      <c r="G3639" t="s">
        <v>299</v>
      </c>
      <c r="H3639" t="s">
        <v>4353</v>
      </c>
      <c r="I3639" s="14"/>
      <c r="J3639" t="s">
        <v>4353</v>
      </c>
      <c r="K3639" s="14"/>
      <c r="L3639" t="s">
        <v>197</v>
      </c>
      <c r="M3639" t="s">
        <v>4353</v>
      </c>
      <c r="N3639" s="14"/>
      <c r="O3639" s="14"/>
      <c r="P3639" s="14"/>
      <c r="Q3639" s="14"/>
      <c r="R3639" s="14"/>
      <c r="S3639" s="14">
        <v>0</v>
      </c>
    </row>
    <row r="3640" spans="1:19" x14ac:dyDescent="0.3">
      <c r="A3640" t="s">
        <v>8537</v>
      </c>
      <c r="B3640" t="s">
        <v>2</v>
      </c>
      <c r="C3640" s="14">
        <v>1992</v>
      </c>
      <c r="D3640" t="s">
        <v>362</v>
      </c>
      <c r="E3640" t="s">
        <v>9993</v>
      </c>
      <c r="F3640" t="s">
        <v>299</v>
      </c>
      <c r="G3640" t="s">
        <v>299</v>
      </c>
      <c r="H3640" t="s">
        <v>4353</v>
      </c>
      <c r="I3640" s="14"/>
      <c r="J3640" t="s">
        <v>4353</v>
      </c>
      <c r="K3640" s="14"/>
      <c r="L3640" t="s">
        <v>197</v>
      </c>
      <c r="M3640" t="s">
        <v>4353</v>
      </c>
      <c r="N3640" s="14"/>
      <c r="O3640" s="14"/>
      <c r="P3640" s="14"/>
      <c r="Q3640" s="14"/>
      <c r="R3640" s="14"/>
      <c r="S3640" s="14">
        <v>0</v>
      </c>
    </row>
    <row r="3641" spans="1:19" x14ac:dyDescent="0.3">
      <c r="A3641" t="s">
        <v>8538</v>
      </c>
      <c r="B3641" t="s">
        <v>2</v>
      </c>
      <c r="C3641" s="14">
        <v>1994</v>
      </c>
      <c r="D3641" t="s">
        <v>362</v>
      </c>
      <c r="E3641" t="s">
        <v>3185</v>
      </c>
      <c r="F3641" t="s">
        <v>299</v>
      </c>
      <c r="G3641" t="s">
        <v>299</v>
      </c>
      <c r="H3641" t="s">
        <v>4353</v>
      </c>
      <c r="I3641" s="14"/>
      <c r="J3641" t="s">
        <v>4353</v>
      </c>
      <c r="K3641" s="14"/>
      <c r="L3641" t="s">
        <v>197</v>
      </c>
      <c r="M3641" t="s">
        <v>4353</v>
      </c>
      <c r="N3641" s="14"/>
      <c r="O3641" s="14"/>
      <c r="P3641" s="14"/>
      <c r="Q3641" s="14"/>
      <c r="R3641" s="14"/>
      <c r="S3641" s="14">
        <v>0</v>
      </c>
    </row>
    <row r="3642" spans="1:19" x14ac:dyDescent="0.3">
      <c r="A3642" t="s">
        <v>8539</v>
      </c>
      <c r="B3642" t="s">
        <v>2</v>
      </c>
      <c r="C3642" s="14">
        <v>1995</v>
      </c>
      <c r="D3642" t="s">
        <v>362</v>
      </c>
      <c r="E3642" t="s">
        <v>3186</v>
      </c>
      <c r="F3642" t="s">
        <v>299</v>
      </c>
      <c r="G3642" t="s">
        <v>299</v>
      </c>
      <c r="H3642" t="s">
        <v>4353</v>
      </c>
      <c r="I3642" s="14"/>
      <c r="J3642" t="s">
        <v>4353</v>
      </c>
      <c r="K3642" s="14"/>
      <c r="L3642" t="s">
        <v>197</v>
      </c>
      <c r="M3642" t="s">
        <v>4353</v>
      </c>
      <c r="N3642" s="14"/>
      <c r="O3642" s="14"/>
      <c r="P3642" s="14"/>
      <c r="Q3642" s="14"/>
      <c r="R3642" s="14"/>
      <c r="S3642" s="14">
        <v>0</v>
      </c>
    </row>
    <row r="3643" spans="1:19" x14ac:dyDescent="0.3">
      <c r="A3643" t="s">
        <v>8540</v>
      </c>
      <c r="B3643" t="s">
        <v>2</v>
      </c>
      <c r="C3643" s="14">
        <v>2005</v>
      </c>
      <c r="D3643" t="s">
        <v>4542</v>
      </c>
      <c r="E3643" t="s">
        <v>3187</v>
      </c>
      <c r="F3643" t="s">
        <v>336</v>
      </c>
      <c r="G3643" t="s">
        <v>337</v>
      </c>
      <c r="H3643" t="s">
        <v>207</v>
      </c>
      <c r="I3643" s="14">
        <v>100000000</v>
      </c>
      <c r="J3643" t="s">
        <v>146</v>
      </c>
      <c r="K3643" s="14">
        <v>100000000</v>
      </c>
      <c r="L3643" t="s">
        <v>198</v>
      </c>
      <c r="M3643" t="s">
        <v>202</v>
      </c>
      <c r="N3643" s="14"/>
      <c r="O3643" s="14"/>
      <c r="P3643" s="14"/>
      <c r="Q3643" s="14">
        <v>0</v>
      </c>
      <c r="R3643" s="14">
        <v>1</v>
      </c>
      <c r="S3643" s="14">
        <v>1</v>
      </c>
    </row>
    <row r="3644" spans="1:19" x14ac:dyDescent="0.3">
      <c r="A3644" t="s">
        <v>8541</v>
      </c>
      <c r="B3644" t="s">
        <v>2</v>
      </c>
      <c r="C3644" s="14">
        <v>2006</v>
      </c>
      <c r="D3644" t="s">
        <v>302</v>
      </c>
      <c r="E3644" t="s">
        <v>3188</v>
      </c>
      <c r="F3644" t="s">
        <v>299</v>
      </c>
      <c r="G3644" t="s">
        <v>299</v>
      </c>
      <c r="H3644" t="s">
        <v>4353</v>
      </c>
      <c r="I3644" s="14"/>
      <c r="J3644" t="s">
        <v>4353</v>
      </c>
      <c r="K3644" s="14"/>
      <c r="L3644" t="s">
        <v>197</v>
      </c>
      <c r="M3644" t="s">
        <v>202</v>
      </c>
      <c r="N3644" s="14"/>
      <c r="O3644" s="14"/>
      <c r="P3644" s="14"/>
      <c r="Q3644" s="14"/>
      <c r="R3644" s="14"/>
      <c r="S3644" s="14">
        <v>0</v>
      </c>
    </row>
    <row r="3645" spans="1:19" x14ac:dyDescent="0.3">
      <c r="A3645" t="s">
        <v>8542</v>
      </c>
      <c r="B3645" t="s">
        <v>2</v>
      </c>
      <c r="C3645" s="14">
        <v>2006</v>
      </c>
      <c r="D3645" t="s">
        <v>302</v>
      </c>
      <c r="E3645" t="s">
        <v>3190</v>
      </c>
      <c r="F3645" t="s">
        <v>299</v>
      </c>
      <c r="G3645" t="s">
        <v>299</v>
      </c>
      <c r="H3645" t="s">
        <v>4353</v>
      </c>
      <c r="I3645" s="14">
        <v>200000</v>
      </c>
      <c r="J3645" t="s">
        <v>146</v>
      </c>
      <c r="K3645" s="14">
        <v>200000</v>
      </c>
      <c r="L3645" t="s">
        <v>197</v>
      </c>
      <c r="M3645" t="s">
        <v>202</v>
      </c>
      <c r="N3645" s="14"/>
      <c r="O3645" s="14"/>
      <c r="P3645" s="14"/>
      <c r="Q3645" s="14"/>
      <c r="R3645" s="14"/>
      <c r="S3645" s="14">
        <v>0</v>
      </c>
    </row>
    <row r="3646" spans="1:19" x14ac:dyDescent="0.3">
      <c r="A3646" t="s">
        <v>8543</v>
      </c>
      <c r="B3646" t="s">
        <v>2</v>
      </c>
      <c r="C3646" s="14">
        <v>2006</v>
      </c>
      <c r="D3646" t="s">
        <v>302</v>
      </c>
      <c r="E3646" t="s">
        <v>3189</v>
      </c>
      <c r="F3646" t="s">
        <v>299</v>
      </c>
      <c r="G3646" t="s">
        <v>299</v>
      </c>
      <c r="H3646" t="s">
        <v>4353</v>
      </c>
      <c r="I3646" s="14">
        <v>30000000</v>
      </c>
      <c r="J3646" t="s">
        <v>147</v>
      </c>
      <c r="K3646" s="14">
        <v>3762492.25</v>
      </c>
      <c r="L3646" t="s">
        <v>197</v>
      </c>
      <c r="M3646" t="s">
        <v>202</v>
      </c>
      <c r="N3646" s="14"/>
      <c r="O3646" s="14"/>
      <c r="P3646" s="14"/>
      <c r="Q3646" s="14"/>
      <c r="R3646" s="14"/>
      <c r="S3646" s="14">
        <v>0</v>
      </c>
    </row>
    <row r="3647" spans="1:19" x14ac:dyDescent="0.3">
      <c r="A3647" t="s">
        <v>8544</v>
      </c>
      <c r="B3647" t="s">
        <v>2</v>
      </c>
      <c r="C3647" s="14">
        <v>2006</v>
      </c>
      <c r="D3647" t="s">
        <v>302</v>
      </c>
      <c r="E3647" t="s">
        <v>3191</v>
      </c>
      <c r="F3647" t="s">
        <v>299</v>
      </c>
      <c r="G3647" t="s">
        <v>299</v>
      </c>
      <c r="H3647" t="s">
        <v>4353</v>
      </c>
      <c r="I3647" s="14">
        <v>250000</v>
      </c>
      <c r="J3647" t="s">
        <v>146</v>
      </c>
      <c r="K3647" s="14">
        <v>250000</v>
      </c>
      <c r="L3647" t="s">
        <v>197</v>
      </c>
      <c r="M3647" t="s">
        <v>202</v>
      </c>
      <c r="N3647" s="14"/>
      <c r="O3647" s="14"/>
      <c r="P3647" s="14"/>
      <c r="Q3647" s="14"/>
      <c r="R3647" s="14"/>
      <c r="S3647" s="14">
        <v>0</v>
      </c>
    </row>
    <row r="3648" spans="1:19" x14ac:dyDescent="0.3">
      <c r="A3648" t="s">
        <v>8545</v>
      </c>
      <c r="B3648" t="s">
        <v>2</v>
      </c>
      <c r="C3648" s="14">
        <v>2007</v>
      </c>
      <c r="D3648" t="s">
        <v>302</v>
      </c>
      <c r="E3648" t="s">
        <v>3192</v>
      </c>
      <c r="F3648" t="s">
        <v>299</v>
      </c>
      <c r="G3648" t="s">
        <v>299</v>
      </c>
      <c r="H3648" t="s">
        <v>4353</v>
      </c>
      <c r="I3648" s="14"/>
      <c r="J3648" t="s">
        <v>4353</v>
      </c>
      <c r="K3648" s="14"/>
      <c r="L3648" t="s">
        <v>197</v>
      </c>
      <c r="M3648" t="s">
        <v>202</v>
      </c>
      <c r="N3648" s="14"/>
      <c r="O3648" s="14"/>
      <c r="P3648" s="14"/>
      <c r="Q3648" s="14"/>
      <c r="R3648" s="14"/>
      <c r="S3648" s="14">
        <v>0</v>
      </c>
    </row>
    <row r="3649" spans="1:19" x14ac:dyDescent="0.3">
      <c r="A3649" t="s">
        <v>8546</v>
      </c>
      <c r="B3649" t="s">
        <v>2</v>
      </c>
      <c r="C3649" s="14">
        <v>2007</v>
      </c>
      <c r="D3649" t="s">
        <v>302</v>
      </c>
      <c r="E3649" t="s">
        <v>3194</v>
      </c>
      <c r="F3649" t="s">
        <v>299</v>
      </c>
      <c r="G3649" t="s">
        <v>299</v>
      </c>
      <c r="H3649" t="s">
        <v>4353</v>
      </c>
      <c r="I3649" s="14">
        <v>30000000</v>
      </c>
      <c r="J3649" t="s">
        <v>146</v>
      </c>
      <c r="K3649" s="14">
        <v>30000000</v>
      </c>
      <c r="L3649" t="s">
        <v>197</v>
      </c>
      <c r="M3649" t="s">
        <v>202</v>
      </c>
      <c r="N3649" s="14"/>
      <c r="O3649" s="14"/>
      <c r="P3649" s="14"/>
      <c r="Q3649" s="14"/>
      <c r="R3649" s="14"/>
      <c r="S3649" s="14">
        <v>0</v>
      </c>
    </row>
    <row r="3650" spans="1:19" x14ac:dyDescent="0.3">
      <c r="A3650" t="s">
        <v>8547</v>
      </c>
      <c r="B3650" t="s">
        <v>2</v>
      </c>
      <c r="C3650" s="14">
        <v>2007</v>
      </c>
      <c r="D3650" t="s">
        <v>4542</v>
      </c>
      <c r="E3650" t="s">
        <v>3193</v>
      </c>
      <c r="F3650" t="s">
        <v>336</v>
      </c>
      <c r="G3650" t="s">
        <v>337</v>
      </c>
      <c r="H3650" t="s">
        <v>207</v>
      </c>
      <c r="I3650" s="14">
        <v>370000000</v>
      </c>
      <c r="J3650" t="s">
        <v>147</v>
      </c>
      <c r="K3650" s="14">
        <v>48636008</v>
      </c>
      <c r="L3650" t="s">
        <v>198</v>
      </c>
      <c r="M3650" t="s">
        <v>202</v>
      </c>
      <c r="N3650" s="14"/>
      <c r="O3650" s="14"/>
      <c r="P3650" s="14"/>
      <c r="Q3650" s="14">
        <v>0</v>
      </c>
      <c r="R3650" s="14">
        <v>1</v>
      </c>
      <c r="S3650" s="14">
        <v>1</v>
      </c>
    </row>
    <row r="3651" spans="1:19" x14ac:dyDescent="0.3">
      <c r="A3651" t="s">
        <v>8548</v>
      </c>
      <c r="B3651" t="s">
        <v>2</v>
      </c>
      <c r="C3651" s="14">
        <v>2007</v>
      </c>
      <c r="D3651" t="s">
        <v>302</v>
      </c>
      <c r="E3651" t="s">
        <v>3195</v>
      </c>
      <c r="F3651" t="s">
        <v>299</v>
      </c>
      <c r="G3651" t="s">
        <v>299</v>
      </c>
      <c r="H3651" t="s">
        <v>4353</v>
      </c>
      <c r="I3651" s="14">
        <v>35000000</v>
      </c>
      <c r="J3651" t="s">
        <v>146</v>
      </c>
      <c r="K3651" s="14">
        <v>35000000</v>
      </c>
      <c r="L3651" t="s">
        <v>197</v>
      </c>
      <c r="M3651" t="s">
        <v>202</v>
      </c>
      <c r="N3651" s="14"/>
      <c r="O3651" s="14"/>
      <c r="P3651" s="14"/>
      <c r="Q3651" s="14"/>
      <c r="R3651" s="14"/>
      <c r="S3651" s="14">
        <v>0</v>
      </c>
    </row>
    <row r="3652" spans="1:19" x14ac:dyDescent="0.3">
      <c r="A3652" t="s">
        <v>8549</v>
      </c>
      <c r="B3652" t="s">
        <v>2</v>
      </c>
      <c r="C3652" s="14">
        <v>2009</v>
      </c>
      <c r="D3652" t="s">
        <v>4542</v>
      </c>
      <c r="E3652" t="s">
        <v>3196</v>
      </c>
      <c r="F3652" t="s">
        <v>336</v>
      </c>
      <c r="G3652" t="s">
        <v>337</v>
      </c>
      <c r="H3652" t="s">
        <v>207</v>
      </c>
      <c r="I3652" s="14">
        <v>23000000</v>
      </c>
      <c r="J3652" t="s">
        <v>146</v>
      </c>
      <c r="K3652" s="14">
        <v>23000000</v>
      </c>
      <c r="L3652" t="s">
        <v>198</v>
      </c>
      <c r="M3652" t="s">
        <v>202</v>
      </c>
      <c r="N3652" s="14"/>
      <c r="O3652" s="14"/>
      <c r="P3652" s="14"/>
      <c r="Q3652" s="14">
        <v>0</v>
      </c>
      <c r="R3652" s="14">
        <v>1</v>
      </c>
      <c r="S3652" s="14">
        <v>1</v>
      </c>
    </row>
    <row r="3653" spans="1:19" x14ac:dyDescent="0.3">
      <c r="A3653" t="s">
        <v>8550</v>
      </c>
      <c r="B3653" t="s">
        <v>2</v>
      </c>
      <c r="C3653" s="14">
        <v>2009</v>
      </c>
      <c r="D3653" t="s">
        <v>372</v>
      </c>
      <c r="E3653" t="s">
        <v>204</v>
      </c>
      <c r="F3653" t="s">
        <v>364</v>
      </c>
      <c r="G3653" t="s">
        <v>365</v>
      </c>
      <c r="H3653" t="s">
        <v>207</v>
      </c>
      <c r="I3653" s="14"/>
      <c r="J3653" t="s">
        <v>4353</v>
      </c>
      <c r="K3653" s="14">
        <v>4000000</v>
      </c>
      <c r="L3653" t="s">
        <v>198</v>
      </c>
      <c r="M3653" t="s">
        <v>366</v>
      </c>
      <c r="N3653" s="14">
        <v>0</v>
      </c>
      <c r="O3653" s="14"/>
      <c r="P3653" s="14">
        <v>10</v>
      </c>
      <c r="Q3653" s="14">
        <v>0</v>
      </c>
      <c r="R3653" s="14">
        <v>1</v>
      </c>
      <c r="S3653" s="14">
        <v>0</v>
      </c>
    </row>
    <row r="3654" spans="1:19" x14ac:dyDescent="0.3">
      <c r="A3654" t="s">
        <v>8551</v>
      </c>
      <c r="B3654" t="s">
        <v>2</v>
      </c>
      <c r="C3654" s="14">
        <v>2010</v>
      </c>
      <c r="D3654" t="s">
        <v>372</v>
      </c>
      <c r="E3654" t="s">
        <v>3197</v>
      </c>
      <c r="F3654" t="s">
        <v>336</v>
      </c>
      <c r="G3654" t="s">
        <v>337</v>
      </c>
      <c r="H3654" t="s">
        <v>207</v>
      </c>
      <c r="I3654" s="14"/>
      <c r="J3654" t="s">
        <v>4353</v>
      </c>
      <c r="K3654" s="14">
        <v>78000000</v>
      </c>
      <c r="L3654" t="s">
        <v>198</v>
      </c>
      <c r="M3654" t="s">
        <v>202</v>
      </c>
      <c r="N3654" s="14"/>
      <c r="O3654" s="14"/>
      <c r="P3654" s="14"/>
      <c r="Q3654" s="14">
        <v>0</v>
      </c>
      <c r="R3654" s="14">
        <v>1</v>
      </c>
      <c r="S3654" s="14">
        <v>1</v>
      </c>
    </row>
    <row r="3655" spans="1:19" x14ac:dyDescent="0.3">
      <c r="A3655" t="s">
        <v>8552</v>
      </c>
      <c r="B3655" t="s">
        <v>2</v>
      </c>
      <c r="C3655" s="14">
        <v>2010</v>
      </c>
      <c r="D3655" t="s">
        <v>302</v>
      </c>
      <c r="E3655" t="s">
        <v>3198</v>
      </c>
      <c r="F3655" t="s">
        <v>299</v>
      </c>
      <c r="G3655" t="s">
        <v>299</v>
      </c>
      <c r="H3655" t="s">
        <v>4353</v>
      </c>
      <c r="I3655" s="14"/>
      <c r="J3655" t="s">
        <v>4353</v>
      </c>
      <c r="K3655" s="14"/>
      <c r="L3655" t="s">
        <v>197</v>
      </c>
      <c r="M3655" t="s">
        <v>202</v>
      </c>
      <c r="N3655" s="14"/>
      <c r="O3655" s="14"/>
      <c r="P3655" s="14"/>
      <c r="Q3655" s="14"/>
      <c r="R3655" s="14"/>
      <c r="S3655" s="14">
        <v>0</v>
      </c>
    </row>
    <row r="3656" spans="1:19" x14ac:dyDescent="0.3">
      <c r="A3656" t="s">
        <v>8553</v>
      </c>
      <c r="B3656" t="s">
        <v>2</v>
      </c>
      <c r="C3656" s="14">
        <v>2011</v>
      </c>
      <c r="D3656" t="s">
        <v>302</v>
      </c>
      <c r="E3656" t="s">
        <v>3199</v>
      </c>
      <c r="F3656" t="s">
        <v>299</v>
      </c>
      <c r="G3656" t="s">
        <v>299</v>
      </c>
      <c r="H3656" t="s">
        <v>4353</v>
      </c>
      <c r="I3656" s="14">
        <v>70000000</v>
      </c>
      <c r="J3656" t="s">
        <v>147</v>
      </c>
      <c r="K3656" s="14">
        <v>10833462</v>
      </c>
      <c r="L3656" t="s">
        <v>197</v>
      </c>
      <c r="M3656" t="s">
        <v>202</v>
      </c>
      <c r="N3656" s="14"/>
      <c r="O3656" s="14"/>
      <c r="P3656" s="14"/>
      <c r="Q3656" s="14"/>
      <c r="R3656" s="14"/>
      <c r="S3656" s="14">
        <v>0</v>
      </c>
    </row>
    <row r="3657" spans="1:19" x14ac:dyDescent="0.3">
      <c r="A3657" t="s">
        <v>8554</v>
      </c>
      <c r="B3657" t="s">
        <v>2</v>
      </c>
      <c r="C3657" s="14">
        <v>2011</v>
      </c>
      <c r="D3657" t="s">
        <v>302</v>
      </c>
      <c r="E3657" t="s">
        <v>3201</v>
      </c>
      <c r="F3657" t="s">
        <v>299</v>
      </c>
      <c r="G3657" t="s">
        <v>299</v>
      </c>
      <c r="H3657" t="s">
        <v>4353</v>
      </c>
      <c r="I3657" s="14"/>
      <c r="J3657" t="s">
        <v>4353</v>
      </c>
      <c r="K3657" s="14"/>
      <c r="L3657" t="s">
        <v>197</v>
      </c>
      <c r="M3657" t="s">
        <v>202</v>
      </c>
      <c r="N3657" s="14"/>
      <c r="O3657" s="14"/>
      <c r="P3657" s="14"/>
      <c r="Q3657" s="14"/>
      <c r="R3657" s="14"/>
      <c r="S3657" s="14">
        <v>0</v>
      </c>
    </row>
    <row r="3658" spans="1:19" x14ac:dyDescent="0.3">
      <c r="A3658" t="s">
        <v>8555</v>
      </c>
      <c r="B3658" t="s">
        <v>2</v>
      </c>
      <c r="C3658" s="14">
        <v>2011</v>
      </c>
      <c r="D3658" t="s">
        <v>302</v>
      </c>
      <c r="E3658" t="s">
        <v>3202</v>
      </c>
      <c r="F3658" t="s">
        <v>299</v>
      </c>
      <c r="G3658" t="s">
        <v>299</v>
      </c>
      <c r="H3658" t="s">
        <v>4353</v>
      </c>
      <c r="I3658" s="14"/>
      <c r="J3658" t="s">
        <v>4353</v>
      </c>
      <c r="K3658" s="14"/>
      <c r="L3658" t="s">
        <v>197</v>
      </c>
      <c r="M3658" t="s">
        <v>202</v>
      </c>
      <c r="N3658" s="14"/>
      <c r="O3658" s="14"/>
      <c r="P3658" s="14"/>
      <c r="Q3658" s="14"/>
      <c r="R3658" s="14"/>
      <c r="S3658" s="14">
        <v>0</v>
      </c>
    </row>
    <row r="3659" spans="1:19" x14ac:dyDescent="0.3">
      <c r="A3659" t="s">
        <v>8556</v>
      </c>
      <c r="B3659" t="s">
        <v>2</v>
      </c>
      <c r="C3659" s="14">
        <v>2011</v>
      </c>
      <c r="D3659" t="s">
        <v>302</v>
      </c>
      <c r="E3659" t="s">
        <v>3200</v>
      </c>
      <c r="F3659" t="s">
        <v>299</v>
      </c>
      <c r="G3659" t="s">
        <v>299</v>
      </c>
      <c r="H3659" t="s">
        <v>4353</v>
      </c>
      <c r="I3659" s="14"/>
      <c r="J3659" t="s">
        <v>4353</v>
      </c>
      <c r="K3659" s="14"/>
      <c r="L3659" t="s">
        <v>197</v>
      </c>
      <c r="M3659" t="s">
        <v>202</v>
      </c>
      <c r="N3659" s="14"/>
      <c r="O3659" s="14"/>
      <c r="P3659" s="14"/>
      <c r="Q3659" s="14"/>
      <c r="R3659" s="14"/>
      <c r="S3659" s="14">
        <v>0</v>
      </c>
    </row>
    <row r="3660" spans="1:19" x14ac:dyDescent="0.3">
      <c r="A3660" t="s">
        <v>8557</v>
      </c>
      <c r="B3660" t="s">
        <v>2</v>
      </c>
      <c r="C3660" s="14">
        <v>2012</v>
      </c>
      <c r="D3660" t="s">
        <v>4542</v>
      </c>
      <c r="E3660" t="s">
        <v>3203</v>
      </c>
      <c r="F3660" t="s">
        <v>336</v>
      </c>
      <c r="G3660" t="s">
        <v>337</v>
      </c>
      <c r="H3660" t="s">
        <v>207</v>
      </c>
      <c r="I3660" s="14">
        <v>33000000</v>
      </c>
      <c r="J3660" t="s">
        <v>146</v>
      </c>
      <c r="K3660" s="14">
        <v>33000000</v>
      </c>
      <c r="L3660" t="s">
        <v>198</v>
      </c>
      <c r="M3660" t="s">
        <v>202</v>
      </c>
      <c r="N3660" s="14"/>
      <c r="O3660" s="14"/>
      <c r="P3660" s="14"/>
      <c r="Q3660" s="14">
        <v>0</v>
      </c>
      <c r="R3660" s="14">
        <v>1</v>
      </c>
      <c r="S3660" s="14">
        <v>1</v>
      </c>
    </row>
    <row r="3661" spans="1:19" x14ac:dyDescent="0.3">
      <c r="A3661" t="s">
        <v>8558</v>
      </c>
      <c r="B3661" t="s">
        <v>2</v>
      </c>
      <c r="C3661" s="14">
        <v>2013</v>
      </c>
      <c r="D3661" t="s">
        <v>372</v>
      </c>
      <c r="E3661" t="s">
        <v>3204</v>
      </c>
      <c r="F3661" t="s">
        <v>299</v>
      </c>
      <c r="G3661" t="s">
        <v>299</v>
      </c>
      <c r="H3661" t="s">
        <v>207</v>
      </c>
      <c r="I3661" s="14"/>
      <c r="J3661" t="s">
        <v>4353</v>
      </c>
      <c r="K3661" s="14">
        <v>17000000</v>
      </c>
      <c r="L3661" t="s">
        <v>198</v>
      </c>
      <c r="M3661" t="s">
        <v>4353</v>
      </c>
      <c r="N3661" s="14"/>
      <c r="O3661" s="14"/>
      <c r="P3661" s="14"/>
      <c r="Q3661" s="14">
        <v>0</v>
      </c>
      <c r="R3661" s="14">
        <v>1</v>
      </c>
      <c r="S3661" s="14">
        <v>0</v>
      </c>
    </row>
    <row r="3662" spans="1:19" x14ac:dyDescent="0.3">
      <c r="A3662" t="s">
        <v>8559</v>
      </c>
      <c r="B3662" t="s">
        <v>2</v>
      </c>
      <c r="C3662" s="14">
        <v>2013</v>
      </c>
      <c r="D3662" t="s">
        <v>372</v>
      </c>
      <c r="E3662" t="s">
        <v>244</v>
      </c>
      <c r="F3662" t="s">
        <v>336</v>
      </c>
      <c r="G3662" t="s">
        <v>337</v>
      </c>
      <c r="H3662" t="s">
        <v>207</v>
      </c>
      <c r="I3662" s="14"/>
      <c r="J3662" t="s">
        <v>4353</v>
      </c>
      <c r="K3662" s="14">
        <v>146000000</v>
      </c>
      <c r="L3662" t="s">
        <v>198</v>
      </c>
      <c r="M3662" t="s">
        <v>199</v>
      </c>
      <c r="N3662" s="14"/>
      <c r="O3662" s="14"/>
      <c r="P3662" s="14"/>
      <c r="Q3662" s="14">
        <v>0</v>
      </c>
      <c r="R3662" s="14">
        <v>1</v>
      </c>
      <c r="S3662" s="14">
        <v>1</v>
      </c>
    </row>
    <row r="3663" spans="1:19" x14ac:dyDescent="0.3">
      <c r="A3663" t="s">
        <v>8560</v>
      </c>
      <c r="B3663" t="s">
        <v>2</v>
      </c>
      <c r="C3663" s="14">
        <v>2014</v>
      </c>
      <c r="D3663" t="s">
        <v>302</v>
      </c>
      <c r="E3663" t="s">
        <v>3205</v>
      </c>
      <c r="F3663" t="s">
        <v>299</v>
      </c>
      <c r="G3663" t="s">
        <v>299</v>
      </c>
      <c r="H3663" t="s">
        <v>4353</v>
      </c>
      <c r="I3663" s="14">
        <v>30000</v>
      </c>
      <c r="J3663" t="s">
        <v>146</v>
      </c>
      <c r="K3663" s="14">
        <v>30000</v>
      </c>
      <c r="L3663" t="s">
        <v>197</v>
      </c>
      <c r="M3663" t="s">
        <v>202</v>
      </c>
      <c r="N3663" s="14"/>
      <c r="O3663" s="14"/>
      <c r="P3663" s="14"/>
      <c r="Q3663" s="14"/>
      <c r="R3663" s="14"/>
      <c r="S3663" s="14">
        <v>0</v>
      </c>
    </row>
    <row r="3664" spans="1:19" x14ac:dyDescent="0.3">
      <c r="A3664" t="s">
        <v>8561</v>
      </c>
      <c r="B3664" t="s">
        <v>2</v>
      </c>
      <c r="C3664" s="14">
        <v>2015</v>
      </c>
      <c r="D3664" t="s">
        <v>372</v>
      </c>
      <c r="E3664" t="s">
        <v>3206</v>
      </c>
      <c r="F3664" t="s">
        <v>336</v>
      </c>
      <c r="G3664" t="s">
        <v>337</v>
      </c>
      <c r="H3664" t="s">
        <v>207</v>
      </c>
      <c r="I3664" s="14"/>
      <c r="J3664" t="s">
        <v>4353</v>
      </c>
      <c r="K3664" s="14">
        <v>331000000</v>
      </c>
      <c r="L3664" t="s">
        <v>198</v>
      </c>
      <c r="M3664" t="s">
        <v>4353</v>
      </c>
      <c r="N3664" s="14"/>
      <c r="O3664" s="14"/>
      <c r="P3664" s="14"/>
      <c r="Q3664" s="14">
        <v>0</v>
      </c>
      <c r="R3664" s="14">
        <v>1</v>
      </c>
      <c r="S3664" s="14">
        <v>1</v>
      </c>
    </row>
    <row r="3665" spans="1:19" x14ac:dyDescent="0.3">
      <c r="A3665" t="s">
        <v>8562</v>
      </c>
      <c r="B3665" t="s">
        <v>2</v>
      </c>
      <c r="C3665" s="14">
        <v>2015</v>
      </c>
      <c r="D3665" t="s">
        <v>372</v>
      </c>
      <c r="E3665" t="s">
        <v>3035</v>
      </c>
      <c r="F3665" t="s">
        <v>336</v>
      </c>
      <c r="G3665" t="s">
        <v>337</v>
      </c>
      <c r="H3665" t="s">
        <v>207</v>
      </c>
      <c r="I3665" s="14"/>
      <c r="J3665" t="s">
        <v>4353</v>
      </c>
      <c r="K3665" s="14">
        <v>82000000</v>
      </c>
      <c r="L3665" t="s">
        <v>198</v>
      </c>
      <c r="M3665" t="s">
        <v>202</v>
      </c>
      <c r="N3665" s="14"/>
      <c r="O3665" s="14"/>
      <c r="P3665" s="14"/>
      <c r="Q3665" s="14">
        <v>0</v>
      </c>
      <c r="R3665" s="14">
        <v>1</v>
      </c>
      <c r="S3665" s="14">
        <v>1</v>
      </c>
    </row>
    <row r="3666" spans="1:19" x14ac:dyDescent="0.3">
      <c r="A3666" t="s">
        <v>8563</v>
      </c>
      <c r="B3666" t="s">
        <v>2</v>
      </c>
      <c r="C3666" s="14">
        <v>2015</v>
      </c>
      <c r="D3666" t="s">
        <v>372</v>
      </c>
      <c r="E3666" t="s">
        <v>245</v>
      </c>
      <c r="F3666" t="s">
        <v>336</v>
      </c>
      <c r="G3666" t="s">
        <v>337</v>
      </c>
      <c r="H3666" t="s">
        <v>207</v>
      </c>
      <c r="I3666" s="14"/>
      <c r="J3666" t="s">
        <v>4353</v>
      </c>
      <c r="K3666" s="14">
        <v>689000000</v>
      </c>
      <c r="L3666" t="s">
        <v>198</v>
      </c>
      <c r="M3666" t="s">
        <v>202</v>
      </c>
      <c r="N3666" s="14">
        <v>2</v>
      </c>
      <c r="O3666" s="14">
        <v>5</v>
      </c>
      <c r="P3666" s="14">
        <v>25</v>
      </c>
      <c r="Q3666" s="14">
        <v>0</v>
      </c>
      <c r="R3666" s="14">
        <v>1</v>
      </c>
      <c r="S3666" s="14">
        <v>1</v>
      </c>
    </row>
    <row r="3667" spans="1:19" x14ac:dyDescent="0.3">
      <c r="A3667" t="s">
        <v>8564</v>
      </c>
      <c r="B3667" t="s">
        <v>2</v>
      </c>
      <c r="C3667" s="14">
        <v>2016</v>
      </c>
      <c r="D3667" t="s">
        <v>372</v>
      </c>
      <c r="E3667" t="s">
        <v>3208</v>
      </c>
      <c r="F3667" t="s">
        <v>336</v>
      </c>
      <c r="G3667" t="s">
        <v>337</v>
      </c>
      <c r="H3667" t="s">
        <v>207</v>
      </c>
      <c r="I3667" s="14"/>
      <c r="J3667" t="s">
        <v>4353</v>
      </c>
      <c r="K3667" s="14">
        <v>79000000</v>
      </c>
      <c r="L3667" t="s">
        <v>198</v>
      </c>
      <c r="M3667" t="s">
        <v>202</v>
      </c>
      <c r="N3667" s="14"/>
      <c r="O3667" s="14"/>
      <c r="P3667" s="14"/>
      <c r="Q3667" s="14">
        <v>0</v>
      </c>
      <c r="R3667" s="14">
        <v>1</v>
      </c>
      <c r="S3667" s="14">
        <v>1</v>
      </c>
    </row>
    <row r="3668" spans="1:19" x14ac:dyDescent="0.3">
      <c r="A3668" t="s">
        <v>8565</v>
      </c>
      <c r="B3668" t="s">
        <v>2</v>
      </c>
      <c r="C3668" s="14">
        <v>2016</v>
      </c>
      <c r="D3668" t="s">
        <v>372</v>
      </c>
      <c r="E3668" t="s">
        <v>3207</v>
      </c>
      <c r="F3668" t="s">
        <v>336</v>
      </c>
      <c r="G3668" t="s">
        <v>337</v>
      </c>
      <c r="H3668" t="s">
        <v>207</v>
      </c>
      <c r="I3668" s="14"/>
      <c r="J3668" t="s">
        <v>4353</v>
      </c>
      <c r="K3668" s="14">
        <v>32000000</v>
      </c>
      <c r="L3668" t="s">
        <v>198</v>
      </c>
      <c r="M3668" t="s">
        <v>4353</v>
      </c>
      <c r="N3668" s="14"/>
      <c r="O3668" s="14"/>
      <c r="P3668" s="14"/>
      <c r="Q3668" s="14">
        <v>0</v>
      </c>
      <c r="R3668" s="14">
        <v>1</v>
      </c>
      <c r="S3668" s="14">
        <v>0</v>
      </c>
    </row>
    <row r="3669" spans="1:19" x14ac:dyDescent="0.3">
      <c r="A3669" t="s">
        <v>8566</v>
      </c>
      <c r="B3669" t="s">
        <v>141</v>
      </c>
      <c r="C3669" s="14">
        <v>1999</v>
      </c>
      <c r="D3669" t="s">
        <v>10027</v>
      </c>
      <c r="E3669" t="s">
        <v>3209</v>
      </c>
      <c r="F3669" t="s">
        <v>299</v>
      </c>
      <c r="G3669" t="s">
        <v>299</v>
      </c>
      <c r="H3669" t="s">
        <v>4353</v>
      </c>
      <c r="I3669" s="14"/>
      <c r="J3669" t="s">
        <v>4353</v>
      </c>
      <c r="K3669" s="14">
        <v>100000000</v>
      </c>
      <c r="L3669" t="s">
        <v>198</v>
      </c>
      <c r="M3669" t="s">
        <v>4353</v>
      </c>
      <c r="N3669" s="14"/>
      <c r="O3669" s="14"/>
      <c r="P3669" s="14"/>
      <c r="Q3669" s="14"/>
      <c r="R3669" s="14"/>
      <c r="S3669" s="14">
        <v>0</v>
      </c>
    </row>
    <row r="3670" spans="1:19" x14ac:dyDescent="0.3">
      <c r="A3670" t="s">
        <v>8567</v>
      </c>
      <c r="B3670" t="s">
        <v>141</v>
      </c>
      <c r="C3670" s="14">
        <v>2006</v>
      </c>
      <c r="D3670" t="s">
        <v>302</v>
      </c>
      <c r="E3670" t="s">
        <v>3211</v>
      </c>
      <c r="F3670" t="s">
        <v>299</v>
      </c>
      <c r="G3670" t="s">
        <v>299</v>
      </c>
      <c r="H3670" t="s">
        <v>4353</v>
      </c>
      <c r="I3670" s="14">
        <v>1000000</v>
      </c>
      <c r="J3670" t="s">
        <v>156</v>
      </c>
      <c r="K3670" s="14">
        <v>1254483.5</v>
      </c>
      <c r="L3670" t="s">
        <v>197</v>
      </c>
      <c r="M3670" t="s">
        <v>202</v>
      </c>
      <c r="N3670" s="14"/>
      <c r="O3670" s="14"/>
      <c r="P3670" s="14"/>
      <c r="Q3670" s="14"/>
      <c r="R3670" s="14"/>
      <c r="S3670" s="14">
        <v>0</v>
      </c>
    </row>
    <row r="3671" spans="1:19" x14ac:dyDescent="0.3">
      <c r="A3671" t="s">
        <v>8568</v>
      </c>
      <c r="B3671" t="s">
        <v>141</v>
      </c>
      <c r="C3671" s="14">
        <v>2006</v>
      </c>
      <c r="D3671" t="s">
        <v>302</v>
      </c>
      <c r="E3671" t="s">
        <v>3210</v>
      </c>
      <c r="F3671" t="s">
        <v>299</v>
      </c>
      <c r="G3671" t="s">
        <v>299</v>
      </c>
      <c r="H3671" t="s">
        <v>4353</v>
      </c>
      <c r="I3671" s="14"/>
      <c r="J3671" t="s">
        <v>4353</v>
      </c>
      <c r="K3671" s="14"/>
      <c r="L3671" t="s">
        <v>197</v>
      </c>
      <c r="M3671" t="s">
        <v>202</v>
      </c>
      <c r="N3671" s="14"/>
      <c r="O3671" s="14"/>
      <c r="P3671" s="14"/>
      <c r="Q3671" s="14"/>
      <c r="R3671" s="14"/>
      <c r="S3671" s="14">
        <v>0</v>
      </c>
    </row>
    <row r="3672" spans="1:19" x14ac:dyDescent="0.3">
      <c r="A3672" t="s">
        <v>8569</v>
      </c>
      <c r="B3672" t="s">
        <v>141</v>
      </c>
      <c r="C3672" s="14">
        <v>2007</v>
      </c>
      <c r="D3672" t="s">
        <v>302</v>
      </c>
      <c r="E3672" t="s">
        <v>3212</v>
      </c>
      <c r="F3672" t="s">
        <v>299</v>
      </c>
      <c r="G3672" t="s">
        <v>299</v>
      </c>
      <c r="H3672" t="s">
        <v>4353</v>
      </c>
      <c r="I3672" s="14"/>
      <c r="J3672" t="s">
        <v>4353</v>
      </c>
      <c r="K3672" s="14"/>
      <c r="L3672" t="s">
        <v>197</v>
      </c>
      <c r="M3672" t="s">
        <v>202</v>
      </c>
      <c r="N3672" s="14"/>
      <c r="O3672" s="14"/>
      <c r="P3672" s="14"/>
      <c r="Q3672" s="14"/>
      <c r="R3672" s="14"/>
      <c r="S3672" s="14">
        <v>0</v>
      </c>
    </row>
    <row r="3673" spans="1:19" x14ac:dyDescent="0.3">
      <c r="A3673" t="s">
        <v>8570</v>
      </c>
      <c r="B3673" t="s">
        <v>141</v>
      </c>
      <c r="C3673" s="14">
        <v>2008</v>
      </c>
      <c r="D3673" t="s">
        <v>302</v>
      </c>
      <c r="E3673" t="s">
        <v>3213</v>
      </c>
      <c r="F3673" t="s">
        <v>299</v>
      </c>
      <c r="G3673" t="s">
        <v>299</v>
      </c>
      <c r="H3673" t="s">
        <v>4353</v>
      </c>
      <c r="I3673" s="14">
        <v>10000000</v>
      </c>
      <c r="J3673" t="s">
        <v>147</v>
      </c>
      <c r="K3673" s="14">
        <v>1439127.375</v>
      </c>
      <c r="L3673" t="s">
        <v>197</v>
      </c>
      <c r="M3673" t="s">
        <v>202</v>
      </c>
      <c r="N3673" s="14"/>
      <c r="O3673" s="14"/>
      <c r="P3673" s="14"/>
      <c r="Q3673" s="14"/>
      <c r="R3673" s="14"/>
      <c r="S3673" s="14">
        <v>0</v>
      </c>
    </row>
    <row r="3674" spans="1:19" x14ac:dyDescent="0.3">
      <c r="A3674" t="s">
        <v>8571</v>
      </c>
      <c r="B3674" t="s">
        <v>141</v>
      </c>
      <c r="C3674" s="14">
        <v>2009</v>
      </c>
      <c r="D3674" t="s">
        <v>617</v>
      </c>
      <c r="E3674" t="s">
        <v>3214</v>
      </c>
      <c r="F3674" t="s">
        <v>336</v>
      </c>
      <c r="G3674" t="s">
        <v>337</v>
      </c>
      <c r="H3674" t="s">
        <v>207</v>
      </c>
      <c r="I3674" s="14">
        <v>216750000</v>
      </c>
      <c r="J3674" t="s">
        <v>146</v>
      </c>
      <c r="K3674" s="14">
        <v>216750000</v>
      </c>
      <c r="L3674" t="s">
        <v>198</v>
      </c>
      <c r="M3674" t="s">
        <v>202</v>
      </c>
      <c r="N3674" s="14">
        <v>3</v>
      </c>
      <c r="O3674" s="14">
        <v>3</v>
      </c>
      <c r="P3674" s="14">
        <v>15</v>
      </c>
      <c r="Q3674" s="14">
        <v>0</v>
      </c>
      <c r="R3674" s="14">
        <v>1</v>
      </c>
      <c r="S3674" s="14">
        <v>1</v>
      </c>
    </row>
    <row r="3675" spans="1:19" x14ac:dyDescent="0.3">
      <c r="A3675" t="s">
        <v>8572</v>
      </c>
      <c r="B3675" t="s">
        <v>141</v>
      </c>
      <c r="C3675" s="14">
        <v>2010</v>
      </c>
      <c r="D3675" t="s">
        <v>617</v>
      </c>
      <c r="E3675" t="s">
        <v>3216</v>
      </c>
      <c r="F3675" t="s">
        <v>336</v>
      </c>
      <c r="G3675" t="s">
        <v>337</v>
      </c>
      <c r="H3675" t="s">
        <v>207</v>
      </c>
      <c r="I3675" s="14">
        <v>204900000</v>
      </c>
      <c r="J3675" t="s">
        <v>147</v>
      </c>
      <c r="K3675" s="14">
        <v>30264676</v>
      </c>
      <c r="L3675" t="s">
        <v>198</v>
      </c>
      <c r="M3675" t="s">
        <v>202</v>
      </c>
      <c r="N3675" s="14">
        <v>3</v>
      </c>
      <c r="O3675" s="14">
        <v>3</v>
      </c>
      <c r="P3675" s="14">
        <v>15</v>
      </c>
      <c r="Q3675" s="14">
        <v>0</v>
      </c>
      <c r="R3675" s="14">
        <v>1</v>
      </c>
      <c r="S3675" s="14">
        <v>1</v>
      </c>
    </row>
    <row r="3676" spans="1:19" x14ac:dyDescent="0.3">
      <c r="A3676" t="s">
        <v>8573</v>
      </c>
      <c r="B3676" t="s">
        <v>141</v>
      </c>
      <c r="C3676" s="14">
        <v>2010</v>
      </c>
      <c r="D3676" t="s">
        <v>302</v>
      </c>
      <c r="E3676" t="s">
        <v>3215</v>
      </c>
      <c r="F3676" t="s">
        <v>299</v>
      </c>
      <c r="G3676" t="s">
        <v>299</v>
      </c>
      <c r="H3676" t="s">
        <v>4353</v>
      </c>
      <c r="I3676" s="14"/>
      <c r="J3676" t="s">
        <v>4353</v>
      </c>
      <c r="K3676" s="14"/>
      <c r="L3676" t="s">
        <v>197</v>
      </c>
      <c r="M3676" t="s">
        <v>202</v>
      </c>
      <c r="N3676" s="14"/>
      <c r="O3676" s="14"/>
      <c r="P3676" s="14"/>
      <c r="Q3676" s="14"/>
      <c r="R3676" s="14"/>
      <c r="S3676" s="14">
        <v>0</v>
      </c>
    </row>
    <row r="3677" spans="1:19" x14ac:dyDescent="0.3">
      <c r="A3677" t="s">
        <v>8574</v>
      </c>
      <c r="B3677" t="s">
        <v>141</v>
      </c>
      <c r="C3677" s="14">
        <v>2011</v>
      </c>
      <c r="D3677" t="s">
        <v>617</v>
      </c>
      <c r="E3677" t="s">
        <v>3218</v>
      </c>
      <c r="F3677" t="s">
        <v>336</v>
      </c>
      <c r="G3677" t="s">
        <v>337</v>
      </c>
      <c r="H3677" t="s">
        <v>207</v>
      </c>
      <c r="I3677" s="14">
        <v>292400000</v>
      </c>
      <c r="J3677" t="s">
        <v>146</v>
      </c>
      <c r="K3677" s="14">
        <v>292400000</v>
      </c>
      <c r="L3677" t="s">
        <v>198</v>
      </c>
      <c r="M3677" t="s">
        <v>202</v>
      </c>
      <c r="N3677" s="14">
        <v>3</v>
      </c>
      <c r="O3677" s="14">
        <v>5</v>
      </c>
      <c r="P3677" s="14">
        <v>15</v>
      </c>
      <c r="Q3677" s="14">
        <v>0</v>
      </c>
      <c r="R3677" s="14">
        <v>1</v>
      </c>
      <c r="S3677" s="14">
        <v>1</v>
      </c>
    </row>
    <row r="3678" spans="1:19" x14ac:dyDescent="0.3">
      <c r="A3678" t="s">
        <v>8575</v>
      </c>
      <c r="B3678" t="s">
        <v>141</v>
      </c>
      <c r="C3678" s="14">
        <v>2011</v>
      </c>
      <c r="D3678" t="s">
        <v>302</v>
      </c>
      <c r="E3678" t="s">
        <v>3217</v>
      </c>
      <c r="F3678" t="s">
        <v>299</v>
      </c>
      <c r="G3678" t="s">
        <v>299</v>
      </c>
      <c r="H3678" t="s">
        <v>4353</v>
      </c>
      <c r="I3678" s="14"/>
      <c r="J3678" t="s">
        <v>4353</v>
      </c>
      <c r="K3678" s="14"/>
      <c r="L3678" t="s">
        <v>197</v>
      </c>
      <c r="M3678" t="s">
        <v>202</v>
      </c>
      <c r="N3678" s="14"/>
      <c r="O3678" s="14"/>
      <c r="P3678" s="14"/>
      <c r="Q3678" s="14"/>
      <c r="R3678" s="14"/>
      <c r="S3678" s="14">
        <v>0</v>
      </c>
    </row>
    <row r="3679" spans="1:19" x14ac:dyDescent="0.3">
      <c r="A3679" t="s">
        <v>8576</v>
      </c>
      <c r="B3679" t="s">
        <v>141</v>
      </c>
      <c r="C3679" s="14">
        <v>2012</v>
      </c>
      <c r="D3679" t="s">
        <v>302</v>
      </c>
      <c r="E3679" t="s">
        <v>3220</v>
      </c>
      <c r="F3679" t="s">
        <v>299</v>
      </c>
      <c r="G3679" t="s">
        <v>299</v>
      </c>
      <c r="H3679" t="s">
        <v>4353</v>
      </c>
      <c r="I3679" s="14"/>
      <c r="J3679" t="s">
        <v>4353</v>
      </c>
      <c r="K3679" s="14"/>
      <c r="L3679" t="s">
        <v>197</v>
      </c>
      <c r="M3679" t="s">
        <v>202</v>
      </c>
      <c r="N3679" s="14"/>
      <c r="O3679" s="14"/>
      <c r="P3679" s="14"/>
      <c r="Q3679" s="14"/>
      <c r="R3679" s="14"/>
      <c r="S3679" s="14">
        <v>0</v>
      </c>
    </row>
    <row r="3680" spans="1:19" x14ac:dyDescent="0.3">
      <c r="A3680" t="s">
        <v>8577</v>
      </c>
      <c r="B3680" t="s">
        <v>141</v>
      </c>
      <c r="C3680" s="14">
        <v>2012</v>
      </c>
      <c r="D3680" t="s">
        <v>302</v>
      </c>
      <c r="E3680" t="s">
        <v>3219</v>
      </c>
      <c r="F3680" t="s">
        <v>299</v>
      </c>
      <c r="G3680" t="s">
        <v>299</v>
      </c>
      <c r="H3680" t="s">
        <v>4353</v>
      </c>
      <c r="I3680" s="14">
        <v>500000</v>
      </c>
      <c r="J3680" t="s">
        <v>156</v>
      </c>
      <c r="K3680" s="14">
        <v>642431.0625</v>
      </c>
      <c r="L3680" t="s">
        <v>197</v>
      </c>
      <c r="M3680" t="s">
        <v>202</v>
      </c>
      <c r="N3680" s="14"/>
      <c r="O3680" s="14"/>
      <c r="P3680" s="14"/>
      <c r="Q3680" s="14"/>
      <c r="R3680" s="14"/>
      <c r="S3680" s="14">
        <v>0</v>
      </c>
    </row>
    <row r="3681" spans="1:19" x14ac:dyDescent="0.3">
      <c r="A3681" t="s">
        <v>8579</v>
      </c>
      <c r="B3681" t="s">
        <v>141</v>
      </c>
      <c r="C3681" s="14">
        <v>2012</v>
      </c>
      <c r="D3681" t="s">
        <v>617</v>
      </c>
      <c r="E3681" t="s">
        <v>8578</v>
      </c>
      <c r="F3681" t="s">
        <v>336</v>
      </c>
      <c r="G3681" t="s">
        <v>337</v>
      </c>
      <c r="H3681" t="s">
        <v>207</v>
      </c>
      <c r="I3681" s="14">
        <v>301000000</v>
      </c>
      <c r="J3681" t="s">
        <v>146</v>
      </c>
      <c r="K3681" s="14">
        <v>301000000</v>
      </c>
      <c r="L3681" t="s">
        <v>198</v>
      </c>
      <c r="M3681" t="s">
        <v>202</v>
      </c>
      <c r="N3681" s="14">
        <v>2.5</v>
      </c>
      <c r="O3681" s="14">
        <v>5</v>
      </c>
      <c r="P3681" s="14">
        <v>20</v>
      </c>
      <c r="Q3681" s="14">
        <v>0</v>
      </c>
      <c r="R3681" s="14">
        <v>1</v>
      </c>
      <c r="S3681" s="14">
        <v>1</v>
      </c>
    </row>
    <row r="3682" spans="1:19" x14ac:dyDescent="0.3">
      <c r="A3682" t="s">
        <v>8580</v>
      </c>
      <c r="B3682" t="s">
        <v>141</v>
      </c>
      <c r="C3682" s="14">
        <v>2014</v>
      </c>
      <c r="D3682" t="s">
        <v>6998</v>
      </c>
      <c r="E3682" t="s">
        <v>8581</v>
      </c>
      <c r="F3682" t="s">
        <v>336</v>
      </c>
      <c r="G3682" t="s">
        <v>337</v>
      </c>
      <c r="H3682" t="s">
        <v>207</v>
      </c>
      <c r="I3682" s="14">
        <v>608000000</v>
      </c>
      <c r="J3682" t="s">
        <v>146</v>
      </c>
      <c r="K3682" s="14">
        <v>608000000</v>
      </c>
      <c r="L3682" t="s">
        <v>198</v>
      </c>
      <c r="M3682" t="s">
        <v>202</v>
      </c>
      <c r="N3682" s="14">
        <v>2.5</v>
      </c>
      <c r="O3682" s="14">
        <v>5</v>
      </c>
      <c r="P3682" s="14">
        <v>15</v>
      </c>
      <c r="Q3682" s="14">
        <v>0</v>
      </c>
      <c r="R3682" s="14">
        <v>1</v>
      </c>
      <c r="S3682" s="14">
        <v>1</v>
      </c>
    </row>
    <row r="3683" spans="1:19" x14ac:dyDescent="0.3">
      <c r="A3683" t="s">
        <v>8582</v>
      </c>
      <c r="B3683" t="s">
        <v>141</v>
      </c>
      <c r="C3683" s="14">
        <v>2016</v>
      </c>
      <c r="D3683" t="s">
        <v>617</v>
      </c>
      <c r="E3683" t="s">
        <v>8583</v>
      </c>
      <c r="F3683" t="s">
        <v>336</v>
      </c>
      <c r="G3683" t="s">
        <v>337</v>
      </c>
      <c r="H3683" t="s">
        <v>207</v>
      </c>
      <c r="I3683" s="14">
        <v>200000000</v>
      </c>
      <c r="J3683" t="s">
        <v>146</v>
      </c>
      <c r="K3683" s="14">
        <v>200000000</v>
      </c>
      <c r="L3683" t="s">
        <v>198</v>
      </c>
      <c r="M3683" t="s">
        <v>202</v>
      </c>
      <c r="N3683" s="14">
        <v>2.5</v>
      </c>
      <c r="O3683" s="14">
        <v>5</v>
      </c>
      <c r="P3683" s="14">
        <v>20</v>
      </c>
      <c r="Q3683" s="14">
        <v>0</v>
      </c>
      <c r="R3683" s="14">
        <v>1</v>
      </c>
      <c r="S3683" s="14">
        <v>1</v>
      </c>
    </row>
    <row r="3684" spans="1:19" x14ac:dyDescent="0.3">
      <c r="A3684" t="s">
        <v>8584</v>
      </c>
      <c r="B3684" t="s">
        <v>141</v>
      </c>
      <c r="C3684" s="14">
        <v>2016</v>
      </c>
      <c r="D3684" t="s">
        <v>4985</v>
      </c>
      <c r="E3684" t="s">
        <v>3221</v>
      </c>
      <c r="F3684" t="s">
        <v>463</v>
      </c>
      <c r="G3684" t="s">
        <v>337</v>
      </c>
      <c r="H3684" t="s">
        <v>699</v>
      </c>
      <c r="I3684" s="14"/>
      <c r="J3684" t="s">
        <v>4353</v>
      </c>
      <c r="K3684" s="14">
        <v>255000000</v>
      </c>
      <c r="L3684" t="s">
        <v>198</v>
      </c>
      <c r="M3684" t="s">
        <v>199</v>
      </c>
      <c r="N3684" s="14"/>
      <c r="O3684" s="14"/>
      <c r="P3684" s="14"/>
      <c r="Q3684" s="14">
        <v>0</v>
      </c>
      <c r="R3684" s="14">
        <v>1</v>
      </c>
      <c r="S3684" s="14">
        <v>1</v>
      </c>
    </row>
    <row r="3685" spans="1:19" x14ac:dyDescent="0.3">
      <c r="A3685" t="s">
        <v>8585</v>
      </c>
      <c r="B3685" t="s">
        <v>9</v>
      </c>
      <c r="C3685" s="14">
        <v>1978</v>
      </c>
      <c r="D3685" t="s">
        <v>255</v>
      </c>
      <c r="E3685" t="s">
        <v>612</v>
      </c>
      <c r="F3685" t="s">
        <v>299</v>
      </c>
      <c r="G3685" t="s">
        <v>299</v>
      </c>
      <c r="H3685" t="s">
        <v>4353</v>
      </c>
      <c r="I3685" s="14"/>
      <c r="J3685" t="s">
        <v>4353</v>
      </c>
      <c r="K3685" s="14">
        <v>3500000</v>
      </c>
      <c r="L3685" t="s">
        <v>198</v>
      </c>
      <c r="M3685" t="s">
        <v>4353</v>
      </c>
      <c r="N3685" s="14"/>
      <c r="O3685" s="14"/>
      <c r="P3685" s="14"/>
      <c r="Q3685" s="14"/>
      <c r="R3685" s="14"/>
      <c r="S3685" s="14">
        <v>0</v>
      </c>
    </row>
    <row r="3686" spans="1:19" x14ac:dyDescent="0.3">
      <c r="A3686" t="s">
        <v>8586</v>
      </c>
      <c r="B3686" t="s">
        <v>9</v>
      </c>
      <c r="C3686" s="14">
        <v>1983</v>
      </c>
      <c r="D3686" t="s">
        <v>255</v>
      </c>
      <c r="E3686" t="s">
        <v>4433</v>
      </c>
      <c r="F3686" t="s">
        <v>299</v>
      </c>
      <c r="G3686" t="s">
        <v>299</v>
      </c>
      <c r="H3686" t="s">
        <v>4353</v>
      </c>
      <c r="I3686" s="14"/>
      <c r="J3686" t="s">
        <v>4353</v>
      </c>
      <c r="K3686" s="14">
        <v>4600000</v>
      </c>
      <c r="L3686" t="s">
        <v>198</v>
      </c>
      <c r="M3686" t="s">
        <v>4353</v>
      </c>
      <c r="N3686" s="14">
        <v>0</v>
      </c>
      <c r="O3686" s="14">
        <v>5</v>
      </c>
      <c r="P3686" s="14">
        <v>20</v>
      </c>
      <c r="Q3686" s="14"/>
      <c r="R3686" s="14"/>
      <c r="S3686" s="14">
        <v>0</v>
      </c>
    </row>
    <row r="3687" spans="1:19" x14ac:dyDescent="0.3">
      <c r="A3687" t="s">
        <v>8587</v>
      </c>
      <c r="B3687" t="s">
        <v>9</v>
      </c>
      <c r="C3687" s="14">
        <v>1987</v>
      </c>
      <c r="D3687" t="s">
        <v>255</v>
      </c>
      <c r="E3687" t="s">
        <v>612</v>
      </c>
      <c r="F3687" t="s">
        <v>299</v>
      </c>
      <c r="G3687" t="s">
        <v>299</v>
      </c>
      <c r="H3687" t="s">
        <v>4353</v>
      </c>
      <c r="I3687" s="14"/>
      <c r="J3687" t="s">
        <v>4353</v>
      </c>
      <c r="K3687" s="14"/>
      <c r="L3687" t="s">
        <v>198</v>
      </c>
      <c r="M3687" t="s">
        <v>4353</v>
      </c>
      <c r="N3687" s="14"/>
      <c r="O3687" s="14"/>
      <c r="P3687" s="14"/>
      <c r="Q3687" s="14"/>
      <c r="R3687" s="14"/>
      <c r="S3687" s="14">
        <v>0</v>
      </c>
    </row>
    <row r="3688" spans="1:19" x14ac:dyDescent="0.3">
      <c r="A3688" t="s">
        <v>8588</v>
      </c>
      <c r="B3688" t="s">
        <v>9</v>
      </c>
      <c r="C3688" s="14">
        <v>1992</v>
      </c>
      <c r="D3688" t="s">
        <v>362</v>
      </c>
      <c r="E3688" t="s">
        <v>3222</v>
      </c>
      <c r="F3688" t="s">
        <v>299</v>
      </c>
      <c r="G3688" t="s">
        <v>299</v>
      </c>
      <c r="H3688" t="s">
        <v>4353</v>
      </c>
      <c r="I3688" s="14"/>
      <c r="J3688" t="s">
        <v>4353</v>
      </c>
      <c r="K3688" s="14"/>
      <c r="L3688" t="s">
        <v>197</v>
      </c>
      <c r="M3688" t="s">
        <v>4353</v>
      </c>
      <c r="N3688" s="14"/>
      <c r="O3688" s="14"/>
      <c r="P3688" s="14"/>
      <c r="Q3688" s="14"/>
      <c r="R3688" s="14"/>
      <c r="S3688" s="14">
        <v>0</v>
      </c>
    </row>
    <row r="3689" spans="1:19" x14ac:dyDescent="0.3">
      <c r="A3689" t="s">
        <v>8589</v>
      </c>
      <c r="B3689" t="s">
        <v>9</v>
      </c>
      <c r="C3689" s="14">
        <v>1992</v>
      </c>
      <c r="D3689" t="s">
        <v>362</v>
      </c>
      <c r="E3689" t="s">
        <v>3223</v>
      </c>
      <c r="F3689" t="s">
        <v>299</v>
      </c>
      <c r="G3689" t="s">
        <v>299</v>
      </c>
      <c r="H3689" t="s">
        <v>4353</v>
      </c>
      <c r="I3689" s="14"/>
      <c r="J3689" t="s">
        <v>4353</v>
      </c>
      <c r="K3689" s="14"/>
      <c r="L3689" t="s">
        <v>197</v>
      </c>
      <c r="M3689" t="s">
        <v>4353</v>
      </c>
      <c r="N3689" s="14"/>
      <c r="O3689" s="14"/>
      <c r="P3689" s="14"/>
      <c r="Q3689" s="14"/>
      <c r="R3689" s="14"/>
      <c r="S3689" s="14">
        <v>0</v>
      </c>
    </row>
    <row r="3690" spans="1:19" x14ac:dyDescent="0.3">
      <c r="A3690" t="s">
        <v>8590</v>
      </c>
      <c r="B3690" t="s">
        <v>9</v>
      </c>
      <c r="C3690" s="14">
        <v>1995</v>
      </c>
      <c r="D3690" t="s">
        <v>362</v>
      </c>
      <c r="E3690" t="s">
        <v>3224</v>
      </c>
      <c r="F3690" t="s">
        <v>299</v>
      </c>
      <c r="G3690" t="s">
        <v>299</v>
      </c>
      <c r="H3690" t="s">
        <v>4353</v>
      </c>
      <c r="I3690" s="14"/>
      <c r="J3690" t="s">
        <v>4353</v>
      </c>
      <c r="K3690" s="14"/>
      <c r="L3690" t="s">
        <v>197</v>
      </c>
      <c r="M3690" t="s">
        <v>4353</v>
      </c>
      <c r="N3690" s="14"/>
      <c r="O3690" s="14"/>
      <c r="P3690" s="14"/>
      <c r="Q3690" s="14"/>
      <c r="R3690" s="14"/>
      <c r="S3690" s="14">
        <v>0</v>
      </c>
    </row>
    <row r="3691" spans="1:19" x14ac:dyDescent="0.3">
      <c r="A3691" t="s">
        <v>8591</v>
      </c>
      <c r="B3691" t="s">
        <v>9</v>
      </c>
      <c r="C3691" s="14">
        <v>1997</v>
      </c>
      <c r="D3691" t="s">
        <v>3226</v>
      </c>
      <c r="E3691" t="s">
        <v>3225</v>
      </c>
      <c r="F3691" t="s">
        <v>299</v>
      </c>
      <c r="G3691" t="s">
        <v>299</v>
      </c>
      <c r="H3691" t="s">
        <v>4353</v>
      </c>
      <c r="I3691" s="14"/>
      <c r="J3691" t="s">
        <v>4353</v>
      </c>
      <c r="K3691" s="14">
        <v>6024096.5</v>
      </c>
      <c r="L3691" t="s">
        <v>198</v>
      </c>
      <c r="M3691" t="s">
        <v>4353</v>
      </c>
      <c r="N3691" s="14">
        <v>2</v>
      </c>
      <c r="O3691" s="14">
        <v>8</v>
      </c>
      <c r="P3691" s="14">
        <v>14</v>
      </c>
      <c r="Q3691" s="14"/>
      <c r="R3691" s="14"/>
      <c r="S3691" s="14">
        <v>0</v>
      </c>
    </row>
    <row r="3692" spans="1:19" x14ac:dyDescent="0.3">
      <c r="A3692" t="s">
        <v>8592</v>
      </c>
      <c r="B3692" t="s">
        <v>9</v>
      </c>
      <c r="C3692" s="14">
        <v>1998</v>
      </c>
      <c r="D3692" t="s">
        <v>362</v>
      </c>
      <c r="E3692" t="s">
        <v>3229</v>
      </c>
      <c r="F3692" t="s">
        <v>299</v>
      </c>
      <c r="G3692" t="s">
        <v>299</v>
      </c>
      <c r="H3692" t="s">
        <v>4353</v>
      </c>
      <c r="I3692" s="14"/>
      <c r="J3692" t="s">
        <v>4353</v>
      </c>
      <c r="K3692" s="14"/>
      <c r="L3692" t="s">
        <v>197</v>
      </c>
      <c r="M3692" t="s">
        <v>4353</v>
      </c>
      <c r="N3692" s="14"/>
      <c r="O3692" s="14"/>
      <c r="P3692" s="14"/>
      <c r="Q3692" s="14"/>
      <c r="R3692" s="14"/>
      <c r="S3692" s="14">
        <v>0</v>
      </c>
    </row>
    <row r="3693" spans="1:19" x14ac:dyDescent="0.3">
      <c r="A3693" t="s">
        <v>8593</v>
      </c>
      <c r="B3693" t="s">
        <v>9</v>
      </c>
      <c r="C3693" s="14">
        <v>1998</v>
      </c>
      <c r="D3693" t="s">
        <v>362</v>
      </c>
      <c r="E3693" t="s">
        <v>3230</v>
      </c>
      <c r="F3693" t="s">
        <v>299</v>
      </c>
      <c r="G3693" t="s">
        <v>299</v>
      </c>
      <c r="H3693" t="s">
        <v>4353</v>
      </c>
      <c r="I3693" s="14"/>
      <c r="J3693" t="s">
        <v>4353</v>
      </c>
      <c r="K3693" s="14"/>
      <c r="L3693" t="s">
        <v>197</v>
      </c>
      <c r="M3693" t="s">
        <v>4353</v>
      </c>
      <c r="N3693" s="14"/>
      <c r="O3693" s="14"/>
      <c r="P3693" s="14"/>
      <c r="Q3693" s="14"/>
      <c r="R3693" s="14"/>
      <c r="S3693" s="14">
        <v>0</v>
      </c>
    </row>
    <row r="3694" spans="1:19" x14ac:dyDescent="0.3">
      <c r="A3694" t="s">
        <v>8594</v>
      </c>
      <c r="B3694" t="s">
        <v>9</v>
      </c>
      <c r="C3694" s="14">
        <v>1998</v>
      </c>
      <c r="D3694" t="s">
        <v>3226</v>
      </c>
      <c r="E3694" t="s">
        <v>3228</v>
      </c>
      <c r="F3694" t="s">
        <v>299</v>
      </c>
      <c r="G3694" t="s">
        <v>299</v>
      </c>
      <c r="H3694" t="s">
        <v>4353</v>
      </c>
      <c r="I3694" s="14"/>
      <c r="J3694" t="s">
        <v>4353</v>
      </c>
      <c r="K3694" s="14">
        <v>10600000</v>
      </c>
      <c r="L3694" t="s">
        <v>198</v>
      </c>
      <c r="M3694" t="s">
        <v>4353</v>
      </c>
      <c r="N3694" s="14">
        <v>4</v>
      </c>
      <c r="O3694" s="14">
        <v>4</v>
      </c>
      <c r="P3694" s="14">
        <v>8</v>
      </c>
      <c r="Q3694" s="14"/>
      <c r="R3694" s="14"/>
      <c r="S3694" s="14">
        <v>0</v>
      </c>
    </row>
    <row r="3695" spans="1:19" x14ac:dyDescent="0.3">
      <c r="A3695" t="s">
        <v>8595</v>
      </c>
      <c r="B3695" t="s">
        <v>9</v>
      </c>
      <c r="C3695" s="14">
        <v>1998</v>
      </c>
      <c r="D3695" t="s">
        <v>362</v>
      </c>
      <c r="E3695" t="s">
        <v>3227</v>
      </c>
      <c r="F3695" t="s">
        <v>299</v>
      </c>
      <c r="G3695" t="s">
        <v>299</v>
      </c>
      <c r="H3695" t="s">
        <v>4353</v>
      </c>
      <c r="I3695" s="14"/>
      <c r="J3695" t="s">
        <v>4353</v>
      </c>
      <c r="K3695" s="14"/>
      <c r="L3695" t="s">
        <v>197</v>
      </c>
      <c r="M3695" t="s">
        <v>4353</v>
      </c>
      <c r="N3695" s="14"/>
      <c r="O3695" s="14"/>
      <c r="P3695" s="14"/>
      <c r="Q3695" s="14"/>
      <c r="R3695" s="14"/>
      <c r="S3695" s="14">
        <v>0</v>
      </c>
    </row>
    <row r="3696" spans="1:19" x14ac:dyDescent="0.3">
      <c r="A3696" t="s">
        <v>8596</v>
      </c>
      <c r="B3696" t="s">
        <v>9</v>
      </c>
      <c r="C3696" s="14">
        <v>1999</v>
      </c>
      <c r="D3696" t="s">
        <v>362</v>
      </c>
      <c r="E3696" t="s">
        <v>3231</v>
      </c>
      <c r="F3696" t="s">
        <v>299</v>
      </c>
      <c r="G3696" t="s">
        <v>299</v>
      </c>
      <c r="H3696" t="s">
        <v>4353</v>
      </c>
      <c r="I3696" s="14"/>
      <c r="J3696" t="s">
        <v>4353</v>
      </c>
      <c r="K3696" s="14"/>
      <c r="L3696" t="s">
        <v>197</v>
      </c>
      <c r="M3696" t="s">
        <v>4353</v>
      </c>
      <c r="N3696" s="14"/>
      <c r="O3696" s="14"/>
      <c r="P3696" s="14"/>
      <c r="Q3696" s="14"/>
      <c r="R3696" s="14"/>
      <c r="S3696" s="14">
        <v>0</v>
      </c>
    </row>
    <row r="3697" spans="1:19" x14ac:dyDescent="0.3">
      <c r="A3697" t="s">
        <v>8597</v>
      </c>
      <c r="B3697" t="s">
        <v>9</v>
      </c>
      <c r="C3697" s="14">
        <v>2005</v>
      </c>
      <c r="D3697" t="s">
        <v>302</v>
      </c>
      <c r="E3697" t="s">
        <v>3232</v>
      </c>
      <c r="F3697" t="s">
        <v>299</v>
      </c>
      <c r="G3697" t="s">
        <v>299</v>
      </c>
      <c r="H3697" t="s">
        <v>4353</v>
      </c>
      <c r="I3697" s="14">
        <v>50000</v>
      </c>
      <c r="J3697" t="s">
        <v>146</v>
      </c>
      <c r="K3697" s="14">
        <v>50000</v>
      </c>
      <c r="L3697" t="s">
        <v>197</v>
      </c>
      <c r="M3697" t="s">
        <v>202</v>
      </c>
      <c r="N3697" s="14"/>
      <c r="O3697" s="14"/>
      <c r="P3697" s="14"/>
      <c r="Q3697" s="14"/>
      <c r="R3697" s="14"/>
      <c r="S3697" s="14">
        <v>0</v>
      </c>
    </row>
    <row r="3698" spans="1:19" x14ac:dyDescent="0.3">
      <c r="A3698" t="s">
        <v>8599</v>
      </c>
      <c r="B3698" t="s">
        <v>9</v>
      </c>
      <c r="C3698" s="14">
        <v>2005</v>
      </c>
      <c r="D3698" t="s">
        <v>3226</v>
      </c>
      <c r="E3698" t="s">
        <v>8598</v>
      </c>
      <c r="F3698" t="s">
        <v>336</v>
      </c>
      <c r="G3698" t="s">
        <v>337</v>
      </c>
      <c r="H3698" t="s">
        <v>207</v>
      </c>
      <c r="I3698" s="14"/>
      <c r="J3698" t="s">
        <v>4353</v>
      </c>
      <c r="K3698" s="14">
        <v>996000</v>
      </c>
      <c r="L3698" t="s">
        <v>198</v>
      </c>
      <c r="M3698" t="s">
        <v>202</v>
      </c>
      <c r="N3698" s="14">
        <v>4</v>
      </c>
      <c r="O3698" s="14">
        <v>4</v>
      </c>
      <c r="P3698" s="14">
        <v>10</v>
      </c>
      <c r="Q3698" s="14">
        <v>0</v>
      </c>
      <c r="R3698" s="14">
        <v>1</v>
      </c>
      <c r="S3698" s="14">
        <v>1</v>
      </c>
    </row>
    <row r="3699" spans="1:19" x14ac:dyDescent="0.3">
      <c r="A3699" t="s">
        <v>8600</v>
      </c>
      <c r="B3699" t="s">
        <v>9</v>
      </c>
      <c r="C3699" s="14">
        <v>2006</v>
      </c>
      <c r="D3699" t="s">
        <v>302</v>
      </c>
      <c r="E3699" t="s">
        <v>3233</v>
      </c>
      <c r="F3699" t="s">
        <v>299</v>
      </c>
      <c r="G3699" t="s">
        <v>299</v>
      </c>
      <c r="H3699" t="s">
        <v>4353</v>
      </c>
      <c r="I3699" s="14"/>
      <c r="J3699" t="s">
        <v>4353</v>
      </c>
      <c r="K3699" s="14"/>
      <c r="L3699" t="s">
        <v>197</v>
      </c>
      <c r="M3699" t="s">
        <v>202</v>
      </c>
      <c r="N3699" s="14"/>
      <c r="O3699" s="14"/>
      <c r="P3699" s="14"/>
      <c r="Q3699" s="14"/>
      <c r="R3699" s="14"/>
      <c r="S3699" s="14">
        <v>0</v>
      </c>
    </row>
    <row r="3700" spans="1:19" x14ac:dyDescent="0.3">
      <c r="A3700" t="s">
        <v>8601</v>
      </c>
      <c r="B3700" t="s">
        <v>9</v>
      </c>
      <c r="C3700" s="14">
        <v>2007</v>
      </c>
      <c r="D3700" t="s">
        <v>302</v>
      </c>
      <c r="E3700" t="s">
        <v>3235</v>
      </c>
      <c r="F3700" t="s">
        <v>299</v>
      </c>
      <c r="G3700" t="s">
        <v>299</v>
      </c>
      <c r="H3700" t="s">
        <v>4353</v>
      </c>
      <c r="I3700" s="14">
        <v>1500000</v>
      </c>
      <c r="J3700" t="s">
        <v>146</v>
      </c>
      <c r="K3700" s="14">
        <v>1500000</v>
      </c>
      <c r="L3700" t="s">
        <v>197</v>
      </c>
      <c r="M3700" t="s">
        <v>202</v>
      </c>
      <c r="N3700" s="14"/>
      <c r="O3700" s="14"/>
      <c r="P3700" s="14"/>
      <c r="Q3700" s="14"/>
      <c r="R3700" s="14"/>
      <c r="S3700" s="14">
        <v>0</v>
      </c>
    </row>
    <row r="3701" spans="1:19" x14ac:dyDescent="0.3">
      <c r="A3701" t="s">
        <v>8602</v>
      </c>
      <c r="B3701" t="s">
        <v>9</v>
      </c>
      <c r="C3701" s="14">
        <v>2007</v>
      </c>
      <c r="D3701" t="s">
        <v>302</v>
      </c>
      <c r="E3701" t="s">
        <v>3234</v>
      </c>
      <c r="F3701" t="s">
        <v>299</v>
      </c>
      <c r="G3701" t="s">
        <v>299</v>
      </c>
      <c r="H3701" t="s">
        <v>4353</v>
      </c>
      <c r="I3701" s="14">
        <v>2000000</v>
      </c>
      <c r="J3701" t="s">
        <v>156</v>
      </c>
      <c r="K3701" s="14">
        <v>2737335.5</v>
      </c>
      <c r="L3701" t="s">
        <v>197</v>
      </c>
      <c r="M3701" t="s">
        <v>202</v>
      </c>
      <c r="N3701" s="14"/>
      <c r="O3701" s="14"/>
      <c r="P3701" s="14"/>
      <c r="Q3701" s="14"/>
      <c r="R3701" s="14"/>
      <c r="S3701" s="14">
        <v>0</v>
      </c>
    </row>
    <row r="3702" spans="1:19" x14ac:dyDescent="0.3">
      <c r="A3702" t="s">
        <v>8603</v>
      </c>
      <c r="B3702" t="s">
        <v>9</v>
      </c>
      <c r="C3702" s="14">
        <v>2007</v>
      </c>
      <c r="D3702" t="s">
        <v>302</v>
      </c>
      <c r="E3702" t="s">
        <v>3236</v>
      </c>
      <c r="F3702" t="s">
        <v>299</v>
      </c>
      <c r="G3702" t="s">
        <v>299</v>
      </c>
      <c r="H3702" t="s">
        <v>4353</v>
      </c>
      <c r="I3702" s="14">
        <v>4500000</v>
      </c>
      <c r="J3702" t="s">
        <v>146</v>
      </c>
      <c r="K3702" s="14">
        <v>4500000</v>
      </c>
      <c r="L3702" t="s">
        <v>197</v>
      </c>
      <c r="M3702" t="s">
        <v>202</v>
      </c>
      <c r="N3702" s="14"/>
      <c r="O3702" s="14"/>
      <c r="P3702" s="14"/>
      <c r="Q3702" s="14"/>
      <c r="R3702" s="14"/>
      <c r="S3702" s="14">
        <v>0</v>
      </c>
    </row>
    <row r="3703" spans="1:19" x14ac:dyDescent="0.3">
      <c r="A3703" t="s">
        <v>8604</v>
      </c>
      <c r="B3703" t="s">
        <v>9</v>
      </c>
      <c r="C3703" s="14">
        <v>2007</v>
      </c>
      <c r="D3703" t="s">
        <v>302</v>
      </c>
      <c r="E3703" t="s">
        <v>3237</v>
      </c>
      <c r="F3703" t="s">
        <v>299</v>
      </c>
      <c r="G3703" t="s">
        <v>299</v>
      </c>
      <c r="H3703" t="s">
        <v>4353</v>
      </c>
      <c r="I3703" s="14">
        <v>50000000</v>
      </c>
      <c r="J3703" t="s">
        <v>147</v>
      </c>
      <c r="K3703" s="14">
        <v>6572433.5</v>
      </c>
      <c r="L3703" t="s">
        <v>197</v>
      </c>
      <c r="M3703" t="s">
        <v>202</v>
      </c>
      <c r="N3703" s="14"/>
      <c r="O3703" s="14"/>
      <c r="P3703" s="14"/>
      <c r="Q3703" s="14"/>
      <c r="R3703" s="14"/>
      <c r="S3703" s="14">
        <v>0</v>
      </c>
    </row>
    <row r="3704" spans="1:19" x14ac:dyDescent="0.3">
      <c r="A3704" t="s">
        <v>8605</v>
      </c>
      <c r="B3704" t="s">
        <v>9</v>
      </c>
      <c r="C3704" s="14">
        <v>2008</v>
      </c>
      <c r="D3704" t="s">
        <v>302</v>
      </c>
      <c r="E3704" t="s">
        <v>3239</v>
      </c>
      <c r="F3704" t="s">
        <v>299</v>
      </c>
      <c r="G3704" t="s">
        <v>299</v>
      </c>
      <c r="H3704" t="s">
        <v>4353</v>
      </c>
      <c r="I3704" s="14">
        <v>3500000</v>
      </c>
      <c r="J3704" t="s">
        <v>146</v>
      </c>
      <c r="K3704" s="14">
        <v>3500000</v>
      </c>
      <c r="L3704" t="s">
        <v>197</v>
      </c>
      <c r="M3704" t="s">
        <v>202</v>
      </c>
      <c r="N3704" s="14"/>
      <c r="O3704" s="14"/>
      <c r="P3704" s="14"/>
      <c r="Q3704" s="14"/>
      <c r="R3704" s="14"/>
      <c r="S3704" s="14">
        <v>0</v>
      </c>
    </row>
    <row r="3705" spans="1:19" x14ac:dyDescent="0.3">
      <c r="A3705" t="s">
        <v>8606</v>
      </c>
      <c r="B3705" t="s">
        <v>9</v>
      </c>
      <c r="C3705" s="14">
        <v>2008</v>
      </c>
      <c r="D3705" t="s">
        <v>372</v>
      </c>
      <c r="E3705" t="s">
        <v>3238</v>
      </c>
      <c r="F3705" t="s">
        <v>336</v>
      </c>
      <c r="G3705" t="s">
        <v>337</v>
      </c>
      <c r="H3705" t="s">
        <v>207</v>
      </c>
      <c r="I3705" s="14"/>
      <c r="J3705" t="s">
        <v>4353</v>
      </c>
      <c r="K3705" s="14">
        <v>11000000</v>
      </c>
      <c r="L3705" t="s">
        <v>198</v>
      </c>
      <c r="M3705" t="s">
        <v>202</v>
      </c>
      <c r="N3705" s="14"/>
      <c r="O3705" s="14"/>
      <c r="P3705" s="14"/>
      <c r="Q3705" s="14">
        <v>0</v>
      </c>
      <c r="R3705" s="14">
        <v>1</v>
      </c>
      <c r="S3705" s="14">
        <v>1</v>
      </c>
    </row>
    <row r="3706" spans="1:19" x14ac:dyDescent="0.3">
      <c r="A3706" t="s">
        <v>8607</v>
      </c>
      <c r="B3706" t="s">
        <v>9</v>
      </c>
      <c r="C3706" s="14">
        <v>2011</v>
      </c>
      <c r="D3706" t="s">
        <v>302</v>
      </c>
      <c r="E3706" t="s">
        <v>3243</v>
      </c>
      <c r="F3706" t="s">
        <v>299</v>
      </c>
      <c r="G3706" t="s">
        <v>299</v>
      </c>
      <c r="H3706" t="s">
        <v>4353</v>
      </c>
      <c r="I3706" s="14">
        <v>50000000</v>
      </c>
      <c r="J3706" t="s">
        <v>147</v>
      </c>
      <c r="K3706" s="14">
        <v>7738187.5</v>
      </c>
      <c r="L3706" t="s">
        <v>197</v>
      </c>
      <c r="M3706" t="s">
        <v>202</v>
      </c>
      <c r="N3706" s="14"/>
      <c r="O3706" s="14"/>
      <c r="P3706" s="14"/>
      <c r="Q3706" s="14"/>
      <c r="R3706" s="14"/>
      <c r="S3706" s="14">
        <v>0</v>
      </c>
    </row>
    <row r="3707" spans="1:19" x14ac:dyDescent="0.3">
      <c r="A3707" t="s">
        <v>8608</v>
      </c>
      <c r="B3707" t="s">
        <v>9</v>
      </c>
      <c r="C3707" s="14">
        <v>2011</v>
      </c>
      <c r="D3707" t="s">
        <v>302</v>
      </c>
      <c r="E3707" t="s">
        <v>3241</v>
      </c>
      <c r="F3707" t="s">
        <v>299</v>
      </c>
      <c r="G3707" t="s">
        <v>299</v>
      </c>
      <c r="H3707" t="s">
        <v>4353</v>
      </c>
      <c r="I3707" s="14"/>
      <c r="J3707" t="s">
        <v>4353</v>
      </c>
      <c r="K3707" s="14"/>
      <c r="L3707" t="s">
        <v>197</v>
      </c>
      <c r="M3707" t="s">
        <v>202</v>
      </c>
      <c r="N3707" s="14"/>
      <c r="O3707" s="14"/>
      <c r="P3707" s="14"/>
      <c r="Q3707" s="14"/>
      <c r="R3707" s="14"/>
      <c r="S3707" s="14">
        <v>0</v>
      </c>
    </row>
    <row r="3708" spans="1:19" x14ac:dyDescent="0.3">
      <c r="A3708" t="s">
        <v>8609</v>
      </c>
      <c r="B3708" t="s">
        <v>9</v>
      </c>
      <c r="C3708" s="14">
        <v>2011</v>
      </c>
      <c r="D3708" t="s">
        <v>302</v>
      </c>
      <c r="E3708" t="s">
        <v>3240</v>
      </c>
      <c r="F3708" t="s">
        <v>299</v>
      </c>
      <c r="G3708" t="s">
        <v>299</v>
      </c>
      <c r="H3708" t="s">
        <v>4353</v>
      </c>
      <c r="I3708" s="14">
        <v>40000000</v>
      </c>
      <c r="J3708" t="s">
        <v>147</v>
      </c>
      <c r="K3708" s="14">
        <v>6190550</v>
      </c>
      <c r="L3708" t="s">
        <v>197</v>
      </c>
      <c r="M3708" t="s">
        <v>202</v>
      </c>
      <c r="N3708" s="14"/>
      <c r="O3708" s="14"/>
      <c r="P3708" s="14"/>
      <c r="Q3708" s="14"/>
      <c r="R3708" s="14"/>
      <c r="S3708" s="14">
        <v>0</v>
      </c>
    </row>
    <row r="3709" spans="1:19" x14ac:dyDescent="0.3">
      <c r="A3709" t="s">
        <v>8610</v>
      </c>
      <c r="B3709" t="s">
        <v>9</v>
      </c>
      <c r="C3709" s="14">
        <v>2011</v>
      </c>
      <c r="D3709" t="s">
        <v>302</v>
      </c>
      <c r="E3709" t="s">
        <v>3242</v>
      </c>
      <c r="F3709" t="s">
        <v>299</v>
      </c>
      <c r="G3709" t="s">
        <v>299</v>
      </c>
      <c r="H3709" t="s">
        <v>4353</v>
      </c>
      <c r="I3709" s="14"/>
      <c r="J3709" t="s">
        <v>4353</v>
      </c>
      <c r="K3709" s="14"/>
      <c r="L3709" t="s">
        <v>197</v>
      </c>
      <c r="M3709" t="s">
        <v>202</v>
      </c>
      <c r="N3709" s="14"/>
      <c r="O3709" s="14"/>
      <c r="P3709" s="14"/>
      <c r="Q3709" s="14"/>
      <c r="R3709" s="14"/>
      <c r="S3709" s="14">
        <v>0</v>
      </c>
    </row>
    <row r="3710" spans="1:19" x14ac:dyDescent="0.3">
      <c r="A3710" t="s">
        <v>8611</v>
      </c>
      <c r="B3710" t="s">
        <v>9</v>
      </c>
      <c r="C3710" s="14">
        <v>2012</v>
      </c>
      <c r="D3710" t="s">
        <v>302</v>
      </c>
      <c r="E3710" t="s">
        <v>3244</v>
      </c>
      <c r="F3710" t="s">
        <v>299</v>
      </c>
      <c r="G3710" t="s">
        <v>299</v>
      </c>
      <c r="H3710" t="s">
        <v>4353</v>
      </c>
      <c r="I3710" s="14"/>
      <c r="J3710" t="s">
        <v>4353</v>
      </c>
      <c r="K3710" s="14"/>
      <c r="L3710" t="s">
        <v>197</v>
      </c>
      <c r="M3710" t="s">
        <v>202</v>
      </c>
      <c r="N3710" s="14"/>
      <c r="O3710" s="14"/>
      <c r="P3710" s="14"/>
      <c r="Q3710" s="14"/>
      <c r="R3710" s="14"/>
      <c r="S3710" s="14">
        <v>0</v>
      </c>
    </row>
    <row r="3711" spans="1:19" x14ac:dyDescent="0.3">
      <c r="A3711" t="s">
        <v>8612</v>
      </c>
      <c r="B3711" t="s">
        <v>9</v>
      </c>
      <c r="C3711" s="14">
        <v>2012</v>
      </c>
      <c r="D3711" t="s">
        <v>302</v>
      </c>
      <c r="E3711" t="s">
        <v>3245</v>
      </c>
      <c r="F3711" t="s">
        <v>299</v>
      </c>
      <c r="G3711" t="s">
        <v>299</v>
      </c>
      <c r="H3711" t="s">
        <v>4353</v>
      </c>
      <c r="I3711" s="14"/>
      <c r="J3711" t="s">
        <v>4353</v>
      </c>
      <c r="K3711" s="14"/>
      <c r="L3711" t="s">
        <v>197</v>
      </c>
      <c r="M3711" t="s">
        <v>202</v>
      </c>
      <c r="N3711" s="14"/>
      <c r="O3711" s="14"/>
      <c r="P3711" s="14"/>
      <c r="Q3711" s="14"/>
      <c r="R3711" s="14"/>
      <c r="S3711" s="14">
        <v>0</v>
      </c>
    </row>
    <row r="3712" spans="1:19" x14ac:dyDescent="0.3">
      <c r="A3712" t="s">
        <v>8613</v>
      </c>
      <c r="B3712" t="s">
        <v>9</v>
      </c>
      <c r="C3712" s="14">
        <v>2013</v>
      </c>
      <c r="D3712" t="s">
        <v>302</v>
      </c>
      <c r="E3712" t="s">
        <v>3246</v>
      </c>
      <c r="F3712" t="s">
        <v>299</v>
      </c>
      <c r="G3712" t="s">
        <v>299</v>
      </c>
      <c r="H3712" t="s">
        <v>4353</v>
      </c>
      <c r="I3712" s="14"/>
      <c r="J3712" t="s">
        <v>4353</v>
      </c>
      <c r="K3712" s="14"/>
      <c r="L3712" t="s">
        <v>197</v>
      </c>
      <c r="M3712" t="s">
        <v>202</v>
      </c>
      <c r="N3712" s="14"/>
      <c r="O3712" s="14"/>
      <c r="P3712" s="14"/>
      <c r="Q3712" s="14"/>
      <c r="R3712" s="14"/>
      <c r="S3712" s="14">
        <v>0</v>
      </c>
    </row>
    <row r="3713" spans="1:19" x14ac:dyDescent="0.3">
      <c r="A3713" t="s">
        <v>8614</v>
      </c>
      <c r="B3713" t="s">
        <v>34</v>
      </c>
      <c r="C3713" s="14">
        <v>1971</v>
      </c>
      <c r="D3713" t="s">
        <v>255</v>
      </c>
      <c r="E3713" t="s">
        <v>4434</v>
      </c>
      <c r="F3713" t="s">
        <v>299</v>
      </c>
      <c r="G3713" t="s">
        <v>299</v>
      </c>
      <c r="H3713" t="s">
        <v>4353</v>
      </c>
      <c r="I3713" s="14"/>
      <c r="J3713" t="s">
        <v>4353</v>
      </c>
      <c r="K3713" s="14">
        <v>30000000</v>
      </c>
      <c r="L3713" t="s">
        <v>198</v>
      </c>
      <c r="M3713" t="s">
        <v>4353</v>
      </c>
      <c r="N3713" s="14">
        <v>0</v>
      </c>
      <c r="O3713" s="14">
        <v>10</v>
      </c>
      <c r="P3713" s="14">
        <v>30</v>
      </c>
      <c r="Q3713" s="14"/>
      <c r="R3713" s="14"/>
      <c r="S3713" s="14">
        <v>0</v>
      </c>
    </row>
    <row r="3714" spans="1:19" x14ac:dyDescent="0.3">
      <c r="A3714" t="s">
        <v>8615</v>
      </c>
      <c r="B3714" t="s">
        <v>34</v>
      </c>
      <c r="C3714" s="14">
        <v>1984</v>
      </c>
      <c r="D3714" t="s">
        <v>255</v>
      </c>
      <c r="E3714" t="s">
        <v>4436</v>
      </c>
      <c r="F3714" t="s">
        <v>299</v>
      </c>
      <c r="G3714" t="s">
        <v>299</v>
      </c>
      <c r="H3714" t="s">
        <v>4353</v>
      </c>
      <c r="I3714" s="14"/>
      <c r="J3714" t="s">
        <v>4353</v>
      </c>
      <c r="K3714" s="14">
        <v>300000</v>
      </c>
      <c r="L3714" t="s">
        <v>197</v>
      </c>
      <c r="M3714" t="s">
        <v>4353</v>
      </c>
      <c r="N3714" s="14"/>
      <c r="O3714" s="14"/>
      <c r="P3714" s="14"/>
      <c r="Q3714" s="14"/>
      <c r="R3714" s="14"/>
      <c r="S3714" s="14">
        <v>0</v>
      </c>
    </row>
    <row r="3715" spans="1:19" x14ac:dyDescent="0.3">
      <c r="A3715" t="s">
        <v>8616</v>
      </c>
      <c r="B3715" t="s">
        <v>34</v>
      </c>
      <c r="C3715" s="14">
        <v>1984</v>
      </c>
      <c r="D3715" t="s">
        <v>255</v>
      </c>
      <c r="E3715" t="s">
        <v>3247</v>
      </c>
      <c r="F3715" t="s">
        <v>299</v>
      </c>
      <c r="G3715" t="s">
        <v>299</v>
      </c>
      <c r="H3715" t="s">
        <v>4353</v>
      </c>
      <c r="I3715" s="14"/>
      <c r="J3715" t="s">
        <v>4353</v>
      </c>
      <c r="K3715" s="14">
        <v>90000</v>
      </c>
      <c r="L3715" t="s">
        <v>197</v>
      </c>
      <c r="M3715" t="s">
        <v>4353</v>
      </c>
      <c r="N3715" s="14"/>
      <c r="O3715" s="14"/>
      <c r="P3715" s="14"/>
      <c r="Q3715" s="14"/>
      <c r="R3715" s="14"/>
      <c r="S3715" s="14">
        <v>0</v>
      </c>
    </row>
    <row r="3716" spans="1:19" x14ac:dyDescent="0.3">
      <c r="A3716" t="s">
        <v>8617</v>
      </c>
      <c r="B3716" t="s">
        <v>34</v>
      </c>
      <c r="C3716" s="14">
        <v>1984</v>
      </c>
      <c r="D3716" t="s">
        <v>255</v>
      </c>
      <c r="E3716" t="s">
        <v>4435</v>
      </c>
      <c r="F3716" t="s">
        <v>299</v>
      </c>
      <c r="G3716" t="s">
        <v>299</v>
      </c>
      <c r="H3716" t="s">
        <v>4353</v>
      </c>
      <c r="I3716" s="14"/>
      <c r="J3716" t="s">
        <v>4353</v>
      </c>
      <c r="K3716" s="14">
        <v>15100000</v>
      </c>
      <c r="L3716" t="s">
        <v>198</v>
      </c>
      <c r="M3716" t="s">
        <v>4353</v>
      </c>
      <c r="N3716" s="14">
        <v>0</v>
      </c>
      <c r="O3716" s="14">
        <v>5</v>
      </c>
      <c r="P3716" s="14">
        <v>25</v>
      </c>
      <c r="Q3716" s="14"/>
      <c r="R3716" s="14"/>
      <c r="S3716" s="14">
        <v>0</v>
      </c>
    </row>
    <row r="3717" spans="1:19" x14ac:dyDescent="0.3">
      <c r="A3717" t="s">
        <v>8618</v>
      </c>
      <c r="B3717" t="s">
        <v>34</v>
      </c>
      <c r="C3717" s="14">
        <v>1986</v>
      </c>
      <c r="D3717" t="s">
        <v>255</v>
      </c>
      <c r="E3717" t="s">
        <v>287</v>
      </c>
      <c r="F3717" t="s">
        <v>299</v>
      </c>
      <c r="G3717" t="s">
        <v>299</v>
      </c>
      <c r="H3717" t="s">
        <v>4353</v>
      </c>
      <c r="I3717" s="14"/>
      <c r="J3717" t="s">
        <v>4353</v>
      </c>
      <c r="K3717" s="14">
        <v>15000000</v>
      </c>
      <c r="L3717" t="s">
        <v>198</v>
      </c>
      <c r="M3717" t="s">
        <v>4353</v>
      </c>
      <c r="N3717" s="14">
        <v>0</v>
      </c>
      <c r="O3717" s="14">
        <v>5</v>
      </c>
      <c r="P3717" s="14">
        <v>20</v>
      </c>
      <c r="Q3717" s="14"/>
      <c r="R3717" s="14"/>
      <c r="S3717" s="14">
        <v>0</v>
      </c>
    </row>
    <row r="3718" spans="1:19" x14ac:dyDescent="0.3">
      <c r="A3718" t="s">
        <v>8619</v>
      </c>
      <c r="B3718" t="s">
        <v>34</v>
      </c>
      <c r="C3718" s="14">
        <v>1990</v>
      </c>
      <c r="D3718" t="s">
        <v>362</v>
      </c>
      <c r="E3718" t="s">
        <v>3248</v>
      </c>
      <c r="F3718" t="s">
        <v>299</v>
      </c>
      <c r="G3718" t="s">
        <v>299</v>
      </c>
      <c r="H3718" t="s">
        <v>4353</v>
      </c>
      <c r="I3718" s="14"/>
      <c r="J3718" t="s">
        <v>4353</v>
      </c>
      <c r="K3718" s="14"/>
      <c r="L3718" t="s">
        <v>197</v>
      </c>
      <c r="M3718" t="s">
        <v>4353</v>
      </c>
      <c r="N3718" s="14"/>
      <c r="O3718" s="14"/>
      <c r="P3718" s="14"/>
      <c r="Q3718" s="14"/>
      <c r="R3718" s="14"/>
      <c r="S3718" s="14">
        <v>0</v>
      </c>
    </row>
    <row r="3719" spans="1:19" x14ac:dyDescent="0.3">
      <c r="A3719" t="s">
        <v>8620</v>
      </c>
      <c r="B3719" t="s">
        <v>34</v>
      </c>
      <c r="C3719" s="14">
        <v>1991</v>
      </c>
      <c r="D3719" t="s">
        <v>362</v>
      </c>
      <c r="E3719" t="s">
        <v>3249</v>
      </c>
      <c r="F3719" t="s">
        <v>299</v>
      </c>
      <c r="G3719" t="s">
        <v>299</v>
      </c>
      <c r="H3719" t="s">
        <v>4353</v>
      </c>
      <c r="I3719" s="14"/>
      <c r="J3719" t="s">
        <v>4353</v>
      </c>
      <c r="K3719" s="14"/>
      <c r="L3719" t="s">
        <v>197</v>
      </c>
      <c r="M3719" t="s">
        <v>4353</v>
      </c>
      <c r="N3719" s="14"/>
      <c r="O3719" s="14"/>
      <c r="P3719" s="14"/>
      <c r="Q3719" s="14"/>
      <c r="R3719" s="14"/>
      <c r="S3719" s="14">
        <v>0</v>
      </c>
    </row>
    <row r="3720" spans="1:19" x14ac:dyDescent="0.3">
      <c r="A3720" t="s">
        <v>8621</v>
      </c>
      <c r="B3720" t="s">
        <v>34</v>
      </c>
      <c r="C3720" s="14">
        <v>1991</v>
      </c>
      <c r="D3720" t="s">
        <v>362</v>
      </c>
      <c r="E3720" t="s">
        <v>3250</v>
      </c>
      <c r="F3720" t="s">
        <v>299</v>
      </c>
      <c r="G3720" t="s">
        <v>299</v>
      </c>
      <c r="H3720" t="s">
        <v>4353</v>
      </c>
      <c r="I3720" s="14"/>
      <c r="J3720" t="s">
        <v>4353</v>
      </c>
      <c r="K3720" s="14"/>
      <c r="L3720" t="s">
        <v>197</v>
      </c>
      <c r="M3720" t="s">
        <v>4353</v>
      </c>
      <c r="N3720" s="14"/>
      <c r="O3720" s="14"/>
      <c r="P3720" s="14"/>
      <c r="Q3720" s="14"/>
      <c r="R3720" s="14"/>
      <c r="S3720" s="14">
        <v>0</v>
      </c>
    </row>
    <row r="3721" spans="1:19" x14ac:dyDescent="0.3">
      <c r="A3721" t="s">
        <v>8622</v>
      </c>
      <c r="B3721" t="s">
        <v>34</v>
      </c>
      <c r="C3721" s="14">
        <v>1992</v>
      </c>
      <c r="D3721" t="s">
        <v>362</v>
      </c>
      <c r="E3721" t="s">
        <v>3251</v>
      </c>
      <c r="F3721" t="s">
        <v>299</v>
      </c>
      <c r="G3721" t="s">
        <v>299</v>
      </c>
      <c r="H3721" t="s">
        <v>4353</v>
      </c>
      <c r="I3721" s="14"/>
      <c r="J3721" t="s">
        <v>4353</v>
      </c>
      <c r="K3721" s="14"/>
      <c r="L3721" t="s">
        <v>197</v>
      </c>
      <c r="M3721" t="s">
        <v>4353</v>
      </c>
      <c r="N3721" s="14"/>
      <c r="O3721" s="14"/>
      <c r="P3721" s="14"/>
      <c r="Q3721" s="14"/>
      <c r="R3721" s="14"/>
      <c r="S3721" s="14">
        <v>0</v>
      </c>
    </row>
    <row r="3722" spans="1:19" x14ac:dyDescent="0.3">
      <c r="A3722" t="s">
        <v>8623</v>
      </c>
      <c r="B3722" t="s">
        <v>34</v>
      </c>
      <c r="C3722" s="14">
        <v>1992</v>
      </c>
      <c r="D3722" t="s">
        <v>362</v>
      </c>
      <c r="E3722" t="s">
        <v>3252</v>
      </c>
      <c r="F3722" t="s">
        <v>299</v>
      </c>
      <c r="G3722" t="s">
        <v>299</v>
      </c>
      <c r="H3722" t="s">
        <v>4353</v>
      </c>
      <c r="I3722" s="14"/>
      <c r="J3722" t="s">
        <v>4353</v>
      </c>
      <c r="K3722" s="14"/>
      <c r="L3722" t="s">
        <v>197</v>
      </c>
      <c r="M3722" t="s">
        <v>4353</v>
      </c>
      <c r="N3722" s="14"/>
      <c r="O3722" s="14"/>
      <c r="P3722" s="14"/>
      <c r="Q3722" s="14"/>
      <c r="R3722" s="14"/>
      <c r="S3722" s="14">
        <v>0</v>
      </c>
    </row>
    <row r="3723" spans="1:19" x14ac:dyDescent="0.3">
      <c r="A3723" t="s">
        <v>8624</v>
      </c>
      <c r="B3723" t="s">
        <v>34</v>
      </c>
      <c r="C3723" s="14">
        <v>1993</v>
      </c>
      <c r="D3723" t="s">
        <v>362</v>
      </c>
      <c r="E3723" t="s">
        <v>9994</v>
      </c>
      <c r="F3723" t="s">
        <v>299</v>
      </c>
      <c r="G3723" t="s">
        <v>299</v>
      </c>
      <c r="H3723" t="s">
        <v>4353</v>
      </c>
      <c r="I3723" s="14"/>
      <c r="J3723" t="s">
        <v>4353</v>
      </c>
      <c r="K3723" s="14"/>
      <c r="L3723" t="s">
        <v>197</v>
      </c>
      <c r="M3723" t="s">
        <v>4353</v>
      </c>
      <c r="N3723" s="14"/>
      <c r="O3723" s="14"/>
      <c r="P3723" s="14"/>
      <c r="Q3723" s="14"/>
      <c r="R3723" s="14"/>
      <c r="S3723" s="14">
        <v>0</v>
      </c>
    </row>
    <row r="3724" spans="1:19" x14ac:dyDescent="0.3">
      <c r="A3724" t="s">
        <v>8625</v>
      </c>
      <c r="B3724" t="s">
        <v>34</v>
      </c>
      <c r="C3724" s="14">
        <v>1995</v>
      </c>
      <c r="D3724" t="s">
        <v>362</v>
      </c>
      <c r="E3724" t="s">
        <v>3253</v>
      </c>
      <c r="F3724" t="s">
        <v>299</v>
      </c>
      <c r="G3724" t="s">
        <v>299</v>
      </c>
      <c r="H3724" t="s">
        <v>4353</v>
      </c>
      <c r="I3724" s="14"/>
      <c r="J3724" t="s">
        <v>4353</v>
      </c>
      <c r="K3724" s="14"/>
      <c r="L3724" t="s">
        <v>197</v>
      </c>
      <c r="M3724" t="s">
        <v>4353</v>
      </c>
      <c r="N3724" s="14"/>
      <c r="O3724" s="14"/>
      <c r="P3724" s="14"/>
      <c r="Q3724" s="14"/>
      <c r="R3724" s="14"/>
      <c r="S3724" s="14">
        <v>0</v>
      </c>
    </row>
    <row r="3725" spans="1:19" x14ac:dyDescent="0.3">
      <c r="A3725" t="s">
        <v>8626</v>
      </c>
      <c r="B3725" t="s">
        <v>34</v>
      </c>
      <c r="C3725" s="14">
        <v>1997</v>
      </c>
      <c r="D3725" t="s">
        <v>362</v>
      </c>
      <c r="E3725" t="s">
        <v>3254</v>
      </c>
      <c r="F3725" t="s">
        <v>299</v>
      </c>
      <c r="G3725" t="s">
        <v>299</v>
      </c>
      <c r="H3725" t="s">
        <v>4353</v>
      </c>
      <c r="I3725" s="14"/>
      <c r="J3725" t="s">
        <v>4353</v>
      </c>
      <c r="K3725" s="14"/>
      <c r="L3725" t="s">
        <v>197</v>
      </c>
      <c r="M3725" t="s">
        <v>4353</v>
      </c>
      <c r="N3725" s="14"/>
      <c r="O3725" s="14"/>
      <c r="P3725" s="14"/>
      <c r="Q3725" s="14"/>
      <c r="R3725" s="14"/>
      <c r="S3725" s="14">
        <v>0</v>
      </c>
    </row>
    <row r="3726" spans="1:19" x14ac:dyDescent="0.3">
      <c r="A3726" t="s">
        <v>8627</v>
      </c>
      <c r="B3726" t="s">
        <v>34</v>
      </c>
      <c r="C3726" s="14">
        <v>2000</v>
      </c>
      <c r="D3726" t="s">
        <v>302</v>
      </c>
      <c r="E3726" t="s">
        <v>3255</v>
      </c>
      <c r="F3726" t="s">
        <v>299</v>
      </c>
      <c r="G3726" t="s">
        <v>299</v>
      </c>
      <c r="H3726" t="s">
        <v>4353</v>
      </c>
      <c r="I3726" s="14">
        <v>250000</v>
      </c>
      <c r="J3726" t="s">
        <v>146</v>
      </c>
      <c r="K3726" s="14">
        <v>250000</v>
      </c>
      <c r="L3726" t="s">
        <v>197</v>
      </c>
      <c r="M3726" t="s">
        <v>202</v>
      </c>
      <c r="N3726" s="14"/>
      <c r="O3726" s="14"/>
      <c r="P3726" s="14"/>
      <c r="Q3726" s="14"/>
      <c r="R3726" s="14"/>
      <c r="S3726" s="14">
        <v>0</v>
      </c>
    </row>
    <row r="3727" spans="1:19" x14ac:dyDescent="0.3">
      <c r="A3727" t="s">
        <v>8628</v>
      </c>
      <c r="B3727" t="s">
        <v>34</v>
      </c>
      <c r="C3727" s="14">
        <v>2001</v>
      </c>
      <c r="D3727" t="s">
        <v>302</v>
      </c>
      <c r="E3727" t="s">
        <v>3256</v>
      </c>
      <c r="F3727" t="s">
        <v>299</v>
      </c>
      <c r="G3727" t="s">
        <v>299</v>
      </c>
      <c r="H3727" t="s">
        <v>4353</v>
      </c>
      <c r="I3727" s="14"/>
      <c r="J3727" t="s">
        <v>4353</v>
      </c>
      <c r="K3727" s="14"/>
      <c r="L3727" t="s">
        <v>197</v>
      </c>
      <c r="M3727" t="s">
        <v>202</v>
      </c>
      <c r="N3727" s="14"/>
      <c r="O3727" s="14"/>
      <c r="P3727" s="14"/>
      <c r="Q3727" s="14"/>
      <c r="R3727" s="14"/>
      <c r="S3727" s="14">
        <v>0</v>
      </c>
    </row>
    <row r="3728" spans="1:19" x14ac:dyDescent="0.3">
      <c r="A3728" t="s">
        <v>8629</v>
      </c>
      <c r="B3728" t="s">
        <v>34</v>
      </c>
      <c r="C3728" s="14">
        <v>2003</v>
      </c>
      <c r="D3728" t="s">
        <v>302</v>
      </c>
      <c r="E3728" t="s">
        <v>3257</v>
      </c>
      <c r="F3728" t="s">
        <v>299</v>
      </c>
      <c r="G3728" t="s">
        <v>299</v>
      </c>
      <c r="H3728" t="s">
        <v>4353</v>
      </c>
      <c r="I3728" s="14">
        <v>250000</v>
      </c>
      <c r="J3728" t="s">
        <v>146</v>
      </c>
      <c r="K3728" s="14">
        <v>250000</v>
      </c>
      <c r="L3728" t="s">
        <v>197</v>
      </c>
      <c r="M3728" t="s">
        <v>202</v>
      </c>
      <c r="N3728" s="14"/>
      <c r="O3728" s="14"/>
      <c r="P3728" s="14"/>
      <c r="Q3728" s="14"/>
      <c r="R3728" s="14"/>
      <c r="S3728" s="14">
        <v>0</v>
      </c>
    </row>
    <row r="3729" spans="1:19" x14ac:dyDescent="0.3">
      <c r="A3729" t="s">
        <v>8630</v>
      </c>
      <c r="B3729" t="s">
        <v>34</v>
      </c>
      <c r="C3729" s="14">
        <v>2003</v>
      </c>
      <c r="D3729" t="s">
        <v>302</v>
      </c>
      <c r="E3729" t="s">
        <v>3258</v>
      </c>
      <c r="F3729" t="s">
        <v>299</v>
      </c>
      <c r="G3729" t="s">
        <v>299</v>
      </c>
      <c r="H3729" t="s">
        <v>4353</v>
      </c>
      <c r="I3729" s="14"/>
      <c r="J3729" t="s">
        <v>4353</v>
      </c>
      <c r="K3729" s="14"/>
      <c r="L3729" t="s">
        <v>197</v>
      </c>
      <c r="M3729" t="s">
        <v>202</v>
      </c>
      <c r="N3729" s="14"/>
      <c r="O3729" s="14"/>
      <c r="P3729" s="14"/>
      <c r="Q3729" s="14"/>
      <c r="R3729" s="14"/>
      <c r="S3729" s="14">
        <v>0</v>
      </c>
    </row>
    <row r="3730" spans="1:19" x14ac:dyDescent="0.3">
      <c r="A3730" t="s">
        <v>8631</v>
      </c>
      <c r="B3730" t="s">
        <v>34</v>
      </c>
      <c r="C3730" s="14">
        <v>2004</v>
      </c>
      <c r="D3730" t="s">
        <v>302</v>
      </c>
      <c r="E3730" t="s">
        <v>3259</v>
      </c>
      <c r="F3730" t="s">
        <v>299</v>
      </c>
      <c r="G3730" t="s">
        <v>299</v>
      </c>
      <c r="H3730" t="s">
        <v>4353</v>
      </c>
      <c r="I3730" s="14"/>
      <c r="J3730" t="s">
        <v>4353</v>
      </c>
      <c r="K3730" s="14"/>
      <c r="L3730" t="s">
        <v>197</v>
      </c>
      <c r="M3730" t="s">
        <v>202</v>
      </c>
      <c r="N3730" s="14"/>
      <c r="O3730" s="14"/>
      <c r="P3730" s="14"/>
      <c r="Q3730" s="14"/>
      <c r="R3730" s="14"/>
      <c r="S3730" s="14">
        <v>0</v>
      </c>
    </row>
    <row r="3731" spans="1:19" x14ac:dyDescent="0.3">
      <c r="A3731" t="s">
        <v>8632</v>
      </c>
      <c r="B3731" t="s">
        <v>34</v>
      </c>
      <c r="C3731" s="14">
        <v>2004</v>
      </c>
      <c r="D3731" t="s">
        <v>372</v>
      </c>
      <c r="E3731" t="s">
        <v>3260</v>
      </c>
      <c r="F3731" t="s">
        <v>3261</v>
      </c>
      <c r="G3731" t="s">
        <v>493</v>
      </c>
      <c r="H3731" t="s">
        <v>207</v>
      </c>
      <c r="I3731" s="14"/>
      <c r="J3731" t="s">
        <v>4353</v>
      </c>
      <c r="K3731" s="14">
        <v>3000000</v>
      </c>
      <c r="L3731" t="s">
        <v>198</v>
      </c>
      <c r="M3731" t="s">
        <v>199</v>
      </c>
      <c r="N3731" s="14"/>
      <c r="O3731" s="14"/>
      <c r="P3731" s="14"/>
      <c r="Q3731" s="14">
        <v>0</v>
      </c>
      <c r="R3731" s="14">
        <v>1</v>
      </c>
      <c r="S3731" s="14">
        <v>1</v>
      </c>
    </row>
    <row r="3732" spans="1:19" x14ac:dyDescent="0.3">
      <c r="A3732" t="s">
        <v>8633</v>
      </c>
      <c r="B3732" t="s">
        <v>34</v>
      </c>
      <c r="C3732" s="14">
        <v>2006</v>
      </c>
      <c r="D3732" t="s">
        <v>302</v>
      </c>
      <c r="E3732" t="s">
        <v>3262</v>
      </c>
      <c r="F3732" t="s">
        <v>299</v>
      </c>
      <c r="G3732" t="s">
        <v>299</v>
      </c>
      <c r="H3732" t="s">
        <v>4353</v>
      </c>
      <c r="I3732" s="14"/>
      <c r="J3732" t="s">
        <v>4353</v>
      </c>
      <c r="K3732" s="14"/>
      <c r="L3732" t="s">
        <v>197</v>
      </c>
      <c r="M3732" t="s">
        <v>202</v>
      </c>
      <c r="N3732" s="14"/>
      <c r="O3732" s="14"/>
      <c r="P3732" s="14"/>
      <c r="Q3732" s="14"/>
      <c r="R3732" s="14"/>
      <c r="S3732" s="14">
        <v>0</v>
      </c>
    </row>
    <row r="3733" spans="1:19" x14ac:dyDescent="0.3">
      <c r="A3733" t="s">
        <v>8634</v>
      </c>
      <c r="B3733" t="s">
        <v>34</v>
      </c>
      <c r="C3733" s="14">
        <v>2006</v>
      </c>
      <c r="D3733" t="s">
        <v>302</v>
      </c>
      <c r="E3733" t="s">
        <v>3263</v>
      </c>
      <c r="F3733" t="s">
        <v>299</v>
      </c>
      <c r="G3733" t="s">
        <v>299</v>
      </c>
      <c r="H3733" t="s">
        <v>4353</v>
      </c>
      <c r="I3733" s="14"/>
      <c r="J3733" t="s">
        <v>4353</v>
      </c>
      <c r="K3733" s="14"/>
      <c r="L3733" t="s">
        <v>197</v>
      </c>
      <c r="M3733" t="s">
        <v>202</v>
      </c>
      <c r="N3733" s="14"/>
      <c r="O3733" s="14"/>
      <c r="P3733" s="14"/>
      <c r="Q3733" s="14"/>
      <c r="R3733" s="14"/>
      <c r="S3733" s="14">
        <v>0</v>
      </c>
    </row>
    <row r="3734" spans="1:19" x14ac:dyDescent="0.3">
      <c r="A3734" t="s">
        <v>8635</v>
      </c>
      <c r="B3734" t="s">
        <v>34</v>
      </c>
      <c r="C3734" s="14">
        <v>2007</v>
      </c>
      <c r="D3734" t="s">
        <v>302</v>
      </c>
      <c r="E3734" t="s">
        <v>3264</v>
      </c>
      <c r="F3734" t="s">
        <v>299</v>
      </c>
      <c r="G3734" t="s">
        <v>299</v>
      </c>
      <c r="H3734" t="s">
        <v>4353</v>
      </c>
      <c r="I3734" s="14"/>
      <c r="J3734" t="s">
        <v>4353</v>
      </c>
      <c r="K3734" s="14"/>
      <c r="L3734" t="s">
        <v>197</v>
      </c>
      <c r="M3734" t="s">
        <v>202</v>
      </c>
      <c r="N3734" s="14"/>
      <c r="O3734" s="14"/>
      <c r="P3734" s="14"/>
      <c r="Q3734" s="14"/>
      <c r="R3734" s="14"/>
      <c r="S3734" s="14">
        <v>0</v>
      </c>
    </row>
    <row r="3735" spans="1:19" x14ac:dyDescent="0.3">
      <c r="A3735" t="s">
        <v>8636</v>
      </c>
      <c r="B3735" t="s">
        <v>34</v>
      </c>
      <c r="C3735" s="14">
        <v>2008</v>
      </c>
      <c r="D3735" t="s">
        <v>302</v>
      </c>
      <c r="E3735" t="s">
        <v>3265</v>
      </c>
      <c r="F3735" t="s">
        <v>299</v>
      </c>
      <c r="G3735" t="s">
        <v>299</v>
      </c>
      <c r="H3735" t="s">
        <v>4353</v>
      </c>
      <c r="I3735" s="14"/>
      <c r="J3735" t="s">
        <v>4353</v>
      </c>
      <c r="K3735" s="14"/>
      <c r="L3735" t="s">
        <v>197</v>
      </c>
      <c r="M3735" t="s">
        <v>202</v>
      </c>
      <c r="N3735" s="14"/>
      <c r="O3735" s="14"/>
      <c r="P3735" s="14"/>
      <c r="Q3735" s="14"/>
      <c r="R3735" s="14"/>
      <c r="S3735" s="14">
        <v>0</v>
      </c>
    </row>
    <row r="3736" spans="1:19" x14ac:dyDescent="0.3">
      <c r="A3736" t="s">
        <v>8637</v>
      </c>
      <c r="B3736" t="s">
        <v>34</v>
      </c>
      <c r="C3736" s="14">
        <v>2008</v>
      </c>
      <c r="D3736" t="s">
        <v>302</v>
      </c>
      <c r="E3736" t="s">
        <v>3266</v>
      </c>
      <c r="F3736" t="s">
        <v>299</v>
      </c>
      <c r="G3736" t="s">
        <v>299</v>
      </c>
      <c r="H3736" t="s">
        <v>4353</v>
      </c>
      <c r="I3736" s="14"/>
      <c r="J3736" t="s">
        <v>4353</v>
      </c>
      <c r="K3736" s="14"/>
      <c r="L3736" t="s">
        <v>197</v>
      </c>
      <c r="M3736" t="s">
        <v>202</v>
      </c>
      <c r="N3736" s="14"/>
      <c r="O3736" s="14"/>
      <c r="P3736" s="14"/>
      <c r="Q3736" s="14"/>
      <c r="R3736" s="14"/>
      <c r="S3736" s="14">
        <v>0</v>
      </c>
    </row>
    <row r="3737" spans="1:19" x14ac:dyDescent="0.3">
      <c r="A3737" t="s">
        <v>8638</v>
      </c>
      <c r="B3737" t="s">
        <v>34</v>
      </c>
      <c r="C3737" s="14">
        <v>2008</v>
      </c>
      <c r="D3737" t="s">
        <v>4542</v>
      </c>
      <c r="E3737" t="s">
        <v>3267</v>
      </c>
      <c r="F3737" t="s">
        <v>336</v>
      </c>
      <c r="G3737" t="s">
        <v>337</v>
      </c>
      <c r="H3737" t="s">
        <v>207</v>
      </c>
      <c r="I3737" s="14">
        <v>16600000</v>
      </c>
      <c r="J3737" t="s">
        <v>146</v>
      </c>
      <c r="K3737" s="14">
        <v>16600000</v>
      </c>
      <c r="L3737" t="s">
        <v>198</v>
      </c>
      <c r="M3737" t="s">
        <v>202</v>
      </c>
      <c r="N3737" s="14">
        <v>2</v>
      </c>
      <c r="O3737" s="14">
        <v>5</v>
      </c>
      <c r="P3737" s="14">
        <v>15</v>
      </c>
      <c r="Q3737" s="14">
        <v>0</v>
      </c>
      <c r="R3737" s="14">
        <v>1</v>
      </c>
      <c r="S3737" s="14">
        <v>1</v>
      </c>
    </row>
    <row r="3738" spans="1:19" x14ac:dyDescent="0.3">
      <c r="A3738" t="s">
        <v>8639</v>
      </c>
      <c r="B3738" t="s">
        <v>34</v>
      </c>
      <c r="C3738" s="14">
        <v>2009</v>
      </c>
      <c r="D3738" t="s">
        <v>302</v>
      </c>
      <c r="E3738" t="s">
        <v>3270</v>
      </c>
      <c r="F3738" t="s">
        <v>299</v>
      </c>
      <c r="G3738" t="s">
        <v>299</v>
      </c>
      <c r="H3738" t="s">
        <v>4353</v>
      </c>
      <c r="I3738" s="14"/>
      <c r="J3738" t="s">
        <v>4353</v>
      </c>
      <c r="K3738" s="14"/>
      <c r="L3738" t="s">
        <v>197</v>
      </c>
      <c r="M3738" t="s">
        <v>202</v>
      </c>
      <c r="N3738" s="14"/>
      <c r="O3738" s="14"/>
      <c r="P3738" s="14"/>
      <c r="Q3738" s="14"/>
      <c r="R3738" s="14"/>
      <c r="S3738" s="14">
        <v>0</v>
      </c>
    </row>
    <row r="3739" spans="1:19" x14ac:dyDescent="0.3">
      <c r="A3739" t="s">
        <v>8640</v>
      </c>
      <c r="B3739" t="s">
        <v>34</v>
      </c>
      <c r="C3739" s="14">
        <v>2009</v>
      </c>
      <c r="D3739" t="s">
        <v>302</v>
      </c>
      <c r="E3739" t="s">
        <v>3271</v>
      </c>
      <c r="F3739" t="s">
        <v>299</v>
      </c>
      <c r="G3739" t="s">
        <v>299</v>
      </c>
      <c r="H3739" t="s">
        <v>4353</v>
      </c>
      <c r="I3739" s="14"/>
      <c r="J3739" t="s">
        <v>4353</v>
      </c>
      <c r="K3739" s="14"/>
      <c r="L3739" t="s">
        <v>197</v>
      </c>
      <c r="M3739" t="s">
        <v>202</v>
      </c>
      <c r="N3739" s="14"/>
      <c r="O3739" s="14"/>
      <c r="P3739" s="14"/>
      <c r="Q3739" s="14"/>
      <c r="R3739" s="14"/>
      <c r="S3739" s="14">
        <v>0</v>
      </c>
    </row>
    <row r="3740" spans="1:19" x14ac:dyDescent="0.3">
      <c r="A3740" t="s">
        <v>8641</v>
      </c>
      <c r="B3740" t="s">
        <v>34</v>
      </c>
      <c r="C3740" s="14">
        <v>2009</v>
      </c>
      <c r="D3740" t="s">
        <v>302</v>
      </c>
      <c r="E3740" t="s">
        <v>3268</v>
      </c>
      <c r="F3740" t="s">
        <v>299</v>
      </c>
      <c r="G3740" t="s">
        <v>299</v>
      </c>
      <c r="H3740" t="s">
        <v>4353</v>
      </c>
      <c r="I3740" s="14"/>
      <c r="J3740" t="s">
        <v>4353</v>
      </c>
      <c r="K3740" s="14"/>
      <c r="L3740" t="s">
        <v>197</v>
      </c>
      <c r="M3740" t="s">
        <v>202</v>
      </c>
      <c r="N3740" s="14"/>
      <c r="O3740" s="14"/>
      <c r="P3740" s="14"/>
      <c r="Q3740" s="14"/>
      <c r="R3740" s="14"/>
      <c r="S3740" s="14">
        <v>0</v>
      </c>
    </row>
    <row r="3741" spans="1:19" x14ac:dyDescent="0.3">
      <c r="A3741" t="s">
        <v>8642</v>
      </c>
      <c r="B3741" t="s">
        <v>34</v>
      </c>
      <c r="C3741" s="14">
        <v>2009</v>
      </c>
      <c r="D3741" t="s">
        <v>302</v>
      </c>
      <c r="E3741" t="s">
        <v>3269</v>
      </c>
      <c r="F3741" t="s">
        <v>299</v>
      </c>
      <c r="G3741" t="s">
        <v>299</v>
      </c>
      <c r="H3741" t="s">
        <v>4353</v>
      </c>
      <c r="I3741" s="14"/>
      <c r="J3741" t="s">
        <v>4353</v>
      </c>
      <c r="K3741" s="14"/>
      <c r="L3741" t="s">
        <v>197</v>
      </c>
      <c r="M3741" t="s">
        <v>202</v>
      </c>
      <c r="N3741" s="14"/>
      <c r="O3741" s="14"/>
      <c r="P3741" s="14"/>
      <c r="Q3741" s="14"/>
      <c r="R3741" s="14"/>
      <c r="S3741" s="14">
        <v>0</v>
      </c>
    </row>
    <row r="3742" spans="1:19" x14ac:dyDescent="0.3">
      <c r="A3742" t="s">
        <v>8643</v>
      </c>
      <c r="B3742" t="s">
        <v>34</v>
      </c>
      <c r="C3742" s="14">
        <v>2010</v>
      </c>
      <c r="D3742" t="s">
        <v>302</v>
      </c>
      <c r="E3742" t="s">
        <v>3272</v>
      </c>
      <c r="F3742" t="s">
        <v>299</v>
      </c>
      <c r="G3742" t="s">
        <v>299</v>
      </c>
      <c r="H3742" t="s">
        <v>4353</v>
      </c>
      <c r="I3742" s="14"/>
      <c r="J3742" t="s">
        <v>4353</v>
      </c>
      <c r="K3742" s="14"/>
      <c r="L3742" t="s">
        <v>197</v>
      </c>
      <c r="M3742" t="s">
        <v>202</v>
      </c>
      <c r="N3742" s="14"/>
      <c r="O3742" s="14"/>
      <c r="P3742" s="14"/>
      <c r="Q3742" s="14"/>
      <c r="R3742" s="14"/>
      <c r="S3742" s="14">
        <v>0</v>
      </c>
    </row>
    <row r="3743" spans="1:19" x14ac:dyDescent="0.3">
      <c r="A3743" t="s">
        <v>8644</v>
      </c>
      <c r="B3743" t="s">
        <v>34</v>
      </c>
      <c r="C3743" s="14">
        <v>2010</v>
      </c>
      <c r="D3743" t="s">
        <v>302</v>
      </c>
      <c r="E3743" t="s">
        <v>3273</v>
      </c>
      <c r="F3743" t="s">
        <v>299</v>
      </c>
      <c r="G3743" t="s">
        <v>299</v>
      </c>
      <c r="H3743" t="s">
        <v>4353</v>
      </c>
      <c r="I3743" s="14"/>
      <c r="J3743" t="s">
        <v>4353</v>
      </c>
      <c r="K3743" s="14"/>
      <c r="L3743" t="s">
        <v>197</v>
      </c>
      <c r="M3743" t="s">
        <v>202</v>
      </c>
      <c r="N3743" s="14"/>
      <c r="O3743" s="14"/>
      <c r="P3743" s="14"/>
      <c r="Q3743" s="14"/>
      <c r="R3743" s="14"/>
      <c r="S3743" s="14">
        <v>0</v>
      </c>
    </row>
    <row r="3744" spans="1:19" x14ac:dyDescent="0.3">
      <c r="A3744" t="s">
        <v>8645</v>
      </c>
      <c r="B3744" t="s">
        <v>34</v>
      </c>
      <c r="C3744" s="14">
        <v>2011</v>
      </c>
      <c r="D3744" t="s">
        <v>302</v>
      </c>
      <c r="E3744" t="s">
        <v>3263</v>
      </c>
      <c r="F3744" t="s">
        <v>299</v>
      </c>
      <c r="G3744" t="s">
        <v>299</v>
      </c>
      <c r="H3744" t="s">
        <v>4353</v>
      </c>
      <c r="I3744" s="14"/>
      <c r="J3744" t="s">
        <v>4353</v>
      </c>
      <c r="K3744" s="14"/>
      <c r="L3744" t="s">
        <v>197</v>
      </c>
      <c r="M3744" t="s">
        <v>202</v>
      </c>
      <c r="N3744" s="14"/>
      <c r="O3744" s="14"/>
      <c r="P3744" s="14"/>
      <c r="Q3744" s="14"/>
      <c r="R3744" s="14"/>
      <c r="S3744" s="14">
        <v>0</v>
      </c>
    </row>
    <row r="3745" spans="1:19" x14ac:dyDescent="0.3">
      <c r="A3745" t="s">
        <v>8646</v>
      </c>
      <c r="B3745" t="s">
        <v>34</v>
      </c>
      <c r="C3745" s="14">
        <v>2011</v>
      </c>
      <c r="D3745" t="s">
        <v>302</v>
      </c>
      <c r="E3745" t="s">
        <v>3275</v>
      </c>
      <c r="F3745" t="s">
        <v>299</v>
      </c>
      <c r="G3745" t="s">
        <v>299</v>
      </c>
      <c r="H3745" t="s">
        <v>4353</v>
      </c>
      <c r="I3745" s="14"/>
      <c r="J3745" t="s">
        <v>4353</v>
      </c>
      <c r="K3745" s="14"/>
      <c r="L3745" t="s">
        <v>197</v>
      </c>
      <c r="M3745" t="s">
        <v>202</v>
      </c>
      <c r="N3745" s="14"/>
      <c r="O3745" s="14"/>
      <c r="P3745" s="14"/>
      <c r="Q3745" s="14"/>
      <c r="R3745" s="14"/>
      <c r="S3745" s="14">
        <v>0</v>
      </c>
    </row>
    <row r="3746" spans="1:19" x14ac:dyDescent="0.3">
      <c r="A3746" t="s">
        <v>8647</v>
      </c>
      <c r="B3746" t="s">
        <v>34</v>
      </c>
      <c r="C3746" s="14">
        <v>2011</v>
      </c>
      <c r="D3746" t="s">
        <v>5082</v>
      </c>
      <c r="E3746" t="s">
        <v>3274</v>
      </c>
      <c r="F3746" t="s">
        <v>336</v>
      </c>
      <c r="G3746" t="s">
        <v>337</v>
      </c>
      <c r="H3746" t="s">
        <v>207</v>
      </c>
      <c r="I3746" s="14">
        <v>15314225</v>
      </c>
      <c r="J3746" t="s">
        <v>146</v>
      </c>
      <c r="K3746" s="14">
        <v>15314225</v>
      </c>
      <c r="L3746" t="s">
        <v>198</v>
      </c>
      <c r="M3746" t="s">
        <v>202</v>
      </c>
      <c r="N3746" s="14">
        <v>2</v>
      </c>
      <c r="O3746" s="14">
        <v>5</v>
      </c>
      <c r="P3746" s="14">
        <v>20</v>
      </c>
      <c r="Q3746" s="14">
        <v>0</v>
      </c>
      <c r="R3746" s="14">
        <v>1</v>
      </c>
      <c r="S3746" s="14">
        <v>1</v>
      </c>
    </row>
    <row r="3747" spans="1:19" x14ac:dyDescent="0.3">
      <c r="A3747" t="s">
        <v>8648</v>
      </c>
      <c r="B3747" t="s">
        <v>34</v>
      </c>
      <c r="C3747" s="14">
        <v>2012</v>
      </c>
      <c r="D3747" t="s">
        <v>5082</v>
      </c>
      <c r="E3747" t="s">
        <v>3279</v>
      </c>
      <c r="F3747" t="s">
        <v>336</v>
      </c>
      <c r="G3747" t="s">
        <v>337</v>
      </c>
      <c r="H3747" t="s">
        <v>207</v>
      </c>
      <c r="I3747" s="14">
        <v>15000000</v>
      </c>
      <c r="J3747" t="s">
        <v>146</v>
      </c>
      <c r="K3747" s="14">
        <v>15000000</v>
      </c>
      <c r="L3747" t="s">
        <v>198</v>
      </c>
      <c r="M3747" t="s">
        <v>202</v>
      </c>
      <c r="N3747" s="14">
        <v>2</v>
      </c>
      <c r="O3747" s="14">
        <v>5</v>
      </c>
      <c r="P3747" s="14">
        <v>20</v>
      </c>
      <c r="Q3747" s="14">
        <v>0</v>
      </c>
      <c r="R3747" s="14">
        <v>1</v>
      </c>
      <c r="S3747" s="14">
        <v>1</v>
      </c>
    </row>
    <row r="3748" spans="1:19" x14ac:dyDescent="0.3">
      <c r="A3748" t="s">
        <v>8649</v>
      </c>
      <c r="B3748" t="s">
        <v>34</v>
      </c>
      <c r="C3748" s="14">
        <v>2012</v>
      </c>
      <c r="D3748" t="s">
        <v>302</v>
      </c>
      <c r="E3748" t="s">
        <v>3278</v>
      </c>
      <c r="F3748" t="s">
        <v>299</v>
      </c>
      <c r="G3748" t="s">
        <v>299</v>
      </c>
      <c r="H3748" t="s">
        <v>4353</v>
      </c>
      <c r="I3748" s="14">
        <v>10000000</v>
      </c>
      <c r="J3748" t="s">
        <v>146</v>
      </c>
      <c r="K3748" s="14">
        <v>10000000</v>
      </c>
      <c r="L3748" t="s">
        <v>197</v>
      </c>
      <c r="M3748" t="s">
        <v>202</v>
      </c>
      <c r="N3748" s="14"/>
      <c r="O3748" s="14"/>
      <c r="P3748" s="14"/>
      <c r="Q3748" s="14"/>
      <c r="R3748" s="14"/>
      <c r="S3748" s="14">
        <v>0</v>
      </c>
    </row>
    <row r="3749" spans="1:19" x14ac:dyDescent="0.3">
      <c r="A3749" t="s">
        <v>8650</v>
      </c>
      <c r="B3749" t="s">
        <v>34</v>
      </c>
      <c r="C3749" s="14">
        <v>2012</v>
      </c>
      <c r="D3749" t="s">
        <v>302</v>
      </c>
      <c r="E3749" t="s">
        <v>3277</v>
      </c>
      <c r="F3749" t="s">
        <v>299</v>
      </c>
      <c r="G3749" t="s">
        <v>299</v>
      </c>
      <c r="H3749" t="s">
        <v>4353</v>
      </c>
      <c r="I3749" s="14">
        <v>1000000</v>
      </c>
      <c r="J3749" t="s">
        <v>147</v>
      </c>
      <c r="K3749" s="14">
        <v>158420.046875</v>
      </c>
      <c r="L3749" t="s">
        <v>197</v>
      </c>
      <c r="M3749" t="s">
        <v>202</v>
      </c>
      <c r="N3749" s="14"/>
      <c r="O3749" s="14"/>
      <c r="P3749" s="14"/>
      <c r="Q3749" s="14"/>
      <c r="R3749" s="14"/>
      <c r="S3749" s="14">
        <v>0</v>
      </c>
    </row>
    <row r="3750" spans="1:19" x14ac:dyDescent="0.3">
      <c r="A3750" t="s">
        <v>8651</v>
      </c>
      <c r="B3750" t="s">
        <v>34</v>
      </c>
      <c r="C3750" s="14">
        <v>2012</v>
      </c>
      <c r="D3750" t="s">
        <v>302</v>
      </c>
      <c r="E3750" t="s">
        <v>3276</v>
      </c>
      <c r="F3750" t="s">
        <v>299</v>
      </c>
      <c r="G3750" t="s">
        <v>299</v>
      </c>
      <c r="H3750" t="s">
        <v>4353</v>
      </c>
      <c r="I3750" s="14"/>
      <c r="J3750" t="s">
        <v>4353</v>
      </c>
      <c r="K3750" s="14"/>
      <c r="L3750" t="s">
        <v>197</v>
      </c>
      <c r="M3750" t="s">
        <v>202</v>
      </c>
      <c r="N3750" s="14"/>
      <c r="O3750" s="14"/>
      <c r="P3750" s="14"/>
      <c r="Q3750" s="14"/>
      <c r="R3750" s="14"/>
      <c r="S3750" s="14">
        <v>0</v>
      </c>
    </row>
    <row r="3751" spans="1:19" x14ac:dyDescent="0.3">
      <c r="A3751" t="s">
        <v>8652</v>
      </c>
      <c r="B3751" t="s">
        <v>34</v>
      </c>
      <c r="C3751" s="14">
        <v>2013</v>
      </c>
      <c r="D3751" t="s">
        <v>302</v>
      </c>
      <c r="E3751" t="s">
        <v>3280</v>
      </c>
      <c r="F3751" t="s">
        <v>299</v>
      </c>
      <c r="G3751" t="s">
        <v>299</v>
      </c>
      <c r="H3751" t="s">
        <v>4353</v>
      </c>
      <c r="I3751" s="14">
        <v>30000000</v>
      </c>
      <c r="J3751" t="s">
        <v>146</v>
      </c>
      <c r="K3751" s="14">
        <v>30000000</v>
      </c>
      <c r="L3751" t="s">
        <v>197</v>
      </c>
      <c r="M3751" t="s">
        <v>202</v>
      </c>
      <c r="N3751" s="14"/>
      <c r="O3751" s="14"/>
      <c r="P3751" s="14"/>
      <c r="Q3751" s="14"/>
      <c r="R3751" s="14"/>
      <c r="S3751" s="14">
        <v>0</v>
      </c>
    </row>
    <row r="3752" spans="1:19" x14ac:dyDescent="0.3">
      <c r="A3752" t="s">
        <v>8654</v>
      </c>
      <c r="B3752" t="s">
        <v>34</v>
      </c>
      <c r="C3752" s="14">
        <v>2013</v>
      </c>
      <c r="D3752" t="s">
        <v>302</v>
      </c>
      <c r="E3752" t="s">
        <v>8655</v>
      </c>
      <c r="F3752" t="s">
        <v>787</v>
      </c>
      <c r="G3752" t="s">
        <v>365</v>
      </c>
      <c r="H3752" t="s">
        <v>4353</v>
      </c>
      <c r="I3752" s="14"/>
      <c r="J3752" t="s">
        <v>4353</v>
      </c>
      <c r="K3752" s="14"/>
      <c r="L3752" t="s">
        <v>197</v>
      </c>
      <c r="M3752" t="s">
        <v>202</v>
      </c>
      <c r="N3752" s="14"/>
      <c r="O3752" s="14"/>
      <c r="P3752" s="14"/>
      <c r="Q3752" s="14"/>
      <c r="R3752" s="14"/>
      <c r="S3752" s="14">
        <v>0</v>
      </c>
    </row>
    <row r="3753" spans="1:19" x14ac:dyDescent="0.3">
      <c r="A3753" t="s">
        <v>8656</v>
      </c>
      <c r="B3753" t="s">
        <v>34</v>
      </c>
      <c r="C3753" s="14">
        <v>2013</v>
      </c>
      <c r="D3753" t="s">
        <v>302</v>
      </c>
      <c r="E3753" t="s">
        <v>8653</v>
      </c>
      <c r="F3753" t="s">
        <v>787</v>
      </c>
      <c r="G3753" t="s">
        <v>365</v>
      </c>
      <c r="H3753" t="s">
        <v>4353</v>
      </c>
      <c r="I3753" s="14">
        <v>3000</v>
      </c>
      <c r="J3753" t="s">
        <v>146</v>
      </c>
      <c r="K3753" s="14">
        <v>3000</v>
      </c>
      <c r="L3753" t="s">
        <v>197</v>
      </c>
      <c r="M3753" t="s">
        <v>202</v>
      </c>
      <c r="N3753" s="14"/>
      <c r="O3753" s="14"/>
      <c r="P3753" s="14"/>
      <c r="Q3753" s="14"/>
      <c r="R3753" s="14"/>
      <c r="S3753" s="14">
        <v>0</v>
      </c>
    </row>
    <row r="3754" spans="1:19" x14ac:dyDescent="0.3">
      <c r="A3754" t="s">
        <v>8657</v>
      </c>
      <c r="B3754" t="s">
        <v>34</v>
      </c>
      <c r="C3754" s="14">
        <v>2013</v>
      </c>
      <c r="D3754" t="s">
        <v>302</v>
      </c>
      <c r="E3754" t="s">
        <v>8658</v>
      </c>
      <c r="F3754" t="s">
        <v>299</v>
      </c>
      <c r="G3754" t="s">
        <v>299</v>
      </c>
      <c r="H3754" t="s">
        <v>4353</v>
      </c>
      <c r="I3754" s="14"/>
      <c r="J3754" t="s">
        <v>4353</v>
      </c>
      <c r="K3754" s="14"/>
      <c r="L3754" t="s">
        <v>197</v>
      </c>
      <c r="M3754" t="s">
        <v>202</v>
      </c>
      <c r="N3754" s="14"/>
      <c r="O3754" s="14"/>
      <c r="P3754" s="14"/>
      <c r="Q3754" s="14"/>
      <c r="R3754" s="14"/>
      <c r="S3754" s="14">
        <v>0</v>
      </c>
    </row>
    <row r="3755" spans="1:19" x14ac:dyDescent="0.3">
      <c r="A3755" t="s">
        <v>8659</v>
      </c>
      <c r="B3755" t="s">
        <v>34</v>
      </c>
      <c r="C3755" s="14">
        <v>2014</v>
      </c>
      <c r="D3755" t="s">
        <v>372</v>
      </c>
      <c r="E3755" t="s">
        <v>3287</v>
      </c>
      <c r="F3755" t="s">
        <v>1718</v>
      </c>
      <c r="G3755" t="s">
        <v>493</v>
      </c>
      <c r="H3755" t="s">
        <v>207</v>
      </c>
      <c r="I3755" s="14"/>
      <c r="J3755" t="s">
        <v>4353</v>
      </c>
      <c r="K3755" s="14">
        <v>12000000</v>
      </c>
      <c r="L3755" t="s">
        <v>198</v>
      </c>
      <c r="M3755" t="s">
        <v>199</v>
      </c>
      <c r="N3755" s="14"/>
      <c r="O3755" s="14"/>
      <c r="P3755" s="14"/>
      <c r="Q3755" s="14">
        <v>0</v>
      </c>
      <c r="R3755" s="14">
        <v>1</v>
      </c>
      <c r="S3755" s="14">
        <v>1</v>
      </c>
    </row>
    <row r="3756" spans="1:19" x14ac:dyDescent="0.3">
      <c r="A3756" t="s">
        <v>8660</v>
      </c>
      <c r="B3756" t="s">
        <v>34</v>
      </c>
      <c r="C3756" s="14">
        <v>2014</v>
      </c>
      <c r="D3756" t="s">
        <v>302</v>
      </c>
      <c r="E3756" t="s">
        <v>3286</v>
      </c>
      <c r="F3756" t="s">
        <v>299</v>
      </c>
      <c r="G3756" t="s">
        <v>299</v>
      </c>
      <c r="H3756" t="s">
        <v>4353</v>
      </c>
      <c r="I3756" s="14">
        <v>1000000</v>
      </c>
      <c r="J3756" t="s">
        <v>147</v>
      </c>
      <c r="K3756" s="14">
        <v>162775.40625</v>
      </c>
      <c r="L3756" t="s">
        <v>197</v>
      </c>
      <c r="M3756" t="s">
        <v>202</v>
      </c>
      <c r="N3756" s="14"/>
      <c r="O3756" s="14"/>
      <c r="P3756" s="14"/>
      <c r="Q3756" s="14"/>
      <c r="R3756" s="14"/>
      <c r="S3756" s="14">
        <v>0</v>
      </c>
    </row>
    <row r="3757" spans="1:19" x14ac:dyDescent="0.3">
      <c r="A3757" t="s">
        <v>8661</v>
      </c>
      <c r="B3757" t="s">
        <v>34</v>
      </c>
      <c r="C3757" s="14">
        <v>2014</v>
      </c>
      <c r="D3757" t="s">
        <v>302</v>
      </c>
      <c r="E3757" t="s">
        <v>3283</v>
      </c>
      <c r="F3757" t="s">
        <v>3284</v>
      </c>
      <c r="G3757" t="s">
        <v>328</v>
      </c>
      <c r="H3757" t="s">
        <v>4353</v>
      </c>
      <c r="I3757" s="14">
        <v>4350000</v>
      </c>
      <c r="J3757" t="s">
        <v>146</v>
      </c>
      <c r="K3757" s="14">
        <v>4350000</v>
      </c>
      <c r="L3757" t="s">
        <v>197</v>
      </c>
      <c r="M3757" t="s">
        <v>202</v>
      </c>
      <c r="N3757" s="14"/>
      <c r="O3757" s="14"/>
      <c r="P3757" s="14"/>
      <c r="Q3757" s="14"/>
      <c r="R3757" s="14"/>
      <c r="S3757" s="14">
        <v>0</v>
      </c>
    </row>
    <row r="3758" spans="1:19" x14ac:dyDescent="0.3">
      <c r="A3758" t="s">
        <v>8663</v>
      </c>
      <c r="B3758" t="s">
        <v>34</v>
      </c>
      <c r="C3758" s="14">
        <v>2014</v>
      </c>
      <c r="D3758" t="s">
        <v>302</v>
      </c>
      <c r="E3758" t="s">
        <v>3281</v>
      </c>
      <c r="F3758" t="s">
        <v>299</v>
      </c>
      <c r="G3758" t="s">
        <v>299</v>
      </c>
      <c r="H3758" t="s">
        <v>4353</v>
      </c>
      <c r="I3758" s="14">
        <v>10000000</v>
      </c>
      <c r="J3758" t="s">
        <v>147</v>
      </c>
      <c r="K3758" s="14">
        <v>1627754.125</v>
      </c>
      <c r="L3758" t="s">
        <v>197</v>
      </c>
      <c r="M3758" t="s">
        <v>202</v>
      </c>
      <c r="N3758" s="14"/>
      <c r="O3758" s="14"/>
      <c r="P3758" s="14"/>
      <c r="Q3758" s="14"/>
      <c r="R3758" s="14"/>
      <c r="S3758" s="14">
        <v>0</v>
      </c>
    </row>
    <row r="3759" spans="1:19" x14ac:dyDescent="0.3">
      <c r="A3759" t="s">
        <v>8664</v>
      </c>
      <c r="B3759" t="s">
        <v>34</v>
      </c>
      <c r="C3759" s="14">
        <v>2014</v>
      </c>
      <c r="D3759" t="s">
        <v>302</v>
      </c>
      <c r="E3759" t="s">
        <v>3285</v>
      </c>
      <c r="F3759" t="s">
        <v>299</v>
      </c>
      <c r="G3759" t="s">
        <v>299</v>
      </c>
      <c r="H3759" t="s">
        <v>4353</v>
      </c>
      <c r="I3759" s="14">
        <v>48000000</v>
      </c>
      <c r="J3759" t="s">
        <v>146</v>
      </c>
      <c r="K3759" s="14">
        <v>48000000</v>
      </c>
      <c r="L3759" t="s">
        <v>197</v>
      </c>
      <c r="M3759" t="s">
        <v>202</v>
      </c>
      <c r="N3759" s="14"/>
      <c r="O3759" s="14"/>
      <c r="P3759" s="14"/>
      <c r="Q3759" s="14"/>
      <c r="R3759" s="14"/>
      <c r="S3759" s="14">
        <v>0</v>
      </c>
    </row>
    <row r="3760" spans="1:19" x14ac:dyDescent="0.3">
      <c r="A3760" t="s">
        <v>8665</v>
      </c>
      <c r="B3760" t="s">
        <v>34</v>
      </c>
      <c r="C3760" s="14">
        <v>2014</v>
      </c>
      <c r="D3760" t="s">
        <v>302</v>
      </c>
      <c r="E3760" t="s">
        <v>3288</v>
      </c>
      <c r="F3760" t="s">
        <v>299</v>
      </c>
      <c r="G3760" t="s">
        <v>299</v>
      </c>
      <c r="H3760" t="s">
        <v>4353</v>
      </c>
      <c r="I3760" s="14">
        <v>150000</v>
      </c>
      <c r="J3760" t="s">
        <v>146</v>
      </c>
      <c r="K3760" s="14">
        <v>150000</v>
      </c>
      <c r="L3760" t="s">
        <v>197</v>
      </c>
      <c r="M3760" t="s">
        <v>199</v>
      </c>
      <c r="N3760" s="14"/>
      <c r="O3760" s="14"/>
      <c r="P3760" s="14"/>
      <c r="Q3760" s="14"/>
      <c r="R3760" s="14"/>
      <c r="S3760" s="14">
        <v>0</v>
      </c>
    </row>
    <row r="3761" spans="1:19" x14ac:dyDescent="0.3">
      <c r="A3761" t="s">
        <v>8666</v>
      </c>
      <c r="B3761" t="s">
        <v>34</v>
      </c>
      <c r="C3761" s="14">
        <v>2014</v>
      </c>
      <c r="D3761" t="s">
        <v>302</v>
      </c>
      <c r="E3761" t="s">
        <v>8662</v>
      </c>
      <c r="F3761" t="s">
        <v>299</v>
      </c>
      <c r="G3761" t="s">
        <v>299</v>
      </c>
      <c r="H3761" t="s">
        <v>4353</v>
      </c>
      <c r="I3761" s="14"/>
      <c r="J3761" t="s">
        <v>4353</v>
      </c>
      <c r="K3761" s="14"/>
      <c r="L3761" t="s">
        <v>197</v>
      </c>
      <c r="M3761" t="s">
        <v>202</v>
      </c>
      <c r="N3761" s="14"/>
      <c r="O3761" s="14"/>
      <c r="P3761" s="14"/>
      <c r="Q3761" s="14"/>
      <c r="R3761" s="14"/>
      <c r="S3761" s="14">
        <v>0</v>
      </c>
    </row>
    <row r="3762" spans="1:19" x14ac:dyDescent="0.3">
      <c r="A3762" t="s">
        <v>8668</v>
      </c>
      <c r="B3762" t="s">
        <v>34</v>
      </c>
      <c r="C3762" s="14">
        <v>2014</v>
      </c>
      <c r="D3762" t="s">
        <v>302</v>
      </c>
      <c r="E3762" t="s">
        <v>3282</v>
      </c>
      <c r="F3762" t="s">
        <v>299</v>
      </c>
      <c r="G3762" t="s">
        <v>299</v>
      </c>
      <c r="H3762" t="s">
        <v>4353</v>
      </c>
      <c r="I3762" s="14"/>
      <c r="J3762" t="s">
        <v>4353</v>
      </c>
      <c r="K3762" s="14"/>
      <c r="L3762" t="s">
        <v>197</v>
      </c>
      <c r="M3762" t="s">
        <v>202</v>
      </c>
      <c r="N3762" s="14"/>
      <c r="O3762" s="14"/>
      <c r="P3762" s="14"/>
      <c r="Q3762" s="14"/>
      <c r="R3762" s="14"/>
      <c r="S3762" s="14">
        <v>0</v>
      </c>
    </row>
    <row r="3763" spans="1:19" x14ac:dyDescent="0.3">
      <c r="A3763" t="s">
        <v>8669</v>
      </c>
      <c r="B3763" t="s">
        <v>34</v>
      </c>
      <c r="C3763" s="14">
        <v>2014</v>
      </c>
      <c r="D3763" t="s">
        <v>302</v>
      </c>
      <c r="E3763" t="s">
        <v>9995</v>
      </c>
      <c r="F3763" t="s">
        <v>299</v>
      </c>
      <c r="G3763" t="s">
        <v>299</v>
      </c>
      <c r="H3763" t="s">
        <v>4353</v>
      </c>
      <c r="I3763" s="14"/>
      <c r="J3763" t="s">
        <v>4353</v>
      </c>
      <c r="K3763" s="14"/>
      <c r="L3763" t="s">
        <v>197</v>
      </c>
      <c r="M3763" t="s">
        <v>202</v>
      </c>
      <c r="N3763" s="14"/>
      <c r="O3763" s="14"/>
      <c r="P3763" s="14"/>
      <c r="Q3763" s="14"/>
      <c r="R3763" s="14"/>
      <c r="S3763" s="14">
        <v>0</v>
      </c>
    </row>
    <row r="3764" spans="1:19" x14ac:dyDescent="0.3">
      <c r="A3764" t="s">
        <v>8670</v>
      </c>
      <c r="B3764" t="s">
        <v>34</v>
      </c>
      <c r="C3764" s="14">
        <v>2014</v>
      </c>
      <c r="D3764" t="s">
        <v>302</v>
      </c>
      <c r="E3764" t="s">
        <v>9996</v>
      </c>
      <c r="F3764" t="s">
        <v>299</v>
      </c>
      <c r="G3764" t="s">
        <v>299</v>
      </c>
      <c r="H3764" t="s">
        <v>4353</v>
      </c>
      <c r="I3764" s="14">
        <v>2000000</v>
      </c>
      <c r="J3764" t="s">
        <v>146</v>
      </c>
      <c r="K3764" s="14">
        <v>2000000</v>
      </c>
      <c r="L3764" t="s">
        <v>197</v>
      </c>
      <c r="M3764" t="s">
        <v>202</v>
      </c>
      <c r="N3764" s="14"/>
      <c r="O3764" s="14"/>
      <c r="P3764" s="14"/>
      <c r="Q3764" s="14"/>
      <c r="R3764" s="14"/>
      <c r="S3764" s="14">
        <v>0</v>
      </c>
    </row>
    <row r="3765" spans="1:19" x14ac:dyDescent="0.3">
      <c r="A3765" t="s">
        <v>8671</v>
      </c>
      <c r="B3765" t="s">
        <v>34</v>
      </c>
      <c r="C3765" s="14">
        <v>2014</v>
      </c>
      <c r="D3765" t="s">
        <v>302</v>
      </c>
      <c r="E3765" t="s">
        <v>8667</v>
      </c>
      <c r="F3765" t="s">
        <v>299</v>
      </c>
      <c r="G3765" t="s">
        <v>299</v>
      </c>
      <c r="H3765" t="s">
        <v>4353</v>
      </c>
      <c r="I3765" s="14">
        <v>10000000</v>
      </c>
      <c r="J3765" t="s">
        <v>147</v>
      </c>
      <c r="K3765" s="14">
        <v>1627754.125</v>
      </c>
      <c r="L3765" t="s">
        <v>197</v>
      </c>
      <c r="M3765" t="s">
        <v>202</v>
      </c>
      <c r="N3765" s="14"/>
      <c r="O3765" s="14"/>
      <c r="P3765" s="14"/>
      <c r="Q3765" s="14"/>
      <c r="R3765" s="14"/>
      <c r="S3765" s="14">
        <v>0</v>
      </c>
    </row>
    <row r="3766" spans="1:19" x14ac:dyDescent="0.3">
      <c r="A3766" t="s">
        <v>8672</v>
      </c>
      <c r="B3766" t="s">
        <v>34</v>
      </c>
      <c r="C3766" s="14">
        <v>2016</v>
      </c>
      <c r="D3766" t="s">
        <v>372</v>
      </c>
      <c r="E3766" t="s">
        <v>3289</v>
      </c>
      <c r="F3766" t="s">
        <v>336</v>
      </c>
      <c r="G3766" t="s">
        <v>337</v>
      </c>
      <c r="H3766" t="s">
        <v>207</v>
      </c>
      <c r="I3766" s="14"/>
      <c r="J3766" t="s">
        <v>4353</v>
      </c>
      <c r="K3766" s="14">
        <v>2000000</v>
      </c>
      <c r="L3766" t="s">
        <v>198</v>
      </c>
      <c r="M3766" t="s">
        <v>202</v>
      </c>
      <c r="N3766" s="14"/>
      <c r="O3766" s="14"/>
      <c r="P3766" s="14"/>
      <c r="Q3766" s="14">
        <v>0</v>
      </c>
      <c r="R3766" s="14">
        <v>1</v>
      </c>
      <c r="S3766" s="14">
        <v>0</v>
      </c>
    </row>
    <row r="3767" spans="1:19" x14ac:dyDescent="0.3">
      <c r="A3767" t="s">
        <v>8673</v>
      </c>
      <c r="B3767" t="s">
        <v>34</v>
      </c>
      <c r="C3767" s="14">
        <v>2016</v>
      </c>
      <c r="D3767" t="s">
        <v>372</v>
      </c>
      <c r="E3767" t="s">
        <v>4342</v>
      </c>
      <c r="F3767" t="s">
        <v>3290</v>
      </c>
      <c r="G3767" t="s">
        <v>493</v>
      </c>
      <c r="H3767" t="s">
        <v>699</v>
      </c>
      <c r="I3767" s="14"/>
      <c r="J3767" t="s">
        <v>4353</v>
      </c>
      <c r="K3767" s="14">
        <v>165000000</v>
      </c>
      <c r="L3767" t="s">
        <v>198</v>
      </c>
      <c r="M3767" t="s">
        <v>199</v>
      </c>
      <c r="N3767" s="14"/>
      <c r="O3767" s="14">
        <v>4</v>
      </c>
      <c r="P3767" s="14">
        <v>27</v>
      </c>
      <c r="Q3767" s="14">
        <v>0</v>
      </c>
      <c r="R3767" s="14">
        <v>1</v>
      </c>
      <c r="S3767" s="14">
        <v>1</v>
      </c>
    </row>
    <row r="3768" spans="1:19" x14ac:dyDescent="0.3">
      <c r="A3768" t="s">
        <v>8674</v>
      </c>
      <c r="B3768" t="s">
        <v>34</v>
      </c>
      <c r="C3768" s="14">
        <v>2017</v>
      </c>
      <c r="D3768" t="s">
        <v>617</v>
      </c>
      <c r="E3768" t="s">
        <v>8675</v>
      </c>
      <c r="F3768" t="s">
        <v>336</v>
      </c>
      <c r="G3768" t="s">
        <v>337</v>
      </c>
      <c r="H3768" t="s">
        <v>699</v>
      </c>
      <c r="I3768" s="14"/>
      <c r="J3768" t="s">
        <v>4353</v>
      </c>
      <c r="K3768" s="14">
        <v>130000000</v>
      </c>
      <c r="L3768" t="s">
        <v>198</v>
      </c>
      <c r="M3768" t="s">
        <v>199</v>
      </c>
      <c r="N3768" s="14">
        <v>5</v>
      </c>
      <c r="O3768" s="14">
        <v>4</v>
      </c>
      <c r="P3768" s="14">
        <v>15</v>
      </c>
      <c r="Q3768" s="14">
        <v>0</v>
      </c>
      <c r="R3768" s="14">
        <v>1</v>
      </c>
      <c r="S3768" s="14">
        <v>1</v>
      </c>
    </row>
    <row r="3769" spans="1:19" x14ac:dyDescent="0.3">
      <c r="A3769" t="s">
        <v>8676</v>
      </c>
      <c r="B3769" t="s">
        <v>34</v>
      </c>
      <c r="C3769" s="14">
        <v>2017</v>
      </c>
      <c r="D3769" t="s">
        <v>617</v>
      </c>
      <c r="E3769" t="s">
        <v>8675</v>
      </c>
      <c r="F3769" t="s">
        <v>454</v>
      </c>
      <c r="G3769" t="s">
        <v>455</v>
      </c>
      <c r="H3769" t="s">
        <v>699</v>
      </c>
      <c r="I3769" s="14"/>
      <c r="J3769" t="s">
        <v>4353</v>
      </c>
      <c r="K3769" s="14">
        <v>529000000</v>
      </c>
      <c r="L3769" t="s">
        <v>198</v>
      </c>
      <c r="M3769" t="s">
        <v>199</v>
      </c>
      <c r="N3769" s="14">
        <v>5</v>
      </c>
      <c r="O3769" s="14">
        <v>4</v>
      </c>
      <c r="P3769" s="14">
        <v>15</v>
      </c>
      <c r="Q3769" s="14">
        <v>1</v>
      </c>
      <c r="R3769" s="14">
        <v>1</v>
      </c>
      <c r="S3769" s="14">
        <v>0</v>
      </c>
    </row>
    <row r="3770" spans="1:19" x14ac:dyDescent="0.3">
      <c r="A3770" t="s">
        <v>8677</v>
      </c>
      <c r="B3770" t="s">
        <v>32</v>
      </c>
      <c r="C3770" s="14">
        <v>1963</v>
      </c>
      <c r="D3770" t="s">
        <v>252</v>
      </c>
      <c r="E3770" t="s">
        <v>254</v>
      </c>
      <c r="F3770" t="s">
        <v>299</v>
      </c>
      <c r="G3770" t="s">
        <v>299</v>
      </c>
      <c r="H3770" t="s">
        <v>4353</v>
      </c>
      <c r="I3770" s="14"/>
      <c r="J3770" t="s">
        <v>4353</v>
      </c>
      <c r="K3770" s="14">
        <v>1500000</v>
      </c>
      <c r="L3770" t="s">
        <v>197</v>
      </c>
      <c r="M3770" t="s">
        <v>4353</v>
      </c>
      <c r="N3770" s="14"/>
      <c r="O3770" s="14"/>
      <c r="P3770" s="14"/>
      <c r="Q3770" s="14"/>
      <c r="R3770" s="14"/>
      <c r="S3770" s="14">
        <v>0</v>
      </c>
    </row>
    <row r="3771" spans="1:19" x14ac:dyDescent="0.3">
      <c r="A3771" t="s">
        <v>8678</v>
      </c>
      <c r="B3771" t="s">
        <v>32</v>
      </c>
      <c r="C3771" s="14">
        <v>1963</v>
      </c>
      <c r="D3771" t="s">
        <v>252</v>
      </c>
      <c r="E3771" t="s">
        <v>3292</v>
      </c>
      <c r="F3771" t="s">
        <v>299</v>
      </c>
      <c r="G3771" t="s">
        <v>299</v>
      </c>
      <c r="H3771" t="s">
        <v>4353</v>
      </c>
      <c r="I3771" s="14"/>
      <c r="J3771" t="s">
        <v>4353</v>
      </c>
      <c r="K3771" s="14">
        <v>1500000</v>
      </c>
      <c r="L3771" t="s">
        <v>197</v>
      </c>
      <c r="M3771" t="s">
        <v>4353</v>
      </c>
      <c r="N3771" s="14"/>
      <c r="O3771" s="14"/>
      <c r="P3771" s="14"/>
      <c r="Q3771" s="14"/>
      <c r="R3771" s="14"/>
      <c r="S3771" s="14">
        <v>0</v>
      </c>
    </row>
    <row r="3772" spans="1:19" x14ac:dyDescent="0.3">
      <c r="A3772" t="s">
        <v>8679</v>
      </c>
      <c r="B3772" t="s">
        <v>32</v>
      </c>
      <c r="C3772" s="14">
        <v>1963</v>
      </c>
      <c r="D3772" t="s">
        <v>252</v>
      </c>
      <c r="E3772" t="s">
        <v>3291</v>
      </c>
      <c r="F3772" t="s">
        <v>299</v>
      </c>
      <c r="G3772" t="s">
        <v>299</v>
      </c>
      <c r="H3772" t="s">
        <v>4353</v>
      </c>
      <c r="I3772" s="14"/>
      <c r="J3772" t="s">
        <v>4353</v>
      </c>
      <c r="K3772" s="14">
        <v>18600000</v>
      </c>
      <c r="L3772" t="s">
        <v>198</v>
      </c>
      <c r="M3772" t="s">
        <v>4353</v>
      </c>
      <c r="N3772" s="14">
        <v>0</v>
      </c>
      <c r="O3772" s="14">
        <v>10</v>
      </c>
      <c r="P3772" s="14">
        <v>20</v>
      </c>
      <c r="Q3772" s="14"/>
      <c r="R3772" s="14"/>
      <c r="S3772" s="14">
        <v>0</v>
      </c>
    </row>
    <row r="3773" spans="1:19" x14ac:dyDescent="0.3">
      <c r="A3773" t="s">
        <v>8680</v>
      </c>
      <c r="B3773" t="s">
        <v>32</v>
      </c>
      <c r="C3773" s="14">
        <v>1965</v>
      </c>
      <c r="D3773" t="s">
        <v>252</v>
      </c>
      <c r="E3773" t="s">
        <v>3293</v>
      </c>
      <c r="F3773" t="s">
        <v>299</v>
      </c>
      <c r="G3773" t="s">
        <v>299</v>
      </c>
      <c r="H3773" t="s">
        <v>4353</v>
      </c>
      <c r="I3773" s="14"/>
      <c r="J3773" t="s">
        <v>4353</v>
      </c>
      <c r="K3773" s="14">
        <v>1500000</v>
      </c>
      <c r="L3773" t="s">
        <v>197</v>
      </c>
      <c r="M3773" t="s">
        <v>4353</v>
      </c>
      <c r="N3773" s="14"/>
      <c r="O3773" s="14"/>
      <c r="P3773" s="14"/>
      <c r="Q3773" s="14"/>
      <c r="R3773" s="14"/>
      <c r="S3773" s="14">
        <v>0</v>
      </c>
    </row>
    <row r="3774" spans="1:19" x14ac:dyDescent="0.3">
      <c r="A3774" t="s">
        <v>8681</v>
      </c>
      <c r="B3774" t="s">
        <v>32</v>
      </c>
      <c r="C3774" s="14">
        <v>1966</v>
      </c>
      <c r="D3774" t="s">
        <v>252</v>
      </c>
      <c r="E3774" t="s">
        <v>3294</v>
      </c>
      <c r="F3774" t="s">
        <v>299</v>
      </c>
      <c r="G3774" t="s">
        <v>299</v>
      </c>
      <c r="H3774" t="s">
        <v>4353</v>
      </c>
      <c r="I3774" s="14"/>
      <c r="J3774" t="s">
        <v>4353</v>
      </c>
      <c r="K3774" s="14">
        <v>200000</v>
      </c>
      <c r="L3774" t="s">
        <v>197</v>
      </c>
      <c r="M3774" t="s">
        <v>4353</v>
      </c>
      <c r="N3774" s="14"/>
      <c r="O3774" s="14"/>
      <c r="P3774" s="14"/>
      <c r="Q3774" s="14"/>
      <c r="R3774" s="14"/>
      <c r="S3774" s="14">
        <v>0</v>
      </c>
    </row>
    <row r="3775" spans="1:19" x14ac:dyDescent="0.3">
      <c r="A3775" t="s">
        <v>8682</v>
      </c>
      <c r="B3775" t="s">
        <v>32</v>
      </c>
      <c r="C3775" s="14">
        <v>1971</v>
      </c>
      <c r="D3775" t="s">
        <v>252</v>
      </c>
      <c r="E3775" t="s">
        <v>3297</v>
      </c>
      <c r="F3775" t="s">
        <v>299</v>
      </c>
      <c r="G3775" t="s">
        <v>299</v>
      </c>
      <c r="H3775" t="s">
        <v>4353</v>
      </c>
      <c r="I3775" s="14"/>
      <c r="J3775" t="s">
        <v>4353</v>
      </c>
      <c r="K3775" s="14">
        <v>67000000</v>
      </c>
      <c r="L3775" t="s">
        <v>198</v>
      </c>
      <c r="M3775" t="s">
        <v>4353</v>
      </c>
      <c r="N3775" s="14">
        <v>0</v>
      </c>
      <c r="O3775" s="14">
        <v>10</v>
      </c>
      <c r="P3775" s="14">
        <v>30</v>
      </c>
      <c r="Q3775" s="14"/>
      <c r="R3775" s="14"/>
      <c r="S3775" s="14">
        <v>0</v>
      </c>
    </row>
    <row r="3776" spans="1:19" x14ac:dyDescent="0.3">
      <c r="A3776" t="s">
        <v>8683</v>
      </c>
      <c r="B3776" t="s">
        <v>32</v>
      </c>
      <c r="C3776" s="14">
        <v>1971</v>
      </c>
      <c r="D3776" t="s">
        <v>252</v>
      </c>
      <c r="E3776" t="s">
        <v>3296</v>
      </c>
      <c r="F3776" t="s">
        <v>299</v>
      </c>
      <c r="G3776" t="s">
        <v>299</v>
      </c>
      <c r="H3776" t="s">
        <v>4353</v>
      </c>
      <c r="I3776" s="14"/>
      <c r="J3776" t="s">
        <v>4353</v>
      </c>
      <c r="K3776" s="14">
        <v>20000000</v>
      </c>
      <c r="L3776" t="s">
        <v>198</v>
      </c>
      <c r="M3776" t="s">
        <v>4353</v>
      </c>
      <c r="N3776" s="14">
        <v>0</v>
      </c>
      <c r="O3776" s="14">
        <v>10</v>
      </c>
      <c r="P3776" s="14">
        <v>30</v>
      </c>
      <c r="Q3776" s="14"/>
      <c r="R3776" s="14"/>
      <c r="S3776" s="14">
        <v>0</v>
      </c>
    </row>
    <row r="3777" spans="1:19" x14ac:dyDescent="0.3">
      <c r="A3777" t="s">
        <v>8684</v>
      </c>
      <c r="B3777" t="s">
        <v>32</v>
      </c>
      <c r="C3777" s="14">
        <v>1971</v>
      </c>
      <c r="D3777" t="s">
        <v>252</v>
      </c>
      <c r="E3777" t="s">
        <v>3298</v>
      </c>
      <c r="F3777" t="s">
        <v>299</v>
      </c>
      <c r="G3777" t="s">
        <v>299</v>
      </c>
      <c r="H3777" t="s">
        <v>4353</v>
      </c>
      <c r="I3777" s="14"/>
      <c r="J3777" t="s">
        <v>4353</v>
      </c>
      <c r="K3777" s="14">
        <v>9000000</v>
      </c>
      <c r="L3777" t="s">
        <v>198</v>
      </c>
      <c r="M3777" t="s">
        <v>4353</v>
      </c>
      <c r="N3777" s="14">
        <v>0</v>
      </c>
      <c r="O3777" s="14">
        <v>10</v>
      </c>
      <c r="P3777" s="14">
        <v>30</v>
      </c>
      <c r="Q3777" s="14"/>
      <c r="R3777" s="14"/>
      <c r="S3777" s="14">
        <v>0</v>
      </c>
    </row>
    <row r="3778" spans="1:19" x14ac:dyDescent="0.3">
      <c r="A3778" t="s">
        <v>8685</v>
      </c>
      <c r="B3778" t="s">
        <v>32</v>
      </c>
      <c r="C3778" s="14">
        <v>1971</v>
      </c>
      <c r="D3778" t="s">
        <v>252</v>
      </c>
      <c r="E3778" t="s">
        <v>3295</v>
      </c>
      <c r="F3778" t="s">
        <v>299</v>
      </c>
      <c r="G3778" t="s">
        <v>299</v>
      </c>
      <c r="H3778" t="s">
        <v>4353</v>
      </c>
      <c r="I3778" s="14"/>
      <c r="J3778" t="s">
        <v>4353</v>
      </c>
      <c r="K3778" s="14">
        <v>20000000</v>
      </c>
      <c r="L3778" t="s">
        <v>198</v>
      </c>
      <c r="M3778" t="s">
        <v>4353</v>
      </c>
      <c r="N3778" s="14">
        <v>0</v>
      </c>
      <c r="O3778" s="14">
        <v>10</v>
      </c>
      <c r="P3778" s="14">
        <v>30</v>
      </c>
      <c r="Q3778" s="14"/>
      <c r="R3778" s="14"/>
      <c r="S3778" s="14">
        <v>0</v>
      </c>
    </row>
    <row r="3779" spans="1:19" x14ac:dyDescent="0.3">
      <c r="A3779" t="s">
        <v>8686</v>
      </c>
      <c r="B3779" t="s">
        <v>32</v>
      </c>
      <c r="C3779" s="14">
        <v>1974</v>
      </c>
      <c r="D3779" t="s">
        <v>252</v>
      </c>
      <c r="E3779" t="s">
        <v>3299</v>
      </c>
      <c r="F3779" t="s">
        <v>299</v>
      </c>
      <c r="G3779" t="s">
        <v>299</v>
      </c>
      <c r="H3779" t="s">
        <v>4353</v>
      </c>
      <c r="I3779" s="14"/>
      <c r="J3779" t="s">
        <v>4353</v>
      </c>
      <c r="K3779" s="14">
        <v>3400000</v>
      </c>
      <c r="L3779" t="s">
        <v>197</v>
      </c>
      <c r="M3779" t="s">
        <v>4353</v>
      </c>
      <c r="N3779" s="14"/>
      <c r="O3779" s="14"/>
      <c r="P3779" s="14"/>
      <c r="Q3779" s="14"/>
      <c r="R3779" s="14"/>
      <c r="S3779" s="14">
        <v>0</v>
      </c>
    </row>
    <row r="3780" spans="1:19" x14ac:dyDescent="0.3">
      <c r="A3780" t="s">
        <v>8687</v>
      </c>
      <c r="B3780" t="s">
        <v>32</v>
      </c>
      <c r="C3780" s="14">
        <v>1974</v>
      </c>
      <c r="D3780" t="s">
        <v>252</v>
      </c>
      <c r="E3780" t="s">
        <v>3300</v>
      </c>
      <c r="F3780" t="s">
        <v>299</v>
      </c>
      <c r="G3780" t="s">
        <v>299</v>
      </c>
      <c r="H3780" t="s">
        <v>4353</v>
      </c>
      <c r="I3780" s="14"/>
      <c r="J3780" t="s">
        <v>4353</v>
      </c>
      <c r="K3780" s="14">
        <v>600000</v>
      </c>
      <c r="L3780" t="s">
        <v>197</v>
      </c>
      <c r="M3780" t="s">
        <v>4353</v>
      </c>
      <c r="N3780" s="14"/>
      <c r="O3780" s="14"/>
      <c r="P3780" s="14"/>
      <c r="Q3780" s="14"/>
      <c r="R3780" s="14"/>
      <c r="S3780" s="14">
        <v>0</v>
      </c>
    </row>
    <row r="3781" spans="1:19" x14ac:dyDescent="0.3">
      <c r="A3781" t="s">
        <v>8688</v>
      </c>
      <c r="B3781" t="s">
        <v>32</v>
      </c>
      <c r="C3781" s="14">
        <v>1975</v>
      </c>
      <c r="D3781" t="s">
        <v>252</v>
      </c>
      <c r="E3781" t="s">
        <v>263</v>
      </c>
      <c r="F3781" t="s">
        <v>299</v>
      </c>
      <c r="G3781" t="s">
        <v>299</v>
      </c>
      <c r="H3781" t="s">
        <v>4353</v>
      </c>
      <c r="I3781" s="14"/>
      <c r="J3781" t="s">
        <v>4353</v>
      </c>
      <c r="K3781" s="14">
        <v>500000</v>
      </c>
      <c r="L3781" t="s">
        <v>197</v>
      </c>
      <c r="M3781" t="s">
        <v>4353</v>
      </c>
      <c r="N3781" s="14"/>
      <c r="O3781" s="14"/>
      <c r="P3781" s="14"/>
      <c r="Q3781" s="14"/>
      <c r="R3781" s="14"/>
      <c r="S3781" s="14">
        <v>0</v>
      </c>
    </row>
    <row r="3782" spans="1:19" x14ac:dyDescent="0.3">
      <c r="A3782" t="s">
        <v>8689</v>
      </c>
      <c r="B3782" t="s">
        <v>32</v>
      </c>
      <c r="C3782" s="14">
        <v>1978</v>
      </c>
      <c r="D3782" t="s">
        <v>252</v>
      </c>
      <c r="E3782" t="s">
        <v>3301</v>
      </c>
      <c r="F3782" t="s">
        <v>299</v>
      </c>
      <c r="G3782" t="s">
        <v>299</v>
      </c>
      <c r="H3782" t="s">
        <v>4353</v>
      </c>
      <c r="I3782" s="14"/>
      <c r="J3782" t="s">
        <v>4353</v>
      </c>
      <c r="K3782" s="14">
        <v>18000000</v>
      </c>
      <c r="L3782" t="s">
        <v>198</v>
      </c>
      <c r="M3782" t="s">
        <v>4353</v>
      </c>
      <c r="N3782" s="14"/>
      <c r="O3782" s="14"/>
      <c r="P3782" s="14"/>
      <c r="Q3782" s="14"/>
      <c r="R3782" s="14"/>
      <c r="S3782" s="14">
        <v>0</v>
      </c>
    </row>
    <row r="3783" spans="1:19" x14ac:dyDescent="0.3">
      <c r="A3783" t="s">
        <v>8690</v>
      </c>
      <c r="B3783" t="s">
        <v>32</v>
      </c>
      <c r="C3783" s="14">
        <v>1980</v>
      </c>
      <c r="D3783" t="s">
        <v>252</v>
      </c>
      <c r="E3783" t="s">
        <v>3302</v>
      </c>
      <c r="F3783" t="s">
        <v>299</v>
      </c>
      <c r="G3783" t="s">
        <v>299</v>
      </c>
      <c r="H3783" t="s">
        <v>4353</v>
      </c>
      <c r="I3783" s="14"/>
      <c r="J3783" t="s">
        <v>4353</v>
      </c>
      <c r="K3783" s="14">
        <v>9500000</v>
      </c>
      <c r="L3783" t="s">
        <v>197</v>
      </c>
      <c r="M3783" t="s">
        <v>4353</v>
      </c>
      <c r="N3783" s="14"/>
      <c r="O3783" s="14"/>
      <c r="P3783" s="14"/>
      <c r="Q3783" s="14"/>
      <c r="R3783" s="14"/>
      <c r="S3783" s="14">
        <v>0</v>
      </c>
    </row>
    <row r="3784" spans="1:19" x14ac:dyDescent="0.3">
      <c r="A3784" t="s">
        <v>8691</v>
      </c>
      <c r="B3784" t="s">
        <v>32</v>
      </c>
      <c r="C3784" s="14">
        <v>1980</v>
      </c>
      <c r="D3784" t="s">
        <v>252</v>
      </c>
      <c r="E3784" t="s">
        <v>263</v>
      </c>
      <c r="F3784" t="s">
        <v>299</v>
      </c>
      <c r="G3784" t="s">
        <v>299</v>
      </c>
      <c r="H3784" t="s">
        <v>4353</v>
      </c>
      <c r="I3784" s="14"/>
      <c r="J3784" t="s">
        <v>4353</v>
      </c>
      <c r="K3784" s="14">
        <v>200000</v>
      </c>
      <c r="L3784" t="s">
        <v>197</v>
      </c>
      <c r="M3784" t="s">
        <v>4353</v>
      </c>
      <c r="N3784" s="14"/>
      <c r="O3784" s="14"/>
      <c r="P3784" s="14"/>
      <c r="Q3784" s="14"/>
      <c r="R3784" s="14"/>
      <c r="S3784" s="14">
        <v>0</v>
      </c>
    </row>
    <row r="3785" spans="1:19" x14ac:dyDescent="0.3">
      <c r="A3785" t="s">
        <v>8692</v>
      </c>
      <c r="B3785" t="s">
        <v>32</v>
      </c>
      <c r="C3785" s="14">
        <v>1983</v>
      </c>
      <c r="D3785" t="s">
        <v>252</v>
      </c>
      <c r="E3785" t="s">
        <v>3304</v>
      </c>
      <c r="F3785" t="s">
        <v>299</v>
      </c>
      <c r="G3785" t="s">
        <v>299</v>
      </c>
      <c r="H3785" t="s">
        <v>4353</v>
      </c>
      <c r="I3785" s="14"/>
      <c r="J3785" t="s">
        <v>4353</v>
      </c>
      <c r="K3785" s="14">
        <v>400000</v>
      </c>
      <c r="L3785" t="s">
        <v>198</v>
      </c>
      <c r="M3785" t="s">
        <v>4353</v>
      </c>
      <c r="N3785" s="14"/>
      <c r="O3785" s="14"/>
      <c r="P3785" s="14"/>
      <c r="Q3785" s="14"/>
      <c r="R3785" s="14"/>
      <c r="S3785" s="14">
        <v>0</v>
      </c>
    </row>
    <row r="3786" spans="1:19" x14ac:dyDescent="0.3">
      <c r="A3786" t="s">
        <v>8693</v>
      </c>
      <c r="B3786" t="s">
        <v>32</v>
      </c>
      <c r="C3786" s="14">
        <v>1983</v>
      </c>
      <c r="D3786" t="s">
        <v>252</v>
      </c>
      <c r="E3786" t="s">
        <v>3303</v>
      </c>
      <c r="F3786" t="s">
        <v>299</v>
      </c>
      <c r="G3786" t="s">
        <v>299</v>
      </c>
      <c r="H3786" t="s">
        <v>4353</v>
      </c>
      <c r="I3786" s="14"/>
      <c r="J3786" t="s">
        <v>4353</v>
      </c>
      <c r="K3786" s="14">
        <v>3000000</v>
      </c>
      <c r="L3786" t="s">
        <v>198</v>
      </c>
      <c r="M3786" t="s">
        <v>4353</v>
      </c>
      <c r="N3786" s="14"/>
      <c r="O3786" s="14"/>
      <c r="P3786" s="14"/>
      <c r="Q3786" s="14"/>
      <c r="R3786" s="14"/>
      <c r="S3786" s="14">
        <v>0</v>
      </c>
    </row>
    <row r="3787" spans="1:19" x14ac:dyDescent="0.3">
      <c r="A3787" t="s">
        <v>8694</v>
      </c>
      <c r="B3787" t="s">
        <v>32</v>
      </c>
      <c r="C3787" s="14">
        <v>1984</v>
      </c>
      <c r="D3787" t="s">
        <v>252</v>
      </c>
      <c r="E3787" t="s">
        <v>884</v>
      </c>
      <c r="F3787" t="s">
        <v>299</v>
      </c>
      <c r="G3787" t="s">
        <v>299</v>
      </c>
      <c r="H3787" t="s">
        <v>4353</v>
      </c>
      <c r="I3787" s="14"/>
      <c r="J3787" t="s">
        <v>4353</v>
      </c>
      <c r="K3787" s="14">
        <v>200000</v>
      </c>
      <c r="L3787" t="s">
        <v>197</v>
      </c>
      <c r="M3787" t="s">
        <v>4353</v>
      </c>
      <c r="N3787" s="14"/>
      <c r="O3787" s="14"/>
      <c r="P3787" s="14"/>
      <c r="Q3787" s="14"/>
      <c r="R3787" s="14"/>
      <c r="S3787" s="14">
        <v>0</v>
      </c>
    </row>
    <row r="3788" spans="1:19" x14ac:dyDescent="0.3">
      <c r="A3788" t="s">
        <v>8695</v>
      </c>
      <c r="B3788" t="s">
        <v>32</v>
      </c>
      <c r="C3788" s="14">
        <v>1986</v>
      </c>
      <c r="D3788" t="s">
        <v>255</v>
      </c>
      <c r="E3788" t="s">
        <v>8700</v>
      </c>
      <c r="F3788" t="s">
        <v>299</v>
      </c>
      <c r="G3788" t="s">
        <v>299</v>
      </c>
      <c r="H3788" t="s">
        <v>4353</v>
      </c>
      <c r="I3788" s="14"/>
      <c r="J3788" t="s">
        <v>4353</v>
      </c>
      <c r="K3788" s="14"/>
      <c r="L3788" t="s">
        <v>197</v>
      </c>
      <c r="M3788" t="s">
        <v>4353</v>
      </c>
      <c r="N3788" s="14"/>
      <c r="O3788" s="14"/>
      <c r="P3788" s="14"/>
      <c r="Q3788" s="14"/>
      <c r="R3788" s="14"/>
      <c r="S3788" s="14">
        <v>0</v>
      </c>
    </row>
    <row r="3789" spans="1:19" x14ac:dyDescent="0.3">
      <c r="A3789" t="s">
        <v>8697</v>
      </c>
      <c r="B3789" t="s">
        <v>32</v>
      </c>
      <c r="C3789" s="14">
        <v>1986</v>
      </c>
      <c r="D3789" t="s">
        <v>255</v>
      </c>
      <c r="E3789" t="s">
        <v>8698</v>
      </c>
      <c r="F3789" t="s">
        <v>299</v>
      </c>
      <c r="G3789" t="s">
        <v>299</v>
      </c>
      <c r="H3789" t="s">
        <v>4353</v>
      </c>
      <c r="I3789" s="14"/>
      <c r="J3789" t="s">
        <v>4353</v>
      </c>
      <c r="K3789" s="14">
        <v>15600000</v>
      </c>
      <c r="L3789" t="s">
        <v>198</v>
      </c>
      <c r="M3789" t="s">
        <v>4353</v>
      </c>
      <c r="N3789" s="14"/>
      <c r="O3789" s="14">
        <v>10</v>
      </c>
      <c r="P3789" s="14"/>
      <c r="Q3789" s="14"/>
      <c r="R3789" s="14"/>
      <c r="S3789" s="14">
        <v>0</v>
      </c>
    </row>
    <row r="3790" spans="1:19" x14ac:dyDescent="0.3">
      <c r="A3790" t="s">
        <v>8699</v>
      </c>
      <c r="B3790" t="s">
        <v>32</v>
      </c>
      <c r="C3790" s="14">
        <v>1986</v>
      </c>
      <c r="D3790" t="s">
        <v>255</v>
      </c>
      <c r="E3790" t="s">
        <v>8696</v>
      </c>
      <c r="F3790" t="s">
        <v>299</v>
      </c>
      <c r="G3790" t="s">
        <v>299</v>
      </c>
      <c r="H3790" t="s">
        <v>4353</v>
      </c>
      <c r="I3790" s="14"/>
      <c r="J3790" t="s">
        <v>4353</v>
      </c>
      <c r="K3790" s="14">
        <v>1400000</v>
      </c>
      <c r="L3790" t="s">
        <v>197</v>
      </c>
      <c r="M3790" t="s">
        <v>4353</v>
      </c>
      <c r="N3790" s="14"/>
      <c r="O3790" s="14"/>
      <c r="P3790" s="14"/>
      <c r="Q3790" s="14"/>
      <c r="R3790" s="14"/>
      <c r="S3790" s="14">
        <v>0</v>
      </c>
    </row>
    <row r="3791" spans="1:19" x14ac:dyDescent="0.3">
      <c r="A3791" t="s">
        <v>8701</v>
      </c>
      <c r="B3791" t="s">
        <v>32</v>
      </c>
      <c r="C3791" s="14">
        <v>2004</v>
      </c>
      <c r="D3791" t="s">
        <v>302</v>
      </c>
      <c r="E3791" t="s">
        <v>3305</v>
      </c>
      <c r="F3791" t="s">
        <v>299</v>
      </c>
      <c r="G3791" t="s">
        <v>299</v>
      </c>
      <c r="H3791" t="s">
        <v>4353</v>
      </c>
      <c r="I3791" s="14">
        <v>3000000</v>
      </c>
      <c r="J3791" t="s">
        <v>148</v>
      </c>
      <c r="K3791" s="14">
        <v>37891.2890625</v>
      </c>
      <c r="L3791" t="s">
        <v>197</v>
      </c>
      <c r="M3791" t="s">
        <v>202</v>
      </c>
      <c r="N3791" s="14"/>
      <c r="O3791" s="14"/>
      <c r="P3791" s="14"/>
      <c r="Q3791" s="14"/>
      <c r="R3791" s="14"/>
      <c r="S3791" s="14">
        <v>0</v>
      </c>
    </row>
    <row r="3792" spans="1:19" x14ac:dyDescent="0.3">
      <c r="A3792" t="s">
        <v>8702</v>
      </c>
      <c r="B3792" t="s">
        <v>32</v>
      </c>
      <c r="C3792" s="14">
        <v>2004</v>
      </c>
      <c r="D3792" t="s">
        <v>302</v>
      </c>
      <c r="E3792" t="s">
        <v>3306</v>
      </c>
      <c r="F3792" t="s">
        <v>299</v>
      </c>
      <c r="G3792" t="s">
        <v>299</v>
      </c>
      <c r="H3792" t="s">
        <v>4353</v>
      </c>
      <c r="I3792" s="14">
        <v>100000</v>
      </c>
      <c r="J3792" t="s">
        <v>146</v>
      </c>
      <c r="K3792" s="14">
        <v>100000</v>
      </c>
      <c r="L3792" t="s">
        <v>197</v>
      </c>
      <c r="M3792" t="s">
        <v>202</v>
      </c>
      <c r="N3792" s="14"/>
      <c r="O3792" s="14"/>
      <c r="P3792" s="14"/>
      <c r="Q3792" s="14"/>
      <c r="R3792" s="14"/>
      <c r="S3792" s="14">
        <v>0</v>
      </c>
    </row>
    <row r="3793" spans="1:19" x14ac:dyDescent="0.3">
      <c r="A3793" t="s">
        <v>8703</v>
      </c>
      <c r="B3793" t="s">
        <v>32</v>
      </c>
      <c r="C3793" s="14">
        <v>2007</v>
      </c>
      <c r="D3793" t="s">
        <v>302</v>
      </c>
      <c r="E3793" t="s">
        <v>8704</v>
      </c>
      <c r="F3793" t="s">
        <v>299</v>
      </c>
      <c r="G3793" t="s">
        <v>299</v>
      </c>
      <c r="H3793" t="s">
        <v>4353</v>
      </c>
      <c r="I3793" s="14">
        <v>500000</v>
      </c>
      <c r="J3793" t="s">
        <v>146</v>
      </c>
      <c r="K3793" s="14">
        <v>500000</v>
      </c>
      <c r="L3793" t="s">
        <v>197</v>
      </c>
      <c r="M3793" t="s">
        <v>202</v>
      </c>
      <c r="N3793" s="14"/>
      <c r="O3793" s="14"/>
      <c r="P3793" s="14"/>
      <c r="Q3793" s="14"/>
      <c r="R3793" s="14"/>
      <c r="S3793" s="14">
        <v>0</v>
      </c>
    </row>
    <row r="3794" spans="1:19" x14ac:dyDescent="0.3">
      <c r="A3794" t="s">
        <v>8705</v>
      </c>
      <c r="B3794" t="s">
        <v>32</v>
      </c>
      <c r="C3794" s="14">
        <v>2007</v>
      </c>
      <c r="D3794" t="s">
        <v>302</v>
      </c>
      <c r="E3794" t="s">
        <v>10028</v>
      </c>
      <c r="F3794" t="s">
        <v>299</v>
      </c>
      <c r="G3794" t="s">
        <v>299</v>
      </c>
      <c r="H3794" t="s">
        <v>4353</v>
      </c>
      <c r="I3794" s="14">
        <v>132000</v>
      </c>
      <c r="J3794" t="s">
        <v>146</v>
      </c>
      <c r="K3794" s="14">
        <v>132000</v>
      </c>
      <c r="L3794" t="s">
        <v>197</v>
      </c>
      <c r="M3794" t="s">
        <v>202</v>
      </c>
      <c r="N3794" s="14"/>
      <c r="O3794" s="14"/>
      <c r="P3794" s="14"/>
      <c r="Q3794" s="14"/>
      <c r="R3794" s="14"/>
      <c r="S3794" s="14">
        <v>0</v>
      </c>
    </row>
    <row r="3795" spans="1:19" x14ac:dyDescent="0.3">
      <c r="A3795" t="s">
        <v>8706</v>
      </c>
      <c r="B3795" t="s">
        <v>32</v>
      </c>
      <c r="C3795" s="14">
        <v>2009</v>
      </c>
      <c r="D3795" t="s">
        <v>302</v>
      </c>
      <c r="E3795" t="s">
        <v>8704</v>
      </c>
      <c r="F3795" t="s">
        <v>299</v>
      </c>
      <c r="G3795" t="s">
        <v>299</v>
      </c>
      <c r="H3795" t="s">
        <v>4353</v>
      </c>
      <c r="I3795" s="14">
        <v>500000</v>
      </c>
      <c r="J3795" t="s">
        <v>146</v>
      </c>
      <c r="K3795" s="14">
        <v>500000</v>
      </c>
      <c r="L3795" t="s">
        <v>197</v>
      </c>
      <c r="M3795" t="s">
        <v>202</v>
      </c>
      <c r="N3795" s="14"/>
      <c r="O3795" s="14"/>
      <c r="P3795" s="14"/>
      <c r="Q3795" s="14"/>
      <c r="R3795" s="14"/>
      <c r="S3795" s="14">
        <v>0</v>
      </c>
    </row>
    <row r="3796" spans="1:19" x14ac:dyDescent="0.3">
      <c r="A3796" t="s">
        <v>8708</v>
      </c>
      <c r="B3796" t="s">
        <v>32</v>
      </c>
      <c r="C3796" s="14">
        <v>2009</v>
      </c>
      <c r="D3796" t="s">
        <v>302</v>
      </c>
      <c r="E3796" t="s">
        <v>8707</v>
      </c>
      <c r="F3796" t="s">
        <v>299</v>
      </c>
      <c r="G3796" t="s">
        <v>299</v>
      </c>
      <c r="H3796" t="s">
        <v>4353</v>
      </c>
      <c r="I3796" s="14">
        <v>1000000</v>
      </c>
      <c r="J3796" t="s">
        <v>147</v>
      </c>
      <c r="K3796" s="14">
        <v>146382.53125</v>
      </c>
      <c r="L3796" t="s">
        <v>197</v>
      </c>
      <c r="M3796" t="s">
        <v>202</v>
      </c>
      <c r="N3796" s="14"/>
      <c r="O3796" s="14"/>
      <c r="P3796" s="14"/>
      <c r="Q3796" s="14"/>
      <c r="R3796" s="14"/>
      <c r="S3796" s="14">
        <v>0</v>
      </c>
    </row>
    <row r="3797" spans="1:19" x14ac:dyDescent="0.3">
      <c r="A3797" t="s">
        <v>8709</v>
      </c>
      <c r="B3797" t="s">
        <v>32</v>
      </c>
      <c r="C3797" s="14">
        <v>2010</v>
      </c>
      <c r="D3797" t="s">
        <v>302</v>
      </c>
      <c r="E3797" t="s">
        <v>3307</v>
      </c>
      <c r="F3797" t="s">
        <v>299</v>
      </c>
      <c r="G3797" t="s">
        <v>299</v>
      </c>
      <c r="H3797" t="s">
        <v>4353</v>
      </c>
      <c r="I3797" s="14">
        <v>30000000</v>
      </c>
      <c r="J3797" t="s">
        <v>147</v>
      </c>
      <c r="K3797" s="14">
        <v>4431138.5</v>
      </c>
      <c r="L3797" t="s">
        <v>197</v>
      </c>
      <c r="M3797" t="s">
        <v>202</v>
      </c>
      <c r="N3797" s="14"/>
      <c r="O3797" s="14"/>
      <c r="P3797" s="14"/>
      <c r="Q3797" s="14"/>
      <c r="R3797" s="14"/>
      <c r="S3797" s="14">
        <v>0</v>
      </c>
    </row>
    <row r="3798" spans="1:19" x14ac:dyDescent="0.3">
      <c r="A3798" t="s">
        <v>8710</v>
      </c>
      <c r="B3798" t="s">
        <v>32</v>
      </c>
      <c r="C3798" s="14">
        <v>2011</v>
      </c>
      <c r="D3798" t="s">
        <v>302</v>
      </c>
      <c r="E3798" t="s">
        <v>3308</v>
      </c>
      <c r="F3798" t="s">
        <v>299</v>
      </c>
      <c r="G3798" t="s">
        <v>299</v>
      </c>
      <c r="H3798" t="s">
        <v>4353</v>
      </c>
      <c r="I3798" s="14">
        <v>16000000</v>
      </c>
      <c r="J3798" t="s">
        <v>146</v>
      </c>
      <c r="K3798" s="14">
        <v>16000000</v>
      </c>
      <c r="L3798" t="s">
        <v>197</v>
      </c>
      <c r="M3798" t="s">
        <v>202</v>
      </c>
      <c r="N3798" s="14"/>
      <c r="O3798" s="14"/>
      <c r="P3798" s="14"/>
      <c r="Q3798" s="14"/>
      <c r="R3798" s="14"/>
      <c r="S3798" s="14">
        <v>0</v>
      </c>
    </row>
    <row r="3799" spans="1:19" x14ac:dyDescent="0.3">
      <c r="A3799" t="s">
        <v>8711</v>
      </c>
      <c r="B3799" t="s">
        <v>32</v>
      </c>
      <c r="C3799" s="14">
        <v>2014</v>
      </c>
      <c r="D3799" t="s">
        <v>302</v>
      </c>
      <c r="E3799" t="s">
        <v>3311</v>
      </c>
      <c r="F3799" t="s">
        <v>299</v>
      </c>
      <c r="G3799" t="s">
        <v>299</v>
      </c>
      <c r="H3799" t="s">
        <v>4353</v>
      </c>
      <c r="I3799" s="14">
        <v>20000</v>
      </c>
      <c r="J3799" t="s">
        <v>146</v>
      </c>
      <c r="K3799" s="14">
        <v>20000</v>
      </c>
      <c r="L3799" t="s">
        <v>197</v>
      </c>
      <c r="M3799" t="s">
        <v>202</v>
      </c>
      <c r="N3799" s="14"/>
      <c r="O3799" s="14"/>
      <c r="P3799" s="14"/>
      <c r="Q3799" s="14"/>
      <c r="R3799" s="14"/>
      <c r="S3799" s="14">
        <v>0</v>
      </c>
    </row>
    <row r="3800" spans="1:19" x14ac:dyDescent="0.3">
      <c r="A3800" t="s">
        <v>8712</v>
      </c>
      <c r="B3800" t="s">
        <v>32</v>
      </c>
      <c r="C3800" s="14">
        <v>2014</v>
      </c>
      <c r="D3800" t="s">
        <v>302</v>
      </c>
      <c r="E3800" t="s">
        <v>3309</v>
      </c>
      <c r="F3800" t="s">
        <v>299</v>
      </c>
      <c r="G3800" t="s">
        <v>299</v>
      </c>
      <c r="H3800" t="s">
        <v>4353</v>
      </c>
      <c r="I3800" s="14">
        <v>20000</v>
      </c>
      <c r="J3800" t="s">
        <v>146</v>
      </c>
      <c r="K3800" s="14">
        <v>20000</v>
      </c>
      <c r="L3800" t="s">
        <v>197</v>
      </c>
      <c r="M3800" t="s">
        <v>202</v>
      </c>
      <c r="N3800" s="14"/>
      <c r="O3800" s="14"/>
      <c r="P3800" s="14"/>
      <c r="Q3800" s="14"/>
      <c r="R3800" s="14"/>
      <c r="S3800" s="14">
        <v>0</v>
      </c>
    </row>
    <row r="3801" spans="1:19" x14ac:dyDescent="0.3">
      <c r="A3801" t="s">
        <v>8713</v>
      </c>
      <c r="B3801" t="s">
        <v>32</v>
      </c>
      <c r="C3801" s="14">
        <v>2014</v>
      </c>
      <c r="D3801" t="s">
        <v>302</v>
      </c>
      <c r="E3801" t="s">
        <v>3310</v>
      </c>
      <c r="F3801" t="s">
        <v>299</v>
      </c>
      <c r="G3801" t="s">
        <v>299</v>
      </c>
      <c r="H3801" t="s">
        <v>4353</v>
      </c>
      <c r="I3801" s="14"/>
      <c r="J3801" t="s">
        <v>4353</v>
      </c>
      <c r="K3801" s="14"/>
      <c r="L3801" t="s">
        <v>197</v>
      </c>
      <c r="M3801" t="s">
        <v>202</v>
      </c>
      <c r="N3801" s="14"/>
      <c r="O3801" s="14"/>
      <c r="P3801" s="14"/>
      <c r="Q3801" s="14"/>
      <c r="R3801" s="14"/>
      <c r="S3801" s="14">
        <v>0</v>
      </c>
    </row>
    <row r="3802" spans="1:19" x14ac:dyDescent="0.3">
      <c r="A3802" t="s">
        <v>8714</v>
      </c>
      <c r="B3802" t="s">
        <v>98</v>
      </c>
      <c r="C3802" s="14">
        <v>2000</v>
      </c>
      <c r="D3802" t="s">
        <v>302</v>
      </c>
      <c r="E3802" t="s">
        <v>3312</v>
      </c>
      <c r="F3802" t="s">
        <v>299</v>
      </c>
      <c r="G3802" t="s">
        <v>299</v>
      </c>
      <c r="H3802" t="s">
        <v>4353</v>
      </c>
      <c r="I3802" s="14">
        <v>181000000</v>
      </c>
      <c r="J3802" t="s">
        <v>157</v>
      </c>
      <c r="K3802" s="14">
        <v>26081336</v>
      </c>
      <c r="L3802" t="s">
        <v>197</v>
      </c>
      <c r="M3802" t="s">
        <v>202</v>
      </c>
      <c r="N3802" s="14"/>
      <c r="O3802" s="14"/>
      <c r="P3802" s="14"/>
      <c r="Q3802" s="14"/>
      <c r="R3802" s="14"/>
      <c r="S3802" s="14">
        <v>0</v>
      </c>
    </row>
    <row r="3803" spans="1:19" x14ac:dyDescent="0.3">
      <c r="A3803" t="s">
        <v>8715</v>
      </c>
      <c r="B3803" t="s">
        <v>98</v>
      </c>
      <c r="C3803" s="14">
        <v>2001</v>
      </c>
      <c r="D3803" t="s">
        <v>372</v>
      </c>
      <c r="E3803" t="s">
        <v>3313</v>
      </c>
      <c r="F3803" t="s">
        <v>3314</v>
      </c>
      <c r="G3803" t="s">
        <v>455</v>
      </c>
      <c r="H3803" t="s">
        <v>1465</v>
      </c>
      <c r="I3803" s="14"/>
      <c r="J3803" t="s">
        <v>4353</v>
      </c>
      <c r="K3803" s="14">
        <v>36000000</v>
      </c>
      <c r="L3803" t="s">
        <v>198</v>
      </c>
      <c r="M3803" t="s">
        <v>199</v>
      </c>
      <c r="N3803" s="14">
        <v>4.5</v>
      </c>
      <c r="O3803" s="14">
        <v>2</v>
      </c>
      <c r="P3803" s="14">
        <v>3</v>
      </c>
      <c r="Q3803" s="14">
        <v>1</v>
      </c>
      <c r="R3803" s="14">
        <v>1</v>
      </c>
      <c r="S3803" s="14">
        <v>1</v>
      </c>
    </row>
    <row r="3804" spans="1:19" x14ac:dyDescent="0.3">
      <c r="A3804" t="s">
        <v>8716</v>
      </c>
      <c r="B3804" t="s">
        <v>98</v>
      </c>
      <c r="C3804" s="14">
        <v>2002</v>
      </c>
      <c r="D3804" t="s">
        <v>372</v>
      </c>
      <c r="E3804" t="s">
        <v>3315</v>
      </c>
      <c r="F3804" t="s">
        <v>501</v>
      </c>
      <c r="G3804" t="s">
        <v>455</v>
      </c>
      <c r="H3804" t="s">
        <v>1465</v>
      </c>
      <c r="I3804" s="14"/>
      <c r="J3804" t="s">
        <v>4353</v>
      </c>
      <c r="K3804" s="14">
        <v>10000000</v>
      </c>
      <c r="L3804" t="s">
        <v>198</v>
      </c>
      <c r="M3804" t="s">
        <v>199</v>
      </c>
      <c r="N3804" s="14">
        <v>2.5</v>
      </c>
      <c r="O3804" s="14">
        <v>2</v>
      </c>
      <c r="P3804" s="14">
        <v>3</v>
      </c>
      <c r="Q3804" s="14">
        <v>1</v>
      </c>
      <c r="R3804" s="14">
        <v>1</v>
      </c>
      <c r="S3804" s="14">
        <v>1</v>
      </c>
    </row>
    <row r="3805" spans="1:19" x14ac:dyDescent="0.3">
      <c r="A3805" t="s">
        <v>8717</v>
      </c>
      <c r="B3805" t="s">
        <v>98</v>
      </c>
      <c r="C3805" s="14">
        <v>2002</v>
      </c>
      <c r="D3805" t="s">
        <v>372</v>
      </c>
      <c r="E3805" t="s">
        <v>3313</v>
      </c>
      <c r="F3805" t="s">
        <v>3314</v>
      </c>
      <c r="G3805" t="s">
        <v>455</v>
      </c>
      <c r="H3805" t="s">
        <v>1465</v>
      </c>
      <c r="I3805" s="14"/>
      <c r="J3805" t="s">
        <v>4353</v>
      </c>
      <c r="K3805" s="14">
        <v>27000000</v>
      </c>
      <c r="L3805" t="s">
        <v>198</v>
      </c>
      <c r="M3805" t="s">
        <v>199</v>
      </c>
      <c r="N3805" s="14">
        <v>2.5</v>
      </c>
      <c r="O3805" s="14">
        <v>2</v>
      </c>
      <c r="P3805" s="14">
        <v>3</v>
      </c>
      <c r="Q3805" s="14">
        <v>1</v>
      </c>
      <c r="R3805" s="14">
        <v>1</v>
      </c>
      <c r="S3805" s="14">
        <v>1</v>
      </c>
    </row>
    <row r="3806" spans="1:19" x14ac:dyDescent="0.3">
      <c r="A3806" t="s">
        <v>8718</v>
      </c>
      <c r="B3806" t="s">
        <v>98</v>
      </c>
      <c r="C3806" s="14">
        <v>2002</v>
      </c>
      <c r="D3806" t="s">
        <v>372</v>
      </c>
      <c r="E3806" t="s">
        <v>3317</v>
      </c>
      <c r="F3806" t="s">
        <v>501</v>
      </c>
      <c r="G3806" t="s">
        <v>455</v>
      </c>
      <c r="H3806" t="s">
        <v>1465</v>
      </c>
      <c r="I3806" s="14"/>
      <c r="J3806" t="s">
        <v>4353</v>
      </c>
      <c r="K3806" s="14">
        <v>10000000</v>
      </c>
      <c r="L3806" t="s">
        <v>198</v>
      </c>
      <c r="M3806" t="s">
        <v>199</v>
      </c>
      <c r="N3806" s="14">
        <v>2.7</v>
      </c>
      <c r="O3806" s="14">
        <v>4</v>
      </c>
      <c r="P3806" s="14">
        <v>5</v>
      </c>
      <c r="Q3806" s="14">
        <v>1</v>
      </c>
      <c r="R3806" s="14">
        <v>1</v>
      </c>
      <c r="S3806" s="14">
        <v>1</v>
      </c>
    </row>
    <row r="3807" spans="1:19" x14ac:dyDescent="0.3">
      <c r="A3807" t="s">
        <v>8719</v>
      </c>
      <c r="B3807" t="s">
        <v>98</v>
      </c>
      <c r="C3807" s="14">
        <v>2002</v>
      </c>
      <c r="D3807" t="s">
        <v>372</v>
      </c>
      <c r="E3807" t="s">
        <v>3316</v>
      </c>
      <c r="F3807" t="s">
        <v>3314</v>
      </c>
      <c r="G3807" t="s">
        <v>455</v>
      </c>
      <c r="H3807" t="s">
        <v>1465</v>
      </c>
      <c r="I3807" s="14"/>
      <c r="J3807" t="s">
        <v>4353</v>
      </c>
      <c r="K3807" s="14">
        <v>27000000</v>
      </c>
      <c r="L3807" t="s">
        <v>198</v>
      </c>
      <c r="M3807" t="s">
        <v>199</v>
      </c>
      <c r="N3807" s="14">
        <v>2.7</v>
      </c>
      <c r="O3807" s="14">
        <v>4</v>
      </c>
      <c r="P3807" s="14">
        <v>5</v>
      </c>
      <c r="Q3807" s="14">
        <v>1</v>
      </c>
      <c r="R3807" s="14">
        <v>1</v>
      </c>
      <c r="S3807" s="14">
        <v>1</v>
      </c>
    </row>
    <row r="3808" spans="1:19" x14ac:dyDescent="0.3">
      <c r="A3808" t="s">
        <v>8720</v>
      </c>
      <c r="B3808" t="s">
        <v>98</v>
      </c>
      <c r="C3808" s="14">
        <v>2003</v>
      </c>
      <c r="D3808" t="s">
        <v>372</v>
      </c>
      <c r="E3808" t="s">
        <v>3315</v>
      </c>
      <c r="F3808" t="s">
        <v>501</v>
      </c>
      <c r="G3808" t="s">
        <v>455</v>
      </c>
      <c r="H3808" t="s">
        <v>1465</v>
      </c>
      <c r="I3808" s="14"/>
      <c r="J3808" t="s">
        <v>4353</v>
      </c>
      <c r="K3808" s="14">
        <v>26000000</v>
      </c>
      <c r="L3808" t="s">
        <v>198</v>
      </c>
      <c r="M3808" t="s">
        <v>199</v>
      </c>
      <c r="N3808" s="14">
        <v>1.9</v>
      </c>
      <c r="O3808" s="14">
        <v>2</v>
      </c>
      <c r="P3808" s="14">
        <v>3</v>
      </c>
      <c r="Q3808" s="14">
        <v>1</v>
      </c>
      <c r="R3808" s="14">
        <v>1</v>
      </c>
      <c r="S3808" s="14">
        <v>1</v>
      </c>
    </row>
    <row r="3809" spans="1:19" x14ac:dyDescent="0.3">
      <c r="A3809" t="s">
        <v>8721</v>
      </c>
      <c r="B3809" t="s">
        <v>98</v>
      </c>
      <c r="C3809" s="14">
        <v>2003</v>
      </c>
      <c r="D3809" t="s">
        <v>372</v>
      </c>
      <c r="E3809" t="s">
        <v>3313</v>
      </c>
      <c r="F3809" t="s">
        <v>3314</v>
      </c>
      <c r="G3809" t="s">
        <v>455</v>
      </c>
      <c r="H3809" t="s">
        <v>1465</v>
      </c>
      <c r="I3809" s="14"/>
      <c r="J3809" t="s">
        <v>4353</v>
      </c>
      <c r="K3809" s="14">
        <v>26000000</v>
      </c>
      <c r="L3809" t="s">
        <v>198</v>
      </c>
      <c r="M3809" t="s">
        <v>199</v>
      </c>
      <c r="N3809" s="14">
        <v>1.9</v>
      </c>
      <c r="O3809" s="14">
        <v>2</v>
      </c>
      <c r="P3809" s="14">
        <v>3</v>
      </c>
      <c r="Q3809" s="14">
        <v>1</v>
      </c>
      <c r="R3809" s="14">
        <v>1</v>
      </c>
      <c r="S3809" s="14">
        <v>1</v>
      </c>
    </row>
    <row r="3810" spans="1:19" x14ac:dyDescent="0.3">
      <c r="A3810" t="s">
        <v>8722</v>
      </c>
      <c r="B3810" t="s">
        <v>98</v>
      </c>
      <c r="C3810" s="14">
        <v>2004</v>
      </c>
      <c r="D3810" t="s">
        <v>372</v>
      </c>
      <c r="E3810" t="s">
        <v>3315</v>
      </c>
      <c r="F3810" t="s">
        <v>501</v>
      </c>
      <c r="G3810" t="s">
        <v>455</v>
      </c>
      <c r="H3810" t="s">
        <v>1465</v>
      </c>
      <c r="I3810" s="14"/>
      <c r="J3810" t="s">
        <v>4353</v>
      </c>
      <c r="K3810" s="14">
        <v>11000000</v>
      </c>
      <c r="L3810" t="s">
        <v>198</v>
      </c>
      <c r="M3810" t="s">
        <v>199</v>
      </c>
      <c r="N3810" s="14">
        <v>2.2999999999999998</v>
      </c>
      <c r="O3810" s="14">
        <v>2</v>
      </c>
      <c r="P3810" s="14">
        <v>3</v>
      </c>
      <c r="Q3810" s="14">
        <v>1</v>
      </c>
      <c r="R3810" s="14">
        <v>1</v>
      </c>
      <c r="S3810" s="14">
        <v>1</v>
      </c>
    </row>
    <row r="3811" spans="1:19" x14ac:dyDescent="0.3">
      <c r="A3811" t="s">
        <v>8723</v>
      </c>
      <c r="B3811" t="s">
        <v>98</v>
      </c>
      <c r="C3811" s="14">
        <v>2004</v>
      </c>
      <c r="D3811" t="s">
        <v>372</v>
      </c>
      <c r="E3811" t="s">
        <v>3313</v>
      </c>
      <c r="F3811" t="s">
        <v>3314</v>
      </c>
      <c r="G3811" t="s">
        <v>455</v>
      </c>
      <c r="H3811" t="s">
        <v>1465</v>
      </c>
      <c r="I3811" s="14"/>
      <c r="J3811" t="s">
        <v>4353</v>
      </c>
      <c r="K3811" s="14">
        <v>31000000</v>
      </c>
      <c r="L3811" t="s">
        <v>198</v>
      </c>
      <c r="M3811" t="s">
        <v>199</v>
      </c>
      <c r="N3811" s="14">
        <v>2.2999999999999998</v>
      </c>
      <c r="O3811" s="14">
        <v>2</v>
      </c>
      <c r="P3811" s="14">
        <v>3</v>
      </c>
      <c r="Q3811" s="14">
        <v>1</v>
      </c>
      <c r="R3811" s="14">
        <v>1</v>
      </c>
      <c r="S3811" s="14">
        <v>1</v>
      </c>
    </row>
    <row r="3812" spans="1:19" x14ac:dyDescent="0.3">
      <c r="A3812" t="s">
        <v>8724</v>
      </c>
      <c r="B3812" t="s">
        <v>98</v>
      </c>
      <c r="C3812" s="14">
        <v>2004</v>
      </c>
      <c r="D3812" t="s">
        <v>302</v>
      </c>
      <c r="E3812" t="s">
        <v>3318</v>
      </c>
      <c r="F3812" t="s">
        <v>299</v>
      </c>
      <c r="G3812" t="s">
        <v>299</v>
      </c>
      <c r="H3812" t="s">
        <v>4353</v>
      </c>
      <c r="I3812" s="14"/>
      <c r="J3812" t="s">
        <v>4353</v>
      </c>
      <c r="K3812" s="14"/>
      <c r="L3812" t="s">
        <v>197</v>
      </c>
      <c r="M3812" t="s">
        <v>202</v>
      </c>
      <c r="N3812" s="14"/>
      <c r="O3812" s="14"/>
      <c r="P3812" s="14"/>
      <c r="Q3812" s="14"/>
      <c r="R3812" s="14"/>
      <c r="S3812" s="14">
        <v>0</v>
      </c>
    </row>
    <row r="3813" spans="1:19" x14ac:dyDescent="0.3">
      <c r="A3813" t="s">
        <v>8725</v>
      </c>
      <c r="B3813" t="s">
        <v>98</v>
      </c>
      <c r="C3813" s="14">
        <v>2005</v>
      </c>
      <c r="D3813" t="s">
        <v>372</v>
      </c>
      <c r="E3813" t="s">
        <v>3319</v>
      </c>
      <c r="F3813" t="s">
        <v>501</v>
      </c>
      <c r="G3813" t="s">
        <v>455</v>
      </c>
      <c r="H3813" t="s">
        <v>1465</v>
      </c>
      <c r="I3813" s="14"/>
      <c r="J3813" t="s">
        <v>4353</v>
      </c>
      <c r="K3813" s="14">
        <v>12000000</v>
      </c>
      <c r="L3813" t="s">
        <v>198</v>
      </c>
      <c r="M3813" t="s">
        <v>199</v>
      </c>
      <c r="N3813" s="14">
        <v>4</v>
      </c>
      <c r="O3813" s="14">
        <v>2</v>
      </c>
      <c r="P3813" s="14">
        <v>3</v>
      </c>
      <c r="Q3813" s="14">
        <v>1</v>
      </c>
      <c r="R3813" s="14">
        <v>1</v>
      </c>
      <c r="S3813" s="14">
        <v>1</v>
      </c>
    </row>
    <row r="3814" spans="1:19" x14ac:dyDescent="0.3">
      <c r="A3814" t="s">
        <v>8726</v>
      </c>
      <c r="B3814" t="s">
        <v>98</v>
      </c>
      <c r="C3814" s="14">
        <v>2005</v>
      </c>
      <c r="D3814" t="s">
        <v>372</v>
      </c>
      <c r="E3814" t="s">
        <v>3320</v>
      </c>
      <c r="F3814" t="s">
        <v>501</v>
      </c>
      <c r="G3814" t="s">
        <v>455</v>
      </c>
      <c r="H3814" t="s">
        <v>1465</v>
      </c>
      <c r="I3814" s="14"/>
      <c r="J3814" t="s">
        <v>4353</v>
      </c>
      <c r="K3814" s="14">
        <v>12000000</v>
      </c>
      <c r="L3814" t="s">
        <v>198</v>
      </c>
      <c r="M3814" t="s">
        <v>199</v>
      </c>
      <c r="N3814" s="14">
        <v>4</v>
      </c>
      <c r="O3814" s="14">
        <v>4</v>
      </c>
      <c r="P3814" s="14">
        <v>5</v>
      </c>
      <c r="Q3814" s="14">
        <v>1</v>
      </c>
      <c r="R3814" s="14">
        <v>1</v>
      </c>
      <c r="S3814" s="14">
        <v>1</v>
      </c>
    </row>
    <row r="3815" spans="1:19" x14ac:dyDescent="0.3">
      <c r="A3815" t="s">
        <v>8727</v>
      </c>
      <c r="B3815" t="s">
        <v>98</v>
      </c>
      <c r="C3815" s="14">
        <v>2006</v>
      </c>
      <c r="D3815" t="s">
        <v>302</v>
      </c>
      <c r="E3815" t="s">
        <v>3321</v>
      </c>
      <c r="F3815" t="s">
        <v>299</v>
      </c>
      <c r="G3815" t="s">
        <v>299</v>
      </c>
      <c r="H3815" t="s">
        <v>4353</v>
      </c>
      <c r="I3815" s="14"/>
      <c r="J3815" t="s">
        <v>4353</v>
      </c>
      <c r="K3815" s="14"/>
      <c r="L3815" t="s">
        <v>197</v>
      </c>
      <c r="M3815" t="s">
        <v>202</v>
      </c>
      <c r="N3815" s="14"/>
      <c r="O3815" s="14"/>
      <c r="P3815" s="14"/>
      <c r="Q3815" s="14"/>
      <c r="R3815" s="14"/>
      <c r="S3815" s="14">
        <v>0</v>
      </c>
    </row>
    <row r="3816" spans="1:19" x14ac:dyDescent="0.3">
      <c r="A3816" t="s">
        <v>8728</v>
      </c>
      <c r="B3816" t="s">
        <v>98</v>
      </c>
      <c r="C3816" s="14">
        <v>2006</v>
      </c>
      <c r="D3816" t="s">
        <v>302</v>
      </c>
      <c r="E3816" t="s">
        <v>3322</v>
      </c>
      <c r="F3816" t="s">
        <v>299</v>
      </c>
      <c r="G3816" t="s">
        <v>299</v>
      </c>
      <c r="H3816" t="s">
        <v>4353</v>
      </c>
      <c r="I3816" s="14">
        <v>20000000</v>
      </c>
      <c r="J3816" t="s">
        <v>147</v>
      </c>
      <c r="K3816" s="14">
        <v>2508328.25</v>
      </c>
      <c r="L3816" t="s">
        <v>197</v>
      </c>
      <c r="M3816" t="s">
        <v>202</v>
      </c>
      <c r="N3816" s="14"/>
      <c r="O3816" s="14"/>
      <c r="P3816" s="14"/>
      <c r="Q3816" s="14"/>
      <c r="R3816" s="14"/>
      <c r="S3816" s="14">
        <v>0</v>
      </c>
    </row>
    <row r="3817" spans="1:19" x14ac:dyDescent="0.3">
      <c r="A3817" t="s">
        <v>8729</v>
      </c>
      <c r="B3817" t="s">
        <v>98</v>
      </c>
      <c r="C3817" s="14">
        <v>2007</v>
      </c>
      <c r="D3817" t="s">
        <v>302</v>
      </c>
      <c r="E3817" t="s">
        <v>1057</v>
      </c>
      <c r="F3817" t="s">
        <v>299</v>
      </c>
      <c r="G3817" t="s">
        <v>299</v>
      </c>
      <c r="H3817" t="s">
        <v>4353</v>
      </c>
      <c r="I3817" s="14">
        <v>27992904</v>
      </c>
      <c r="J3817" t="s">
        <v>157</v>
      </c>
      <c r="K3817" s="14">
        <v>3973237</v>
      </c>
      <c r="L3817" t="s">
        <v>197</v>
      </c>
      <c r="M3817" t="s">
        <v>202</v>
      </c>
      <c r="N3817" s="14"/>
      <c r="O3817" s="14"/>
      <c r="P3817" s="14"/>
      <c r="Q3817" s="14"/>
      <c r="R3817" s="14"/>
      <c r="S3817" s="14">
        <v>0</v>
      </c>
    </row>
    <row r="3818" spans="1:19" x14ac:dyDescent="0.3">
      <c r="A3818" t="s">
        <v>8730</v>
      </c>
      <c r="B3818" t="s">
        <v>98</v>
      </c>
      <c r="C3818" s="14">
        <v>2007</v>
      </c>
      <c r="D3818" t="s">
        <v>302</v>
      </c>
      <c r="E3818" t="s">
        <v>3325</v>
      </c>
      <c r="F3818" t="s">
        <v>299</v>
      </c>
      <c r="G3818" t="s">
        <v>299</v>
      </c>
      <c r="H3818" t="s">
        <v>4353</v>
      </c>
      <c r="I3818" s="14"/>
      <c r="J3818" t="s">
        <v>4353</v>
      </c>
      <c r="K3818" s="14"/>
      <c r="L3818" t="s">
        <v>197</v>
      </c>
      <c r="M3818" t="s">
        <v>202</v>
      </c>
      <c r="N3818" s="14"/>
      <c r="O3818" s="14"/>
      <c r="P3818" s="14"/>
      <c r="Q3818" s="14"/>
      <c r="R3818" s="14"/>
      <c r="S3818" s="14">
        <v>0</v>
      </c>
    </row>
    <row r="3819" spans="1:19" x14ac:dyDescent="0.3">
      <c r="A3819" t="s">
        <v>8731</v>
      </c>
      <c r="B3819" t="s">
        <v>98</v>
      </c>
      <c r="C3819" s="14">
        <v>2007</v>
      </c>
      <c r="D3819" t="s">
        <v>302</v>
      </c>
      <c r="E3819" t="s">
        <v>3324</v>
      </c>
      <c r="F3819" t="s">
        <v>327</v>
      </c>
      <c r="G3819" t="s">
        <v>328</v>
      </c>
      <c r="H3819" t="s">
        <v>4353</v>
      </c>
      <c r="I3819" s="14"/>
      <c r="J3819" t="s">
        <v>4353</v>
      </c>
      <c r="K3819" s="14"/>
      <c r="L3819" t="s">
        <v>197</v>
      </c>
      <c r="M3819" t="s">
        <v>202</v>
      </c>
      <c r="N3819" s="14"/>
      <c r="O3819" s="14"/>
      <c r="P3819" s="14"/>
      <c r="Q3819" s="14"/>
      <c r="R3819" s="14"/>
      <c r="S3819" s="14">
        <v>0</v>
      </c>
    </row>
    <row r="3820" spans="1:19" x14ac:dyDescent="0.3">
      <c r="A3820" t="s">
        <v>8732</v>
      </c>
      <c r="B3820" t="s">
        <v>98</v>
      </c>
      <c r="C3820" s="14">
        <v>2007</v>
      </c>
      <c r="D3820" t="s">
        <v>302</v>
      </c>
      <c r="E3820" t="s">
        <v>3323</v>
      </c>
      <c r="F3820" t="s">
        <v>299</v>
      </c>
      <c r="G3820" t="s">
        <v>299</v>
      </c>
      <c r="H3820" t="s">
        <v>4353</v>
      </c>
      <c r="I3820" s="14"/>
      <c r="J3820" t="s">
        <v>4353</v>
      </c>
      <c r="K3820" s="14"/>
      <c r="L3820" t="s">
        <v>197</v>
      </c>
      <c r="M3820" t="s">
        <v>202</v>
      </c>
      <c r="N3820" s="14"/>
      <c r="O3820" s="14"/>
      <c r="P3820" s="14"/>
      <c r="Q3820" s="14"/>
      <c r="R3820" s="14"/>
      <c r="S3820" s="14">
        <v>0</v>
      </c>
    </row>
    <row r="3821" spans="1:19" x14ac:dyDescent="0.3">
      <c r="A3821" t="s">
        <v>8733</v>
      </c>
      <c r="B3821" t="s">
        <v>98</v>
      </c>
      <c r="C3821" s="14">
        <v>2008</v>
      </c>
      <c r="D3821" t="s">
        <v>302</v>
      </c>
      <c r="E3821" t="s">
        <v>3326</v>
      </c>
      <c r="F3821" t="s">
        <v>327</v>
      </c>
      <c r="G3821" t="s">
        <v>328</v>
      </c>
      <c r="H3821" t="s">
        <v>4353</v>
      </c>
      <c r="I3821" s="14"/>
      <c r="J3821" t="s">
        <v>4353</v>
      </c>
      <c r="K3821" s="14"/>
      <c r="L3821" t="s">
        <v>197</v>
      </c>
      <c r="M3821" t="s">
        <v>202</v>
      </c>
      <c r="N3821" s="14"/>
      <c r="O3821" s="14"/>
      <c r="P3821" s="14"/>
      <c r="Q3821" s="14"/>
      <c r="R3821" s="14"/>
      <c r="S3821" s="14">
        <v>0</v>
      </c>
    </row>
    <row r="3822" spans="1:19" x14ac:dyDescent="0.3">
      <c r="A3822" t="s">
        <v>8734</v>
      </c>
      <c r="B3822" t="s">
        <v>98</v>
      </c>
      <c r="C3822" s="14">
        <v>2009</v>
      </c>
      <c r="D3822" t="s">
        <v>302</v>
      </c>
      <c r="E3822" t="s">
        <v>3329</v>
      </c>
      <c r="F3822" t="s">
        <v>299</v>
      </c>
      <c r="G3822" t="s">
        <v>299</v>
      </c>
      <c r="H3822" t="s">
        <v>4353</v>
      </c>
      <c r="I3822" s="14"/>
      <c r="J3822" t="s">
        <v>4353</v>
      </c>
      <c r="K3822" s="14"/>
      <c r="L3822" t="s">
        <v>197</v>
      </c>
      <c r="M3822" t="s">
        <v>202</v>
      </c>
      <c r="N3822" s="14"/>
      <c r="O3822" s="14"/>
      <c r="P3822" s="14"/>
      <c r="Q3822" s="14"/>
      <c r="R3822" s="14"/>
      <c r="S3822" s="14">
        <v>0</v>
      </c>
    </row>
    <row r="3823" spans="1:19" x14ac:dyDescent="0.3">
      <c r="A3823" t="s">
        <v>8735</v>
      </c>
      <c r="B3823" t="s">
        <v>98</v>
      </c>
      <c r="C3823" s="14">
        <v>2009</v>
      </c>
      <c r="D3823" t="s">
        <v>302</v>
      </c>
      <c r="E3823" t="s">
        <v>3327</v>
      </c>
      <c r="F3823" t="s">
        <v>3328</v>
      </c>
      <c r="G3823" t="s">
        <v>549</v>
      </c>
      <c r="H3823" t="s">
        <v>644</v>
      </c>
      <c r="I3823" s="14">
        <v>1000000000</v>
      </c>
      <c r="J3823" t="s">
        <v>146</v>
      </c>
      <c r="K3823" s="14">
        <v>1000000000</v>
      </c>
      <c r="L3823" t="s">
        <v>198</v>
      </c>
      <c r="M3823" t="s">
        <v>199</v>
      </c>
      <c r="N3823" s="14"/>
      <c r="O3823" s="14"/>
      <c r="P3823" s="14"/>
      <c r="Q3823" s="14">
        <v>1</v>
      </c>
      <c r="R3823" s="14">
        <v>0</v>
      </c>
      <c r="S3823" s="14">
        <v>1</v>
      </c>
    </row>
    <row r="3824" spans="1:19" x14ac:dyDescent="0.3">
      <c r="A3824" t="s">
        <v>8736</v>
      </c>
      <c r="B3824" t="s">
        <v>98</v>
      </c>
      <c r="C3824" s="14">
        <v>2011</v>
      </c>
      <c r="D3824" t="s">
        <v>302</v>
      </c>
      <c r="E3824" t="s">
        <v>3330</v>
      </c>
      <c r="F3824" t="s">
        <v>463</v>
      </c>
      <c r="G3824" t="s">
        <v>337</v>
      </c>
      <c r="H3824" t="s">
        <v>644</v>
      </c>
      <c r="I3824" s="14">
        <v>650000000</v>
      </c>
      <c r="J3824" t="s">
        <v>146</v>
      </c>
      <c r="K3824" s="14">
        <v>650000000</v>
      </c>
      <c r="L3824" t="s">
        <v>198</v>
      </c>
      <c r="M3824" t="s">
        <v>199</v>
      </c>
      <c r="N3824" s="14"/>
      <c r="O3824" s="14"/>
      <c r="P3824" s="14"/>
      <c r="Q3824" s="14">
        <v>0</v>
      </c>
      <c r="R3824" s="14">
        <v>0</v>
      </c>
      <c r="S3824" s="14">
        <v>1</v>
      </c>
    </row>
    <row r="3825" spans="1:19" x14ac:dyDescent="0.3">
      <c r="A3825" t="s">
        <v>8737</v>
      </c>
      <c r="B3825" t="s">
        <v>98</v>
      </c>
      <c r="C3825" s="14">
        <v>2013</v>
      </c>
      <c r="D3825" t="s">
        <v>302</v>
      </c>
      <c r="E3825" t="s">
        <v>3331</v>
      </c>
      <c r="F3825" t="s">
        <v>299</v>
      </c>
      <c r="G3825" t="s">
        <v>299</v>
      </c>
      <c r="H3825" t="s">
        <v>4353</v>
      </c>
      <c r="I3825" s="14"/>
      <c r="J3825" t="s">
        <v>4353</v>
      </c>
      <c r="K3825" s="14"/>
      <c r="L3825" t="s">
        <v>197</v>
      </c>
      <c r="M3825" t="s">
        <v>202</v>
      </c>
      <c r="N3825" s="14"/>
      <c r="O3825" s="14"/>
      <c r="P3825" s="14"/>
      <c r="Q3825" s="14"/>
      <c r="R3825" s="14"/>
      <c r="S3825" s="14">
        <v>0</v>
      </c>
    </row>
    <row r="3826" spans="1:19" x14ac:dyDescent="0.3">
      <c r="A3826" t="s">
        <v>8738</v>
      </c>
      <c r="B3826" t="s">
        <v>98</v>
      </c>
      <c r="C3826" s="14">
        <v>2013</v>
      </c>
      <c r="D3826" t="s">
        <v>302</v>
      </c>
      <c r="E3826" t="s">
        <v>3332</v>
      </c>
      <c r="F3826" t="s">
        <v>454</v>
      </c>
      <c r="G3826" t="s">
        <v>455</v>
      </c>
      <c r="H3826" t="s">
        <v>644</v>
      </c>
      <c r="I3826" s="14">
        <v>2200000000</v>
      </c>
      <c r="J3826" t="s">
        <v>146</v>
      </c>
      <c r="K3826" s="14">
        <v>2200000000</v>
      </c>
      <c r="L3826" t="s">
        <v>198</v>
      </c>
      <c r="M3826" t="s">
        <v>199</v>
      </c>
      <c r="N3826" s="14"/>
      <c r="O3826" s="14"/>
      <c r="P3826" s="14"/>
      <c r="Q3826" s="14">
        <v>1</v>
      </c>
      <c r="R3826" s="14">
        <v>0</v>
      </c>
      <c r="S3826" s="14">
        <v>1</v>
      </c>
    </row>
    <row r="3827" spans="1:19" x14ac:dyDescent="0.3">
      <c r="A3827" t="s">
        <v>8739</v>
      </c>
      <c r="B3827" t="s">
        <v>98</v>
      </c>
      <c r="C3827" s="14">
        <v>2016</v>
      </c>
      <c r="D3827" t="s">
        <v>5090</v>
      </c>
      <c r="E3827" t="s">
        <v>3333</v>
      </c>
      <c r="F3827" t="s">
        <v>463</v>
      </c>
      <c r="G3827" t="s">
        <v>337</v>
      </c>
      <c r="H3827" t="s">
        <v>456</v>
      </c>
      <c r="I3827" s="14"/>
      <c r="J3827" t="s">
        <v>4353</v>
      </c>
      <c r="K3827" s="14">
        <v>500000000</v>
      </c>
      <c r="L3827" t="s">
        <v>198</v>
      </c>
      <c r="M3827" t="s">
        <v>199</v>
      </c>
      <c r="N3827" s="14"/>
      <c r="O3827" s="14"/>
      <c r="P3827" s="14"/>
      <c r="Q3827" s="14">
        <v>0</v>
      </c>
      <c r="R3827" s="14">
        <v>1</v>
      </c>
      <c r="S3827" s="14">
        <v>1</v>
      </c>
    </row>
    <row r="3828" spans="1:19" x14ac:dyDescent="0.3">
      <c r="A3828" t="s">
        <v>8740</v>
      </c>
      <c r="B3828" t="s">
        <v>98</v>
      </c>
      <c r="C3828" s="14">
        <v>2016</v>
      </c>
      <c r="D3828" t="s">
        <v>372</v>
      </c>
      <c r="E3828" t="s">
        <v>3334</v>
      </c>
      <c r="F3828" t="s">
        <v>501</v>
      </c>
      <c r="G3828" t="s">
        <v>455</v>
      </c>
      <c r="H3828" t="s">
        <v>456</v>
      </c>
      <c r="I3828" s="14"/>
      <c r="J3828" t="s">
        <v>4353</v>
      </c>
      <c r="K3828" s="14">
        <v>219000000</v>
      </c>
      <c r="L3828" t="s">
        <v>198</v>
      </c>
      <c r="M3828" t="s">
        <v>199</v>
      </c>
      <c r="N3828" s="14"/>
      <c r="O3828" s="14"/>
      <c r="P3828" s="14"/>
      <c r="Q3828" s="14">
        <v>1</v>
      </c>
      <c r="R3828" s="14">
        <v>1</v>
      </c>
      <c r="S3828" s="14">
        <v>1</v>
      </c>
    </row>
    <row r="3829" spans="1:19" x14ac:dyDescent="0.3">
      <c r="A3829" t="s">
        <v>8741</v>
      </c>
      <c r="B3829" t="s">
        <v>98</v>
      </c>
      <c r="C3829" s="14">
        <v>2016</v>
      </c>
      <c r="D3829" t="s">
        <v>372</v>
      </c>
      <c r="E3829" t="s">
        <v>3335</v>
      </c>
      <c r="F3829" t="s">
        <v>463</v>
      </c>
      <c r="G3829" t="s">
        <v>337</v>
      </c>
      <c r="H3829" t="s">
        <v>456</v>
      </c>
      <c r="I3829" s="14"/>
      <c r="J3829" t="s">
        <v>4353</v>
      </c>
      <c r="K3829" s="14">
        <v>464000000</v>
      </c>
      <c r="L3829" t="s">
        <v>198</v>
      </c>
      <c r="M3829" t="s">
        <v>199</v>
      </c>
      <c r="N3829" s="14"/>
      <c r="O3829" s="14"/>
      <c r="P3829" s="14">
        <v>15</v>
      </c>
      <c r="Q3829" s="14">
        <v>0</v>
      </c>
      <c r="R3829" s="14">
        <v>1</v>
      </c>
      <c r="S3829" s="14">
        <v>1</v>
      </c>
    </row>
    <row r="3830" spans="1:19" x14ac:dyDescent="0.3">
      <c r="A3830" t="s">
        <v>8742</v>
      </c>
      <c r="B3830" t="s">
        <v>98</v>
      </c>
      <c r="C3830" s="14">
        <v>2017</v>
      </c>
      <c r="D3830" t="s">
        <v>143</v>
      </c>
      <c r="E3830" t="s">
        <v>246</v>
      </c>
      <c r="F3830" t="s">
        <v>463</v>
      </c>
      <c r="G3830" t="s">
        <v>337</v>
      </c>
      <c r="H3830" t="s">
        <v>644</v>
      </c>
      <c r="I3830" s="14"/>
      <c r="J3830" t="s">
        <v>4353</v>
      </c>
      <c r="K3830" s="14">
        <v>100000000</v>
      </c>
      <c r="L3830" t="s">
        <v>198</v>
      </c>
      <c r="M3830" t="s">
        <v>199</v>
      </c>
      <c r="N3830" s="14"/>
      <c r="O3830" s="14"/>
      <c r="P3830" s="14"/>
      <c r="Q3830" s="14">
        <v>0</v>
      </c>
      <c r="R3830" s="14">
        <v>0</v>
      </c>
      <c r="S3830" s="14">
        <v>1</v>
      </c>
    </row>
    <row r="3831" spans="1:19" x14ac:dyDescent="0.3">
      <c r="A3831" t="s">
        <v>8743</v>
      </c>
      <c r="B3831" t="s">
        <v>98</v>
      </c>
      <c r="C3831" s="14">
        <v>2017</v>
      </c>
      <c r="D3831" t="s">
        <v>372</v>
      </c>
      <c r="E3831" t="s">
        <v>3337</v>
      </c>
      <c r="F3831" t="s">
        <v>501</v>
      </c>
      <c r="G3831" t="s">
        <v>455</v>
      </c>
      <c r="H3831" t="s">
        <v>456</v>
      </c>
      <c r="I3831" s="14"/>
      <c r="J3831" t="s">
        <v>4353</v>
      </c>
      <c r="K3831" s="14">
        <v>242000000</v>
      </c>
      <c r="L3831" t="s">
        <v>198</v>
      </c>
      <c r="M3831" t="s">
        <v>199</v>
      </c>
      <c r="N3831" s="14"/>
      <c r="O3831" s="14"/>
      <c r="P3831" s="14"/>
      <c r="Q3831" s="14">
        <v>1</v>
      </c>
      <c r="R3831" s="14">
        <v>1</v>
      </c>
      <c r="S3831" s="14">
        <v>1</v>
      </c>
    </row>
    <row r="3832" spans="1:19" x14ac:dyDescent="0.3">
      <c r="A3832" t="s">
        <v>8744</v>
      </c>
      <c r="B3832" t="s">
        <v>98</v>
      </c>
      <c r="C3832" s="14">
        <v>2017</v>
      </c>
      <c r="D3832" t="s">
        <v>372</v>
      </c>
      <c r="E3832" t="s">
        <v>3336</v>
      </c>
      <c r="F3832" t="s">
        <v>463</v>
      </c>
      <c r="G3832" t="s">
        <v>337</v>
      </c>
      <c r="H3832" t="s">
        <v>456</v>
      </c>
      <c r="I3832" s="14"/>
      <c r="J3832" t="s">
        <v>4353</v>
      </c>
      <c r="K3832" s="14">
        <v>667000000</v>
      </c>
      <c r="L3832" t="s">
        <v>198</v>
      </c>
      <c r="M3832" t="s">
        <v>199</v>
      </c>
      <c r="N3832" s="14"/>
      <c r="O3832" s="14"/>
      <c r="P3832" s="14">
        <v>15</v>
      </c>
      <c r="Q3832" s="14">
        <v>0</v>
      </c>
      <c r="R3832" s="14">
        <v>1</v>
      </c>
      <c r="S3832" s="14">
        <v>1</v>
      </c>
    </row>
    <row r="3833" spans="1:19" x14ac:dyDescent="0.3">
      <c r="A3833" t="s">
        <v>8745</v>
      </c>
      <c r="B3833" t="s">
        <v>100</v>
      </c>
      <c r="C3833" s="14">
        <v>2008</v>
      </c>
      <c r="D3833" t="s">
        <v>302</v>
      </c>
      <c r="E3833" t="s">
        <v>3338</v>
      </c>
      <c r="F3833" t="s">
        <v>299</v>
      </c>
      <c r="G3833" t="s">
        <v>299</v>
      </c>
      <c r="H3833" t="s">
        <v>4353</v>
      </c>
      <c r="I3833" s="14">
        <v>2900000</v>
      </c>
      <c r="J3833" t="s">
        <v>146</v>
      </c>
      <c r="K3833" s="14">
        <v>2900000</v>
      </c>
      <c r="L3833" t="s">
        <v>197</v>
      </c>
      <c r="M3833" t="s">
        <v>202</v>
      </c>
      <c r="N3833" s="14"/>
      <c r="O3833" s="14"/>
      <c r="P3833" s="14"/>
      <c r="Q3833" s="14"/>
      <c r="R3833" s="14"/>
      <c r="S3833" s="14">
        <v>0</v>
      </c>
    </row>
    <row r="3834" spans="1:19" x14ac:dyDescent="0.3">
      <c r="A3834" t="s">
        <v>8746</v>
      </c>
      <c r="B3834" t="s">
        <v>100</v>
      </c>
      <c r="C3834" s="14">
        <v>2009</v>
      </c>
      <c r="D3834" t="s">
        <v>302</v>
      </c>
      <c r="E3834" t="s">
        <v>3339</v>
      </c>
      <c r="F3834" t="s">
        <v>299</v>
      </c>
      <c r="G3834" t="s">
        <v>299</v>
      </c>
      <c r="H3834" t="s">
        <v>4353</v>
      </c>
      <c r="I3834" s="14"/>
      <c r="J3834" t="s">
        <v>4353</v>
      </c>
      <c r="K3834" s="14"/>
      <c r="L3834" t="s">
        <v>197</v>
      </c>
      <c r="M3834" t="s">
        <v>202</v>
      </c>
      <c r="N3834" s="14"/>
      <c r="O3834" s="14"/>
      <c r="P3834" s="14"/>
      <c r="Q3834" s="14"/>
      <c r="R3834" s="14"/>
      <c r="S3834" s="14">
        <v>0</v>
      </c>
    </row>
    <row r="3835" spans="1:19" x14ac:dyDescent="0.3">
      <c r="A3835" t="s">
        <v>8747</v>
      </c>
      <c r="B3835" t="s">
        <v>100</v>
      </c>
      <c r="C3835" s="14">
        <v>2011</v>
      </c>
      <c r="D3835" t="s">
        <v>302</v>
      </c>
      <c r="E3835" t="s">
        <v>3342</v>
      </c>
      <c r="F3835" t="s">
        <v>299</v>
      </c>
      <c r="G3835" t="s">
        <v>299</v>
      </c>
      <c r="H3835" t="s">
        <v>4353</v>
      </c>
      <c r="I3835" s="14">
        <v>760000</v>
      </c>
      <c r="J3835" t="s">
        <v>146</v>
      </c>
      <c r="K3835" s="14">
        <v>760000</v>
      </c>
      <c r="L3835" t="s">
        <v>197</v>
      </c>
      <c r="M3835" t="s">
        <v>202</v>
      </c>
      <c r="N3835" s="14"/>
      <c r="O3835" s="14"/>
      <c r="P3835" s="14"/>
      <c r="Q3835" s="14"/>
      <c r="R3835" s="14"/>
      <c r="S3835" s="14">
        <v>0</v>
      </c>
    </row>
    <row r="3836" spans="1:19" x14ac:dyDescent="0.3">
      <c r="A3836" t="s">
        <v>8748</v>
      </c>
      <c r="B3836" t="s">
        <v>100</v>
      </c>
      <c r="C3836" s="14">
        <v>2011</v>
      </c>
      <c r="D3836" t="s">
        <v>302</v>
      </c>
      <c r="E3836" t="s">
        <v>3341</v>
      </c>
      <c r="F3836" t="s">
        <v>299</v>
      </c>
      <c r="G3836" t="s">
        <v>299</v>
      </c>
      <c r="H3836" t="s">
        <v>4353</v>
      </c>
      <c r="I3836" s="14"/>
      <c r="J3836" t="s">
        <v>4353</v>
      </c>
      <c r="K3836" s="14"/>
      <c r="L3836" t="s">
        <v>197</v>
      </c>
      <c r="M3836" t="s">
        <v>202</v>
      </c>
      <c r="N3836" s="14"/>
      <c r="O3836" s="14"/>
      <c r="P3836" s="14"/>
      <c r="Q3836" s="14"/>
      <c r="R3836" s="14"/>
      <c r="S3836" s="14">
        <v>0</v>
      </c>
    </row>
    <row r="3837" spans="1:19" x14ac:dyDescent="0.3">
      <c r="A3837" t="s">
        <v>8749</v>
      </c>
      <c r="B3837" t="s">
        <v>100</v>
      </c>
      <c r="C3837" s="14">
        <v>2011</v>
      </c>
      <c r="D3837" t="s">
        <v>302</v>
      </c>
      <c r="E3837" t="s">
        <v>3340</v>
      </c>
      <c r="F3837" t="s">
        <v>299</v>
      </c>
      <c r="G3837" t="s">
        <v>299</v>
      </c>
      <c r="H3837" t="s">
        <v>4353</v>
      </c>
      <c r="I3837" s="14"/>
      <c r="J3837" t="s">
        <v>4353</v>
      </c>
      <c r="K3837" s="14"/>
      <c r="L3837" t="s">
        <v>197</v>
      </c>
      <c r="M3837" t="s">
        <v>202</v>
      </c>
      <c r="N3837" s="14"/>
      <c r="O3837" s="14"/>
      <c r="P3837" s="14"/>
      <c r="Q3837" s="14"/>
      <c r="R3837" s="14"/>
      <c r="S3837" s="14">
        <v>0</v>
      </c>
    </row>
    <row r="3838" spans="1:19" x14ac:dyDescent="0.3">
      <c r="A3838" t="s">
        <v>8750</v>
      </c>
      <c r="B3838" t="s">
        <v>100</v>
      </c>
      <c r="C3838" s="14">
        <v>2011</v>
      </c>
      <c r="D3838" t="s">
        <v>302</v>
      </c>
      <c r="E3838" t="s">
        <v>3343</v>
      </c>
      <c r="F3838" t="s">
        <v>299</v>
      </c>
      <c r="G3838" t="s">
        <v>299</v>
      </c>
      <c r="H3838" t="s">
        <v>4353</v>
      </c>
      <c r="I3838" s="14">
        <v>200000000</v>
      </c>
      <c r="J3838" t="s">
        <v>147</v>
      </c>
      <c r="K3838" s="14">
        <v>30952750</v>
      </c>
      <c r="L3838" t="s">
        <v>197</v>
      </c>
      <c r="M3838" t="s">
        <v>202</v>
      </c>
      <c r="N3838" s="14"/>
      <c r="O3838" s="14"/>
      <c r="P3838" s="14"/>
      <c r="Q3838" s="14"/>
      <c r="R3838" s="14"/>
      <c r="S3838" s="14">
        <v>0</v>
      </c>
    </row>
    <row r="3839" spans="1:19" x14ac:dyDescent="0.3">
      <c r="A3839" t="s">
        <v>8751</v>
      </c>
      <c r="B3839" t="s">
        <v>100</v>
      </c>
      <c r="C3839" s="14">
        <v>2012</v>
      </c>
      <c r="D3839" t="s">
        <v>302</v>
      </c>
      <c r="E3839" t="s">
        <v>3344</v>
      </c>
      <c r="F3839" t="s">
        <v>299</v>
      </c>
      <c r="G3839" t="s">
        <v>299</v>
      </c>
      <c r="H3839" t="s">
        <v>4353</v>
      </c>
      <c r="I3839" s="14"/>
      <c r="J3839" t="s">
        <v>4353</v>
      </c>
      <c r="K3839" s="14"/>
      <c r="L3839" t="s">
        <v>197</v>
      </c>
      <c r="M3839" t="s">
        <v>202</v>
      </c>
      <c r="N3839" s="14"/>
      <c r="O3839" s="14"/>
      <c r="P3839" s="14"/>
      <c r="Q3839" s="14"/>
      <c r="R3839" s="14"/>
      <c r="S3839" s="14">
        <v>0</v>
      </c>
    </row>
    <row r="3840" spans="1:19" x14ac:dyDescent="0.3">
      <c r="A3840" t="s">
        <v>8752</v>
      </c>
      <c r="B3840" t="s">
        <v>100</v>
      </c>
      <c r="C3840" s="14">
        <v>2013</v>
      </c>
      <c r="D3840" t="s">
        <v>302</v>
      </c>
      <c r="E3840" t="s">
        <v>3349</v>
      </c>
      <c r="F3840" t="s">
        <v>299</v>
      </c>
      <c r="G3840" t="s">
        <v>299</v>
      </c>
      <c r="H3840" t="s">
        <v>4353</v>
      </c>
      <c r="I3840" s="14"/>
      <c r="J3840" t="s">
        <v>4353</v>
      </c>
      <c r="K3840" s="14"/>
      <c r="L3840" t="s">
        <v>197</v>
      </c>
      <c r="M3840" t="s">
        <v>202</v>
      </c>
      <c r="N3840" s="14"/>
      <c r="O3840" s="14"/>
      <c r="P3840" s="14"/>
      <c r="Q3840" s="14"/>
      <c r="R3840" s="14"/>
      <c r="S3840" s="14">
        <v>0</v>
      </c>
    </row>
    <row r="3841" spans="1:19" x14ac:dyDescent="0.3">
      <c r="A3841" t="s">
        <v>8753</v>
      </c>
      <c r="B3841" t="s">
        <v>100</v>
      </c>
      <c r="C3841" s="14">
        <v>2013</v>
      </c>
      <c r="D3841" t="s">
        <v>302</v>
      </c>
      <c r="E3841" t="s">
        <v>3345</v>
      </c>
      <c r="F3841" t="s">
        <v>299</v>
      </c>
      <c r="G3841" t="s">
        <v>299</v>
      </c>
      <c r="H3841" t="s">
        <v>4353</v>
      </c>
      <c r="I3841" s="14"/>
      <c r="J3841" t="s">
        <v>4353</v>
      </c>
      <c r="K3841" s="14"/>
      <c r="L3841" t="s">
        <v>197</v>
      </c>
      <c r="M3841" t="s">
        <v>202</v>
      </c>
      <c r="N3841" s="14"/>
      <c r="O3841" s="14"/>
      <c r="P3841" s="14"/>
      <c r="Q3841" s="14"/>
      <c r="R3841" s="14"/>
      <c r="S3841" s="14">
        <v>0</v>
      </c>
    </row>
    <row r="3842" spans="1:19" x14ac:dyDescent="0.3">
      <c r="A3842" t="s">
        <v>8754</v>
      </c>
      <c r="B3842" t="s">
        <v>100</v>
      </c>
      <c r="C3842" s="14">
        <v>2013</v>
      </c>
      <c r="D3842" t="s">
        <v>302</v>
      </c>
      <c r="E3842" t="s">
        <v>3347</v>
      </c>
      <c r="F3842" t="s">
        <v>299</v>
      </c>
      <c r="G3842" t="s">
        <v>299</v>
      </c>
      <c r="H3842" t="s">
        <v>207</v>
      </c>
      <c r="I3842" s="14">
        <v>43000000</v>
      </c>
      <c r="J3842" t="s">
        <v>146</v>
      </c>
      <c r="K3842" s="14">
        <v>43000000</v>
      </c>
      <c r="L3842" t="s">
        <v>198</v>
      </c>
      <c r="M3842" t="s">
        <v>4353</v>
      </c>
      <c r="N3842" s="14"/>
      <c r="O3842" s="14"/>
      <c r="P3842" s="14"/>
      <c r="Q3842" s="14">
        <v>0</v>
      </c>
      <c r="R3842" s="14">
        <v>1</v>
      </c>
      <c r="S3842" s="14">
        <v>1</v>
      </c>
    </row>
    <row r="3843" spans="1:19" x14ac:dyDescent="0.3">
      <c r="A3843" t="s">
        <v>8755</v>
      </c>
      <c r="B3843" t="s">
        <v>100</v>
      </c>
      <c r="C3843" s="14">
        <v>2013</v>
      </c>
      <c r="D3843" t="s">
        <v>5025</v>
      </c>
      <c r="E3843" t="s">
        <v>3346</v>
      </c>
      <c r="F3843" t="s">
        <v>336</v>
      </c>
      <c r="G3843" t="s">
        <v>337</v>
      </c>
      <c r="H3843" t="s">
        <v>207</v>
      </c>
      <c r="I3843" s="14">
        <v>27000000</v>
      </c>
      <c r="J3843" t="s">
        <v>146</v>
      </c>
      <c r="K3843" s="14">
        <v>27000000</v>
      </c>
      <c r="L3843" t="s">
        <v>198</v>
      </c>
      <c r="M3843" t="s">
        <v>4353</v>
      </c>
      <c r="N3843" s="14"/>
      <c r="O3843" s="14"/>
      <c r="P3843" s="14"/>
      <c r="Q3843" s="14">
        <v>0</v>
      </c>
      <c r="R3843" s="14">
        <v>1</v>
      </c>
      <c r="S3843" s="14">
        <v>1</v>
      </c>
    </row>
    <row r="3844" spans="1:19" x14ac:dyDescent="0.3">
      <c r="A3844" t="s">
        <v>8756</v>
      </c>
      <c r="B3844" t="s">
        <v>100</v>
      </c>
      <c r="C3844" s="14">
        <v>2013</v>
      </c>
      <c r="D3844" t="s">
        <v>302</v>
      </c>
      <c r="E3844" t="s">
        <v>3348</v>
      </c>
      <c r="F3844" t="s">
        <v>299</v>
      </c>
      <c r="G3844" t="s">
        <v>299</v>
      </c>
      <c r="H3844" t="s">
        <v>4353</v>
      </c>
      <c r="I3844" s="14">
        <v>500000</v>
      </c>
      <c r="J3844" t="s">
        <v>146</v>
      </c>
      <c r="K3844" s="14">
        <v>500000</v>
      </c>
      <c r="L3844" t="s">
        <v>197</v>
      </c>
      <c r="M3844" t="s">
        <v>202</v>
      </c>
      <c r="N3844" s="14"/>
      <c r="O3844" s="14"/>
      <c r="P3844" s="14"/>
      <c r="Q3844" s="14"/>
      <c r="R3844" s="14"/>
      <c r="S3844" s="14">
        <v>0</v>
      </c>
    </row>
    <row r="3845" spans="1:19" x14ac:dyDescent="0.3">
      <c r="A3845" t="s">
        <v>8757</v>
      </c>
      <c r="B3845" t="s">
        <v>100</v>
      </c>
      <c r="C3845" s="14">
        <v>2014</v>
      </c>
      <c r="D3845" t="s">
        <v>302</v>
      </c>
      <c r="E3845" t="s">
        <v>8758</v>
      </c>
      <c r="F3845" t="s">
        <v>299</v>
      </c>
      <c r="G3845" t="s">
        <v>299</v>
      </c>
      <c r="H3845" t="s">
        <v>4353</v>
      </c>
      <c r="I3845" s="14">
        <v>30000000</v>
      </c>
      <c r="J3845" t="s">
        <v>147</v>
      </c>
      <c r="K3845" s="14">
        <v>4883262.5</v>
      </c>
      <c r="L3845" t="s">
        <v>197</v>
      </c>
      <c r="M3845" t="s">
        <v>202</v>
      </c>
      <c r="N3845" s="14"/>
      <c r="O3845" s="14"/>
      <c r="P3845" s="14"/>
      <c r="Q3845" s="14"/>
      <c r="R3845" s="14"/>
      <c r="S3845" s="14">
        <v>0</v>
      </c>
    </row>
    <row r="3846" spans="1:19" x14ac:dyDescent="0.3">
      <c r="A3846" t="s">
        <v>8759</v>
      </c>
      <c r="B3846" t="s">
        <v>100</v>
      </c>
      <c r="C3846" s="14">
        <v>2014</v>
      </c>
      <c r="D3846" t="s">
        <v>302</v>
      </c>
      <c r="E3846" t="s">
        <v>3352</v>
      </c>
      <c r="F3846" t="s">
        <v>299</v>
      </c>
      <c r="G3846" t="s">
        <v>299</v>
      </c>
      <c r="H3846" t="s">
        <v>4353</v>
      </c>
      <c r="I3846" s="14">
        <v>3000000</v>
      </c>
      <c r="J3846" t="s">
        <v>146</v>
      </c>
      <c r="K3846" s="14">
        <v>3000000</v>
      </c>
      <c r="L3846" t="s">
        <v>197</v>
      </c>
      <c r="M3846" t="s">
        <v>202</v>
      </c>
      <c r="N3846" s="14"/>
      <c r="O3846" s="14"/>
      <c r="P3846" s="14"/>
      <c r="Q3846" s="14"/>
      <c r="R3846" s="14"/>
      <c r="S3846" s="14">
        <v>0</v>
      </c>
    </row>
    <row r="3847" spans="1:19" x14ac:dyDescent="0.3">
      <c r="A3847" t="s">
        <v>8760</v>
      </c>
      <c r="B3847" t="s">
        <v>100</v>
      </c>
      <c r="C3847" s="14">
        <v>2014</v>
      </c>
      <c r="D3847" t="s">
        <v>302</v>
      </c>
      <c r="E3847" t="s">
        <v>3350</v>
      </c>
      <c r="F3847" t="s">
        <v>299</v>
      </c>
      <c r="G3847" t="s">
        <v>299</v>
      </c>
      <c r="H3847" t="s">
        <v>4353</v>
      </c>
      <c r="I3847" s="14">
        <v>200000</v>
      </c>
      <c r="J3847" t="s">
        <v>146</v>
      </c>
      <c r="K3847" s="14">
        <v>200000</v>
      </c>
      <c r="L3847" t="s">
        <v>197</v>
      </c>
      <c r="M3847" t="s">
        <v>202</v>
      </c>
      <c r="N3847" s="14"/>
      <c r="O3847" s="14"/>
      <c r="P3847" s="14"/>
      <c r="Q3847" s="14"/>
      <c r="R3847" s="14"/>
      <c r="S3847" s="14">
        <v>0</v>
      </c>
    </row>
    <row r="3848" spans="1:19" x14ac:dyDescent="0.3">
      <c r="A3848" t="s">
        <v>8761</v>
      </c>
      <c r="B3848" t="s">
        <v>100</v>
      </c>
      <c r="C3848" s="14">
        <v>2014</v>
      </c>
      <c r="D3848" t="s">
        <v>302</v>
      </c>
      <c r="E3848" t="s">
        <v>3353</v>
      </c>
      <c r="F3848" t="s">
        <v>299</v>
      </c>
      <c r="G3848" t="s">
        <v>299</v>
      </c>
      <c r="H3848" t="s">
        <v>4353</v>
      </c>
      <c r="I3848" s="14">
        <v>24000000</v>
      </c>
      <c r="J3848" t="s">
        <v>146</v>
      </c>
      <c r="K3848" s="14">
        <v>24000000</v>
      </c>
      <c r="L3848" t="s">
        <v>197</v>
      </c>
      <c r="M3848" t="s">
        <v>202</v>
      </c>
      <c r="N3848" s="14"/>
      <c r="O3848" s="14"/>
      <c r="P3848" s="14"/>
      <c r="Q3848" s="14"/>
      <c r="R3848" s="14"/>
      <c r="S3848" s="14">
        <v>0</v>
      </c>
    </row>
    <row r="3849" spans="1:19" x14ac:dyDescent="0.3">
      <c r="A3849" t="s">
        <v>8762</v>
      </c>
      <c r="B3849" t="s">
        <v>100</v>
      </c>
      <c r="C3849" s="14">
        <v>2014</v>
      </c>
      <c r="D3849" t="s">
        <v>302</v>
      </c>
      <c r="E3849" t="s">
        <v>3351</v>
      </c>
      <c r="F3849" t="s">
        <v>299</v>
      </c>
      <c r="G3849" t="s">
        <v>299</v>
      </c>
      <c r="H3849" t="s">
        <v>4353</v>
      </c>
      <c r="I3849" s="14">
        <v>1600000</v>
      </c>
      <c r="J3849" t="s">
        <v>146</v>
      </c>
      <c r="K3849" s="14">
        <v>1600000</v>
      </c>
      <c r="L3849" t="s">
        <v>197</v>
      </c>
      <c r="M3849" t="s">
        <v>202</v>
      </c>
      <c r="N3849" s="14"/>
      <c r="O3849" s="14"/>
      <c r="P3849" s="14"/>
      <c r="Q3849" s="14"/>
      <c r="R3849" s="14"/>
      <c r="S3849" s="14">
        <v>0</v>
      </c>
    </row>
    <row r="3850" spans="1:19" x14ac:dyDescent="0.3">
      <c r="A3850" t="s">
        <v>8763</v>
      </c>
      <c r="B3850" t="s">
        <v>100</v>
      </c>
      <c r="C3850" s="14">
        <v>2014</v>
      </c>
      <c r="D3850" t="s">
        <v>4542</v>
      </c>
      <c r="E3850" t="s">
        <v>8764</v>
      </c>
      <c r="F3850" t="s">
        <v>336</v>
      </c>
      <c r="G3850" t="s">
        <v>337</v>
      </c>
      <c r="H3850" t="s">
        <v>207</v>
      </c>
      <c r="I3850" s="14"/>
      <c r="J3850" t="s">
        <v>4353</v>
      </c>
      <c r="K3850" s="14">
        <v>158000000</v>
      </c>
      <c r="L3850" t="s">
        <v>198</v>
      </c>
      <c r="M3850" t="s">
        <v>202</v>
      </c>
      <c r="N3850" s="14">
        <v>2</v>
      </c>
      <c r="O3850" s="14">
        <v>5</v>
      </c>
      <c r="P3850" s="14">
        <v>20</v>
      </c>
      <c r="Q3850" s="14">
        <v>0</v>
      </c>
      <c r="R3850" s="14">
        <v>1</v>
      </c>
      <c r="S3850" s="14">
        <v>1</v>
      </c>
    </row>
    <row r="3851" spans="1:19" x14ac:dyDescent="0.3">
      <c r="A3851" t="s">
        <v>8765</v>
      </c>
      <c r="B3851" t="s">
        <v>93</v>
      </c>
      <c r="C3851" s="14">
        <v>1974</v>
      </c>
      <c r="D3851" t="s">
        <v>255</v>
      </c>
      <c r="E3851" t="s">
        <v>288</v>
      </c>
      <c r="F3851" t="s">
        <v>299</v>
      </c>
      <c r="G3851" t="s">
        <v>299</v>
      </c>
      <c r="H3851" t="s">
        <v>4353</v>
      </c>
      <c r="I3851" s="14"/>
      <c r="J3851" t="s">
        <v>4353</v>
      </c>
      <c r="K3851" s="14">
        <v>86000000</v>
      </c>
      <c r="L3851" t="s">
        <v>197</v>
      </c>
      <c r="M3851" t="s">
        <v>4353</v>
      </c>
      <c r="N3851" s="14"/>
      <c r="O3851" s="14"/>
      <c r="P3851" s="14"/>
      <c r="Q3851" s="14"/>
      <c r="R3851" s="14"/>
      <c r="S3851" s="14">
        <v>0</v>
      </c>
    </row>
    <row r="3852" spans="1:19" x14ac:dyDescent="0.3">
      <c r="A3852" t="s">
        <v>8766</v>
      </c>
      <c r="B3852" t="s">
        <v>77</v>
      </c>
      <c r="C3852" s="14">
        <v>1968</v>
      </c>
      <c r="D3852" t="s">
        <v>252</v>
      </c>
      <c r="E3852" t="s">
        <v>254</v>
      </c>
      <c r="F3852" t="s">
        <v>299</v>
      </c>
      <c r="G3852" t="s">
        <v>299</v>
      </c>
      <c r="H3852" t="s">
        <v>4353</v>
      </c>
      <c r="I3852" s="14"/>
      <c r="J3852" t="s">
        <v>4353</v>
      </c>
      <c r="K3852" s="14">
        <v>600000</v>
      </c>
      <c r="L3852" t="s">
        <v>198</v>
      </c>
      <c r="M3852" t="s">
        <v>4353</v>
      </c>
      <c r="N3852" s="14">
        <v>0</v>
      </c>
      <c r="O3852" s="14">
        <v>10</v>
      </c>
      <c r="P3852" s="14">
        <v>30</v>
      </c>
      <c r="Q3852" s="14"/>
      <c r="R3852" s="14"/>
      <c r="S3852" s="14">
        <v>0</v>
      </c>
    </row>
    <row r="3853" spans="1:19" x14ac:dyDescent="0.3">
      <c r="A3853" t="s">
        <v>8767</v>
      </c>
      <c r="B3853" t="s">
        <v>77</v>
      </c>
      <c r="C3853" s="14">
        <v>1968</v>
      </c>
      <c r="D3853" t="s">
        <v>252</v>
      </c>
      <c r="E3853" t="s">
        <v>3354</v>
      </c>
      <c r="F3853" t="s">
        <v>299</v>
      </c>
      <c r="G3853" t="s">
        <v>299</v>
      </c>
      <c r="H3853" t="s">
        <v>4353</v>
      </c>
      <c r="I3853" s="14"/>
      <c r="J3853" t="s">
        <v>4353</v>
      </c>
      <c r="K3853" s="14">
        <v>2400000</v>
      </c>
      <c r="L3853" t="s">
        <v>198</v>
      </c>
      <c r="M3853" t="s">
        <v>4353</v>
      </c>
      <c r="N3853" s="14">
        <v>0</v>
      </c>
      <c r="O3853" s="14">
        <v>10</v>
      </c>
      <c r="P3853" s="14">
        <v>30</v>
      </c>
      <c r="Q3853" s="14"/>
      <c r="R3853" s="14"/>
      <c r="S3853" s="14">
        <v>0</v>
      </c>
    </row>
    <row r="3854" spans="1:19" x14ac:dyDescent="0.3">
      <c r="A3854" t="s">
        <v>8768</v>
      </c>
      <c r="B3854" t="s">
        <v>77</v>
      </c>
      <c r="C3854" s="14">
        <v>1968</v>
      </c>
      <c r="D3854" t="s">
        <v>252</v>
      </c>
      <c r="E3854" t="s">
        <v>360</v>
      </c>
      <c r="F3854" t="s">
        <v>299</v>
      </c>
      <c r="G3854" t="s">
        <v>299</v>
      </c>
      <c r="H3854" t="s">
        <v>4353</v>
      </c>
      <c r="I3854" s="14"/>
      <c r="J3854" t="s">
        <v>4353</v>
      </c>
      <c r="K3854" s="14">
        <v>1800000</v>
      </c>
      <c r="L3854" t="s">
        <v>198</v>
      </c>
      <c r="M3854" t="s">
        <v>4353</v>
      </c>
      <c r="N3854" s="14">
        <v>0</v>
      </c>
      <c r="O3854" s="14">
        <v>10</v>
      </c>
      <c r="P3854" s="14">
        <v>30</v>
      </c>
      <c r="Q3854" s="14"/>
      <c r="R3854" s="14"/>
      <c r="S3854" s="14">
        <v>0</v>
      </c>
    </row>
    <row r="3855" spans="1:19" x14ac:dyDescent="0.3">
      <c r="A3855" t="s">
        <v>8769</v>
      </c>
      <c r="B3855" t="s">
        <v>77</v>
      </c>
      <c r="C3855" s="14">
        <v>1968</v>
      </c>
      <c r="D3855" t="s">
        <v>252</v>
      </c>
      <c r="E3855" t="s">
        <v>3355</v>
      </c>
      <c r="F3855" t="s">
        <v>299</v>
      </c>
      <c r="G3855" t="s">
        <v>299</v>
      </c>
      <c r="H3855" t="s">
        <v>4353</v>
      </c>
      <c r="I3855" s="14"/>
      <c r="J3855" t="s">
        <v>4353</v>
      </c>
      <c r="K3855" s="14">
        <v>7200000</v>
      </c>
      <c r="L3855" t="s">
        <v>198</v>
      </c>
      <c r="M3855" t="s">
        <v>4353</v>
      </c>
      <c r="N3855" s="14">
        <v>0</v>
      </c>
      <c r="O3855" s="14">
        <v>10</v>
      </c>
      <c r="P3855" s="14">
        <v>30</v>
      </c>
      <c r="Q3855" s="14"/>
      <c r="R3855" s="14"/>
      <c r="S3855" s="14">
        <v>0</v>
      </c>
    </row>
    <row r="3856" spans="1:19" x14ac:dyDescent="0.3">
      <c r="A3856" t="s">
        <v>8770</v>
      </c>
      <c r="B3856" t="s">
        <v>77</v>
      </c>
      <c r="C3856" s="14">
        <v>1970</v>
      </c>
      <c r="D3856" t="s">
        <v>252</v>
      </c>
      <c r="E3856" t="s">
        <v>3359</v>
      </c>
      <c r="F3856" t="s">
        <v>299</v>
      </c>
      <c r="G3856" t="s">
        <v>299</v>
      </c>
      <c r="H3856" t="s">
        <v>4353</v>
      </c>
      <c r="I3856" s="14"/>
      <c r="J3856" t="s">
        <v>4353</v>
      </c>
      <c r="K3856" s="14">
        <v>19900000</v>
      </c>
      <c r="L3856" t="s">
        <v>198</v>
      </c>
      <c r="M3856" t="s">
        <v>4353</v>
      </c>
      <c r="N3856" s="14">
        <v>0</v>
      </c>
      <c r="O3856" s="14">
        <v>10</v>
      </c>
      <c r="P3856" s="14">
        <v>30</v>
      </c>
      <c r="Q3856" s="14"/>
      <c r="R3856" s="14"/>
      <c r="S3856" s="14">
        <v>0</v>
      </c>
    </row>
    <row r="3857" spans="1:19" x14ac:dyDescent="0.3">
      <c r="A3857" t="s">
        <v>8771</v>
      </c>
      <c r="B3857" t="s">
        <v>77</v>
      </c>
      <c r="C3857" s="14">
        <v>1970</v>
      </c>
      <c r="D3857" t="s">
        <v>252</v>
      </c>
      <c r="E3857" t="s">
        <v>3357</v>
      </c>
      <c r="F3857" t="s">
        <v>299</v>
      </c>
      <c r="G3857" t="s">
        <v>299</v>
      </c>
      <c r="H3857" t="s">
        <v>4353</v>
      </c>
      <c r="I3857" s="14"/>
      <c r="J3857" t="s">
        <v>4353</v>
      </c>
      <c r="K3857" s="14">
        <v>15000000</v>
      </c>
      <c r="L3857" t="s">
        <v>198</v>
      </c>
      <c r="M3857" t="s">
        <v>4353</v>
      </c>
      <c r="N3857" s="14">
        <v>0</v>
      </c>
      <c r="O3857" s="14">
        <v>10</v>
      </c>
      <c r="P3857" s="14">
        <v>30</v>
      </c>
      <c r="Q3857" s="14"/>
      <c r="R3857" s="14"/>
      <c r="S3857" s="14">
        <v>0</v>
      </c>
    </row>
    <row r="3858" spans="1:19" x14ac:dyDescent="0.3">
      <c r="A3858" t="s">
        <v>8772</v>
      </c>
      <c r="B3858" t="s">
        <v>77</v>
      </c>
      <c r="C3858" s="14">
        <v>1970</v>
      </c>
      <c r="D3858" t="s">
        <v>252</v>
      </c>
      <c r="E3858" t="s">
        <v>3356</v>
      </c>
      <c r="F3858" t="s">
        <v>299</v>
      </c>
      <c r="G3858" t="s">
        <v>299</v>
      </c>
      <c r="H3858" t="s">
        <v>4353</v>
      </c>
      <c r="I3858" s="14"/>
      <c r="J3858" t="s">
        <v>4353</v>
      </c>
      <c r="K3858" s="14">
        <v>2000000</v>
      </c>
      <c r="L3858" t="s">
        <v>198</v>
      </c>
      <c r="M3858" t="s">
        <v>4353</v>
      </c>
      <c r="N3858" s="14">
        <v>0</v>
      </c>
      <c r="O3858" s="14">
        <v>10</v>
      </c>
      <c r="P3858" s="14">
        <v>30</v>
      </c>
      <c r="Q3858" s="14"/>
      <c r="R3858" s="14"/>
      <c r="S3858" s="14">
        <v>0</v>
      </c>
    </row>
    <row r="3859" spans="1:19" x14ac:dyDescent="0.3">
      <c r="A3859" t="s">
        <v>8773</v>
      </c>
      <c r="B3859" t="s">
        <v>77</v>
      </c>
      <c r="C3859" s="14">
        <v>1970</v>
      </c>
      <c r="D3859" t="s">
        <v>252</v>
      </c>
      <c r="E3859" t="s">
        <v>3358</v>
      </c>
      <c r="F3859" t="s">
        <v>299</v>
      </c>
      <c r="G3859" t="s">
        <v>299</v>
      </c>
      <c r="H3859" t="s">
        <v>4353</v>
      </c>
      <c r="I3859" s="14"/>
      <c r="J3859" t="s">
        <v>4353</v>
      </c>
      <c r="K3859" s="14">
        <v>6300000</v>
      </c>
      <c r="L3859" t="s">
        <v>198</v>
      </c>
      <c r="M3859" t="s">
        <v>4353</v>
      </c>
      <c r="N3859" s="14">
        <v>0</v>
      </c>
      <c r="O3859" s="14">
        <v>10</v>
      </c>
      <c r="P3859" s="14">
        <v>30</v>
      </c>
      <c r="Q3859" s="14"/>
      <c r="R3859" s="14"/>
      <c r="S3859" s="14">
        <v>0</v>
      </c>
    </row>
    <row r="3860" spans="1:19" x14ac:dyDescent="0.3">
      <c r="A3860" t="s">
        <v>8774</v>
      </c>
      <c r="B3860" t="s">
        <v>77</v>
      </c>
      <c r="C3860" s="14">
        <v>1972</v>
      </c>
      <c r="D3860" t="s">
        <v>252</v>
      </c>
      <c r="E3860" t="s">
        <v>884</v>
      </c>
      <c r="F3860" t="s">
        <v>299</v>
      </c>
      <c r="G3860" t="s">
        <v>299</v>
      </c>
      <c r="H3860" t="s">
        <v>4353</v>
      </c>
      <c r="I3860" s="14"/>
      <c r="J3860" t="s">
        <v>4353</v>
      </c>
      <c r="K3860" s="14">
        <v>5100000</v>
      </c>
      <c r="L3860" t="s">
        <v>198</v>
      </c>
      <c r="M3860" t="s">
        <v>4353</v>
      </c>
      <c r="N3860" s="14"/>
      <c r="O3860" s="14"/>
      <c r="P3860" s="14"/>
      <c r="Q3860" s="14"/>
      <c r="R3860" s="14"/>
      <c r="S3860" s="14">
        <v>0</v>
      </c>
    </row>
    <row r="3861" spans="1:19" x14ac:dyDescent="0.3">
      <c r="A3861" t="s">
        <v>8775</v>
      </c>
      <c r="B3861" t="s">
        <v>77</v>
      </c>
      <c r="C3861" s="14">
        <v>1972</v>
      </c>
      <c r="D3861" t="s">
        <v>252</v>
      </c>
      <c r="E3861" t="s">
        <v>3360</v>
      </c>
      <c r="F3861" t="s">
        <v>299</v>
      </c>
      <c r="G3861" t="s">
        <v>299</v>
      </c>
      <c r="H3861" t="s">
        <v>4353</v>
      </c>
      <c r="I3861" s="14"/>
      <c r="J3861" t="s">
        <v>4353</v>
      </c>
      <c r="K3861" s="14">
        <v>17100000</v>
      </c>
      <c r="L3861" t="s">
        <v>198</v>
      </c>
      <c r="M3861" t="s">
        <v>4353</v>
      </c>
      <c r="N3861" s="14"/>
      <c r="O3861" s="14"/>
      <c r="P3861" s="14"/>
      <c r="Q3861" s="14"/>
      <c r="R3861" s="14"/>
      <c r="S3861" s="14">
        <v>0</v>
      </c>
    </row>
    <row r="3862" spans="1:19" x14ac:dyDescent="0.3">
      <c r="A3862" t="s">
        <v>8776</v>
      </c>
      <c r="B3862" t="s">
        <v>77</v>
      </c>
      <c r="C3862" s="14">
        <v>1974</v>
      </c>
      <c r="D3862" t="s">
        <v>252</v>
      </c>
      <c r="E3862" t="s">
        <v>3361</v>
      </c>
      <c r="F3862" t="s">
        <v>299</v>
      </c>
      <c r="G3862" t="s">
        <v>299</v>
      </c>
      <c r="H3862" t="s">
        <v>4353</v>
      </c>
      <c r="I3862" s="14"/>
      <c r="J3862" t="s">
        <v>4353</v>
      </c>
      <c r="K3862" s="14">
        <v>1500000</v>
      </c>
      <c r="L3862" t="s">
        <v>198</v>
      </c>
      <c r="M3862" t="s">
        <v>4353</v>
      </c>
      <c r="N3862" s="14"/>
      <c r="O3862" s="14"/>
      <c r="P3862" s="14"/>
      <c r="Q3862" s="14"/>
      <c r="R3862" s="14"/>
      <c r="S3862" s="14">
        <v>0</v>
      </c>
    </row>
    <row r="3863" spans="1:19" x14ac:dyDescent="0.3">
      <c r="A3863" t="s">
        <v>8777</v>
      </c>
      <c r="B3863" t="s">
        <v>77</v>
      </c>
      <c r="C3863" s="14">
        <v>1977</v>
      </c>
      <c r="D3863" t="s">
        <v>252</v>
      </c>
      <c r="E3863" t="s">
        <v>3362</v>
      </c>
      <c r="F3863" t="s">
        <v>299</v>
      </c>
      <c r="G3863" t="s">
        <v>299</v>
      </c>
      <c r="H3863" t="s">
        <v>4353</v>
      </c>
      <c r="I3863" s="14"/>
      <c r="J3863" t="s">
        <v>4353</v>
      </c>
      <c r="K3863" s="14">
        <v>12500000</v>
      </c>
      <c r="L3863" t="s">
        <v>198</v>
      </c>
      <c r="M3863" t="s">
        <v>4353</v>
      </c>
      <c r="N3863" s="14"/>
      <c r="O3863" s="14"/>
      <c r="P3863" s="14"/>
      <c r="Q3863" s="14"/>
      <c r="R3863" s="14"/>
      <c r="S3863" s="14">
        <v>0</v>
      </c>
    </row>
    <row r="3864" spans="1:19" x14ac:dyDescent="0.3">
      <c r="A3864" t="s">
        <v>8778</v>
      </c>
      <c r="B3864" t="s">
        <v>77</v>
      </c>
      <c r="C3864" s="14">
        <v>1978</v>
      </c>
      <c r="D3864" t="s">
        <v>252</v>
      </c>
      <c r="E3864" t="s">
        <v>3363</v>
      </c>
      <c r="F3864" t="s">
        <v>299</v>
      </c>
      <c r="G3864" t="s">
        <v>299</v>
      </c>
      <c r="H3864" t="s">
        <v>4353</v>
      </c>
      <c r="I3864" s="14"/>
      <c r="J3864" t="s">
        <v>4353</v>
      </c>
      <c r="K3864" s="14">
        <v>5000000</v>
      </c>
      <c r="L3864" t="s">
        <v>198</v>
      </c>
      <c r="M3864" t="s">
        <v>4353</v>
      </c>
      <c r="N3864" s="14"/>
      <c r="O3864" s="14"/>
      <c r="P3864" s="14"/>
      <c r="Q3864" s="14"/>
      <c r="R3864" s="14"/>
      <c r="S3864" s="14">
        <v>0</v>
      </c>
    </row>
    <row r="3865" spans="1:19" x14ac:dyDescent="0.3">
      <c r="A3865" t="s">
        <v>8779</v>
      </c>
      <c r="B3865" t="s">
        <v>77</v>
      </c>
      <c r="C3865" s="14">
        <v>1987</v>
      </c>
      <c r="D3865" t="s">
        <v>255</v>
      </c>
      <c r="E3865" t="s">
        <v>612</v>
      </c>
      <c r="F3865" t="s">
        <v>299</v>
      </c>
      <c r="G3865" t="s">
        <v>299</v>
      </c>
      <c r="H3865" t="s">
        <v>4353</v>
      </c>
      <c r="I3865" s="14"/>
      <c r="J3865" t="s">
        <v>4353</v>
      </c>
      <c r="K3865" s="14">
        <v>40000000</v>
      </c>
      <c r="L3865" t="s">
        <v>198</v>
      </c>
      <c r="M3865" t="s">
        <v>4353</v>
      </c>
      <c r="N3865" s="14"/>
      <c r="O3865" s="14"/>
      <c r="P3865" s="14"/>
      <c r="Q3865" s="14"/>
      <c r="R3865" s="14"/>
      <c r="S3865" s="14">
        <v>0</v>
      </c>
    </row>
    <row r="3866" spans="1:19" x14ac:dyDescent="0.3">
      <c r="A3866" t="s">
        <v>8780</v>
      </c>
      <c r="B3866" t="s">
        <v>77</v>
      </c>
      <c r="C3866" s="14">
        <v>1989</v>
      </c>
      <c r="D3866" t="s">
        <v>255</v>
      </c>
      <c r="E3866" t="s">
        <v>8781</v>
      </c>
      <c r="F3866" t="s">
        <v>299</v>
      </c>
      <c r="G3866" t="s">
        <v>299</v>
      </c>
      <c r="H3866" t="s">
        <v>4353</v>
      </c>
      <c r="I3866" s="14"/>
      <c r="J3866" t="s">
        <v>4353</v>
      </c>
      <c r="K3866" s="14">
        <v>42000000</v>
      </c>
      <c r="L3866" t="s">
        <v>198</v>
      </c>
      <c r="M3866" t="s">
        <v>4353</v>
      </c>
      <c r="N3866" s="14"/>
      <c r="O3866" s="14"/>
      <c r="P3866" s="14"/>
      <c r="Q3866" s="14"/>
      <c r="R3866" s="14"/>
      <c r="S3866" s="14">
        <v>0</v>
      </c>
    </row>
    <row r="3867" spans="1:19" x14ac:dyDescent="0.3">
      <c r="A3867" t="s">
        <v>8782</v>
      </c>
      <c r="B3867" t="s">
        <v>21</v>
      </c>
      <c r="C3867" s="14">
        <v>1957</v>
      </c>
      <c r="D3867" t="s">
        <v>252</v>
      </c>
      <c r="E3867" t="s">
        <v>254</v>
      </c>
      <c r="F3867" t="s">
        <v>299</v>
      </c>
      <c r="G3867" t="s">
        <v>299</v>
      </c>
      <c r="H3867" t="s">
        <v>4353</v>
      </c>
      <c r="I3867" s="14"/>
      <c r="J3867" t="s">
        <v>4353</v>
      </c>
      <c r="K3867" s="14">
        <v>600000</v>
      </c>
      <c r="L3867" t="s">
        <v>197</v>
      </c>
      <c r="M3867" t="s">
        <v>4353</v>
      </c>
      <c r="N3867" s="14"/>
      <c r="O3867" s="14"/>
      <c r="P3867" s="14"/>
      <c r="Q3867" s="14"/>
      <c r="R3867" s="14"/>
      <c r="S3867" s="14">
        <v>0</v>
      </c>
    </row>
    <row r="3868" spans="1:19" x14ac:dyDescent="0.3">
      <c r="A3868" t="s">
        <v>8783</v>
      </c>
      <c r="B3868" t="s">
        <v>21</v>
      </c>
      <c r="C3868" s="14">
        <v>1957</v>
      </c>
      <c r="D3868" t="s">
        <v>252</v>
      </c>
      <c r="E3868" t="s">
        <v>3365</v>
      </c>
      <c r="F3868" t="s">
        <v>299</v>
      </c>
      <c r="G3868" t="s">
        <v>299</v>
      </c>
      <c r="H3868" t="s">
        <v>4353</v>
      </c>
      <c r="I3868" s="14"/>
      <c r="J3868" t="s">
        <v>4353</v>
      </c>
      <c r="K3868" s="14">
        <v>6400000</v>
      </c>
      <c r="L3868" t="s">
        <v>197</v>
      </c>
      <c r="M3868" t="s">
        <v>4353</v>
      </c>
      <c r="N3868" s="14"/>
      <c r="O3868" s="14"/>
      <c r="P3868" s="14"/>
      <c r="Q3868" s="14"/>
      <c r="R3868" s="14"/>
      <c r="S3868" s="14">
        <v>0</v>
      </c>
    </row>
    <row r="3869" spans="1:19" x14ac:dyDescent="0.3">
      <c r="A3869" t="s">
        <v>8784</v>
      </c>
      <c r="B3869" t="s">
        <v>21</v>
      </c>
      <c r="C3869" s="14">
        <v>1957</v>
      </c>
      <c r="D3869" t="s">
        <v>252</v>
      </c>
      <c r="E3869" t="s">
        <v>3364</v>
      </c>
      <c r="F3869" t="s">
        <v>299</v>
      </c>
      <c r="G3869" t="s">
        <v>299</v>
      </c>
      <c r="H3869" t="s">
        <v>4353</v>
      </c>
      <c r="I3869" s="14"/>
      <c r="J3869" t="s">
        <v>4353</v>
      </c>
      <c r="K3869" s="14">
        <v>8800000</v>
      </c>
      <c r="L3869" t="s">
        <v>197</v>
      </c>
      <c r="M3869" t="s">
        <v>4353</v>
      </c>
      <c r="N3869" s="14"/>
      <c r="O3869" s="14"/>
      <c r="P3869" s="14"/>
      <c r="Q3869" s="14"/>
      <c r="R3869" s="14"/>
      <c r="S3869" s="14">
        <v>0</v>
      </c>
    </row>
    <row r="3870" spans="1:19" x14ac:dyDescent="0.3">
      <c r="A3870" t="s">
        <v>8785</v>
      </c>
      <c r="B3870" t="s">
        <v>21</v>
      </c>
      <c r="C3870" s="14">
        <v>1958</v>
      </c>
      <c r="D3870" t="s">
        <v>252</v>
      </c>
      <c r="E3870" t="s">
        <v>3366</v>
      </c>
      <c r="F3870" t="s">
        <v>299</v>
      </c>
      <c r="G3870" t="s">
        <v>299</v>
      </c>
      <c r="H3870" t="s">
        <v>4353</v>
      </c>
      <c r="I3870" s="14"/>
      <c r="J3870" t="s">
        <v>4353</v>
      </c>
      <c r="K3870" s="14">
        <v>10500000</v>
      </c>
      <c r="L3870" t="s">
        <v>198</v>
      </c>
      <c r="M3870" t="s">
        <v>4353</v>
      </c>
      <c r="N3870" s="14">
        <v>2.5</v>
      </c>
      <c r="O3870" s="14">
        <v>10</v>
      </c>
      <c r="P3870" s="14">
        <v>20</v>
      </c>
      <c r="Q3870" s="14"/>
      <c r="R3870" s="14"/>
      <c r="S3870" s="14">
        <v>0</v>
      </c>
    </row>
    <row r="3871" spans="1:19" x14ac:dyDescent="0.3">
      <c r="A3871" t="s">
        <v>8786</v>
      </c>
      <c r="B3871" t="s">
        <v>21</v>
      </c>
      <c r="C3871" s="14">
        <v>1962</v>
      </c>
      <c r="D3871" t="s">
        <v>252</v>
      </c>
      <c r="E3871" t="s">
        <v>254</v>
      </c>
      <c r="F3871" t="s">
        <v>299</v>
      </c>
      <c r="G3871" t="s">
        <v>299</v>
      </c>
      <c r="H3871" t="s">
        <v>4353</v>
      </c>
      <c r="I3871" s="14"/>
      <c r="J3871" t="s">
        <v>4353</v>
      </c>
      <c r="K3871" s="14">
        <v>6300000</v>
      </c>
      <c r="L3871" t="s">
        <v>197</v>
      </c>
      <c r="M3871" t="s">
        <v>4353</v>
      </c>
      <c r="N3871" s="14"/>
      <c r="O3871" s="14"/>
      <c r="P3871" s="14"/>
      <c r="Q3871" s="14"/>
      <c r="R3871" s="14"/>
      <c r="S3871" s="14">
        <v>0</v>
      </c>
    </row>
    <row r="3872" spans="1:19" x14ac:dyDescent="0.3">
      <c r="A3872" t="s">
        <v>8787</v>
      </c>
      <c r="B3872" t="s">
        <v>21</v>
      </c>
      <c r="C3872" s="14">
        <v>1962</v>
      </c>
      <c r="D3872" t="s">
        <v>252</v>
      </c>
      <c r="E3872" t="s">
        <v>3367</v>
      </c>
      <c r="F3872" t="s">
        <v>299</v>
      </c>
      <c r="G3872" t="s">
        <v>299</v>
      </c>
      <c r="H3872" t="s">
        <v>4353</v>
      </c>
      <c r="I3872" s="14"/>
      <c r="J3872" t="s">
        <v>4353</v>
      </c>
      <c r="K3872" s="14">
        <v>4200000</v>
      </c>
      <c r="L3872" t="s">
        <v>197</v>
      </c>
      <c r="M3872" t="s">
        <v>4353</v>
      </c>
      <c r="N3872" s="14"/>
      <c r="O3872" s="14"/>
      <c r="P3872" s="14"/>
      <c r="Q3872" s="14"/>
      <c r="R3872" s="14"/>
      <c r="S3872" s="14">
        <v>0</v>
      </c>
    </row>
    <row r="3873" spans="1:19" x14ac:dyDescent="0.3">
      <c r="A3873" t="s">
        <v>8788</v>
      </c>
      <c r="B3873" t="s">
        <v>21</v>
      </c>
      <c r="C3873" s="14">
        <v>1964</v>
      </c>
      <c r="D3873" t="s">
        <v>252</v>
      </c>
      <c r="E3873" t="s">
        <v>1819</v>
      </c>
      <c r="F3873" t="s">
        <v>299</v>
      </c>
      <c r="G3873" t="s">
        <v>299</v>
      </c>
      <c r="H3873" t="s">
        <v>4353</v>
      </c>
      <c r="I3873" s="14"/>
      <c r="J3873" t="s">
        <v>4353</v>
      </c>
      <c r="K3873" s="14">
        <v>2900000</v>
      </c>
      <c r="L3873" t="s">
        <v>198</v>
      </c>
      <c r="M3873" t="s">
        <v>4353</v>
      </c>
      <c r="N3873" s="14">
        <v>0</v>
      </c>
      <c r="O3873" s="14">
        <v>3</v>
      </c>
      <c r="P3873" s="14">
        <v>13</v>
      </c>
      <c r="Q3873" s="14"/>
      <c r="R3873" s="14"/>
      <c r="S3873" s="14">
        <v>0</v>
      </c>
    </row>
    <row r="3874" spans="1:19" x14ac:dyDescent="0.3">
      <c r="A3874" t="s">
        <v>8789</v>
      </c>
      <c r="B3874" t="s">
        <v>21</v>
      </c>
      <c r="C3874" s="14">
        <v>1964</v>
      </c>
      <c r="D3874" t="s">
        <v>252</v>
      </c>
      <c r="E3874" t="s">
        <v>3368</v>
      </c>
      <c r="F3874" t="s">
        <v>299</v>
      </c>
      <c r="G3874" t="s">
        <v>299</v>
      </c>
      <c r="H3874" t="s">
        <v>4353</v>
      </c>
      <c r="I3874" s="14"/>
      <c r="J3874" t="s">
        <v>4353</v>
      </c>
      <c r="K3874" s="14">
        <v>1300000</v>
      </c>
      <c r="L3874" t="s">
        <v>198</v>
      </c>
      <c r="M3874" t="s">
        <v>4353</v>
      </c>
      <c r="N3874" s="14">
        <v>0</v>
      </c>
      <c r="O3874" s="14">
        <v>3</v>
      </c>
      <c r="P3874" s="14">
        <v>13</v>
      </c>
      <c r="Q3874" s="14"/>
      <c r="R3874" s="14"/>
      <c r="S3874" s="14">
        <v>0</v>
      </c>
    </row>
    <row r="3875" spans="1:19" x14ac:dyDescent="0.3">
      <c r="A3875" t="s">
        <v>8790</v>
      </c>
      <c r="B3875" t="s">
        <v>21</v>
      </c>
      <c r="C3875" s="14">
        <v>1970</v>
      </c>
      <c r="D3875" t="s">
        <v>252</v>
      </c>
      <c r="E3875" t="s">
        <v>3366</v>
      </c>
      <c r="F3875" t="s">
        <v>299</v>
      </c>
      <c r="G3875" t="s">
        <v>299</v>
      </c>
      <c r="H3875" t="s">
        <v>4353</v>
      </c>
      <c r="I3875" s="14"/>
      <c r="J3875" t="s">
        <v>4353</v>
      </c>
      <c r="K3875" s="14">
        <v>8900000</v>
      </c>
      <c r="L3875" t="s">
        <v>198</v>
      </c>
      <c r="M3875" t="s">
        <v>4353</v>
      </c>
      <c r="N3875" s="14"/>
      <c r="O3875" s="14"/>
      <c r="P3875" s="14"/>
      <c r="Q3875" s="14"/>
      <c r="R3875" s="14"/>
      <c r="S3875" s="14">
        <v>0</v>
      </c>
    </row>
    <row r="3876" spans="1:19" x14ac:dyDescent="0.3">
      <c r="A3876" t="s">
        <v>8791</v>
      </c>
      <c r="B3876" t="s">
        <v>21</v>
      </c>
      <c r="C3876" s="14">
        <v>1970</v>
      </c>
      <c r="D3876" t="s">
        <v>252</v>
      </c>
      <c r="E3876" t="s">
        <v>3369</v>
      </c>
      <c r="F3876" t="s">
        <v>299</v>
      </c>
      <c r="G3876" t="s">
        <v>299</v>
      </c>
      <c r="H3876" t="s">
        <v>4353</v>
      </c>
      <c r="I3876" s="14"/>
      <c r="J3876" t="s">
        <v>4353</v>
      </c>
      <c r="K3876" s="14">
        <v>3200000</v>
      </c>
      <c r="L3876" t="s">
        <v>197</v>
      </c>
      <c r="M3876" t="s">
        <v>4353</v>
      </c>
      <c r="N3876" s="14"/>
      <c r="O3876" s="14"/>
      <c r="P3876" s="14"/>
      <c r="Q3876" s="14"/>
      <c r="R3876" s="14"/>
      <c r="S3876" s="14">
        <v>0</v>
      </c>
    </row>
    <row r="3877" spans="1:19" x14ac:dyDescent="0.3">
      <c r="A3877" t="s">
        <v>8792</v>
      </c>
      <c r="B3877" t="s">
        <v>21</v>
      </c>
      <c r="C3877" s="14">
        <v>1971</v>
      </c>
      <c r="D3877" t="s">
        <v>252</v>
      </c>
      <c r="E3877" t="s">
        <v>360</v>
      </c>
      <c r="F3877" t="s">
        <v>299</v>
      </c>
      <c r="G3877" t="s">
        <v>299</v>
      </c>
      <c r="H3877" t="s">
        <v>4353</v>
      </c>
      <c r="I3877" s="14"/>
      <c r="J3877" t="s">
        <v>4353</v>
      </c>
      <c r="K3877" s="14">
        <v>25200000</v>
      </c>
      <c r="L3877" t="s">
        <v>198</v>
      </c>
      <c r="M3877" t="s">
        <v>4353</v>
      </c>
      <c r="N3877" s="14"/>
      <c r="O3877" s="14"/>
      <c r="P3877" s="14"/>
      <c r="Q3877" s="14"/>
      <c r="R3877" s="14"/>
      <c r="S3877" s="14">
        <v>0</v>
      </c>
    </row>
    <row r="3878" spans="1:19" x14ac:dyDescent="0.3">
      <c r="A3878" t="s">
        <v>8793</v>
      </c>
      <c r="B3878" t="s">
        <v>21</v>
      </c>
      <c r="C3878" s="14">
        <v>1971</v>
      </c>
      <c r="D3878" t="s">
        <v>252</v>
      </c>
      <c r="E3878" t="s">
        <v>3366</v>
      </c>
      <c r="F3878" t="s">
        <v>299</v>
      </c>
      <c r="G3878" t="s">
        <v>299</v>
      </c>
      <c r="H3878" t="s">
        <v>4353</v>
      </c>
      <c r="I3878" s="14"/>
      <c r="J3878" t="s">
        <v>4353</v>
      </c>
      <c r="K3878" s="14">
        <v>6500000</v>
      </c>
      <c r="L3878" t="s">
        <v>198</v>
      </c>
      <c r="M3878" t="s">
        <v>4353</v>
      </c>
      <c r="N3878" s="14">
        <v>0</v>
      </c>
      <c r="O3878" s="14"/>
      <c r="P3878" s="14"/>
      <c r="Q3878" s="14"/>
      <c r="R3878" s="14"/>
      <c r="S3878" s="14">
        <v>0</v>
      </c>
    </row>
    <row r="3879" spans="1:19" x14ac:dyDescent="0.3">
      <c r="A3879" t="s">
        <v>8794</v>
      </c>
      <c r="B3879" t="s">
        <v>21</v>
      </c>
      <c r="C3879" s="14">
        <v>1972</v>
      </c>
      <c r="D3879" t="s">
        <v>252</v>
      </c>
      <c r="E3879" t="s">
        <v>3370</v>
      </c>
      <c r="F3879" t="s">
        <v>299</v>
      </c>
      <c r="G3879" t="s">
        <v>299</v>
      </c>
      <c r="H3879" t="s">
        <v>4353</v>
      </c>
      <c r="I3879" s="14"/>
      <c r="J3879" t="s">
        <v>4353</v>
      </c>
      <c r="K3879" s="14">
        <v>800000</v>
      </c>
      <c r="L3879" t="s">
        <v>198</v>
      </c>
      <c r="M3879" t="s">
        <v>4353</v>
      </c>
      <c r="N3879" s="14"/>
      <c r="O3879" s="14"/>
      <c r="P3879" s="14"/>
      <c r="Q3879" s="14"/>
      <c r="R3879" s="14"/>
      <c r="S3879" s="14">
        <v>0</v>
      </c>
    </row>
    <row r="3880" spans="1:19" x14ac:dyDescent="0.3">
      <c r="A3880" t="s">
        <v>8795</v>
      </c>
      <c r="B3880" t="s">
        <v>21</v>
      </c>
      <c r="C3880" s="14">
        <v>1972</v>
      </c>
      <c r="D3880" t="s">
        <v>252</v>
      </c>
      <c r="E3880" t="s">
        <v>3370</v>
      </c>
      <c r="F3880" t="s">
        <v>299</v>
      </c>
      <c r="G3880" t="s">
        <v>299</v>
      </c>
      <c r="H3880" t="s">
        <v>4353</v>
      </c>
      <c r="I3880" s="14"/>
      <c r="J3880" t="s">
        <v>4353</v>
      </c>
      <c r="K3880" s="14">
        <v>900000</v>
      </c>
      <c r="L3880" t="s">
        <v>198</v>
      </c>
      <c r="M3880" t="s">
        <v>4353</v>
      </c>
      <c r="N3880" s="14"/>
      <c r="O3880" s="14"/>
      <c r="P3880" s="14"/>
      <c r="Q3880" s="14"/>
      <c r="R3880" s="14"/>
      <c r="S3880" s="14">
        <v>0</v>
      </c>
    </row>
    <row r="3881" spans="1:19" x14ac:dyDescent="0.3">
      <c r="A3881" t="s">
        <v>8796</v>
      </c>
      <c r="B3881" t="s">
        <v>21</v>
      </c>
      <c r="C3881" s="14">
        <v>1972</v>
      </c>
      <c r="D3881" t="s">
        <v>252</v>
      </c>
      <c r="E3881" t="s">
        <v>3374</v>
      </c>
      <c r="F3881" t="s">
        <v>299</v>
      </c>
      <c r="G3881" t="s">
        <v>299</v>
      </c>
      <c r="H3881" t="s">
        <v>4353</v>
      </c>
      <c r="I3881" s="14"/>
      <c r="J3881" t="s">
        <v>4353</v>
      </c>
      <c r="K3881" s="14">
        <v>10400000</v>
      </c>
      <c r="L3881" t="s">
        <v>198</v>
      </c>
      <c r="M3881" t="s">
        <v>4353</v>
      </c>
      <c r="N3881" s="14"/>
      <c r="O3881" s="14"/>
      <c r="P3881" s="14"/>
      <c r="Q3881" s="14"/>
      <c r="R3881" s="14"/>
      <c r="S3881" s="14">
        <v>0</v>
      </c>
    </row>
    <row r="3882" spans="1:19" x14ac:dyDescent="0.3">
      <c r="A3882" t="s">
        <v>8797</v>
      </c>
      <c r="B3882" t="s">
        <v>21</v>
      </c>
      <c r="C3882" s="14">
        <v>1972</v>
      </c>
      <c r="D3882" t="s">
        <v>252</v>
      </c>
      <c r="E3882" t="s">
        <v>3371</v>
      </c>
      <c r="F3882" t="s">
        <v>299</v>
      </c>
      <c r="G3882" t="s">
        <v>299</v>
      </c>
      <c r="H3882" t="s">
        <v>4353</v>
      </c>
      <c r="I3882" s="14"/>
      <c r="J3882" t="s">
        <v>4353</v>
      </c>
      <c r="K3882" s="14">
        <v>800000</v>
      </c>
      <c r="L3882" t="s">
        <v>198</v>
      </c>
      <c r="M3882" t="s">
        <v>4353</v>
      </c>
      <c r="N3882" s="14"/>
      <c r="O3882" s="14"/>
      <c r="P3882" s="14"/>
      <c r="Q3882" s="14"/>
      <c r="R3882" s="14"/>
      <c r="S3882" s="14">
        <v>0</v>
      </c>
    </row>
    <row r="3883" spans="1:19" x14ac:dyDescent="0.3">
      <c r="A3883" t="s">
        <v>8798</v>
      </c>
      <c r="B3883" t="s">
        <v>21</v>
      </c>
      <c r="C3883" s="14">
        <v>1972</v>
      </c>
      <c r="D3883" t="s">
        <v>252</v>
      </c>
      <c r="E3883" t="s">
        <v>360</v>
      </c>
      <c r="F3883" t="s">
        <v>299</v>
      </c>
      <c r="G3883" t="s">
        <v>299</v>
      </c>
      <c r="H3883" t="s">
        <v>4353</v>
      </c>
      <c r="I3883" s="14"/>
      <c r="J3883" t="s">
        <v>4353</v>
      </c>
      <c r="K3883" s="14">
        <v>1800000</v>
      </c>
      <c r="L3883" t="s">
        <v>198</v>
      </c>
      <c r="M3883" t="s">
        <v>4353</v>
      </c>
      <c r="N3883" s="14"/>
      <c r="O3883" s="14"/>
      <c r="P3883" s="14"/>
      <c r="Q3883" s="14"/>
      <c r="R3883" s="14"/>
      <c r="S3883" s="14">
        <v>0</v>
      </c>
    </row>
    <row r="3884" spans="1:19" x14ac:dyDescent="0.3">
      <c r="A3884" t="s">
        <v>8799</v>
      </c>
      <c r="B3884" t="s">
        <v>21</v>
      </c>
      <c r="C3884" s="14">
        <v>1972</v>
      </c>
      <c r="D3884" t="s">
        <v>252</v>
      </c>
      <c r="E3884" t="s">
        <v>3375</v>
      </c>
      <c r="F3884" t="s">
        <v>299</v>
      </c>
      <c r="G3884" t="s">
        <v>299</v>
      </c>
      <c r="H3884" t="s">
        <v>4353</v>
      </c>
      <c r="I3884" s="14"/>
      <c r="J3884" t="s">
        <v>4353</v>
      </c>
      <c r="K3884" s="14">
        <v>31300000</v>
      </c>
      <c r="L3884" t="s">
        <v>198</v>
      </c>
      <c r="M3884" t="s">
        <v>4353</v>
      </c>
      <c r="N3884" s="14"/>
      <c r="O3884" s="14"/>
      <c r="P3884" s="14"/>
      <c r="Q3884" s="14"/>
      <c r="R3884" s="14"/>
      <c r="S3884" s="14">
        <v>0</v>
      </c>
    </row>
    <row r="3885" spans="1:19" x14ac:dyDescent="0.3">
      <c r="A3885" t="s">
        <v>8800</v>
      </c>
      <c r="B3885" t="s">
        <v>21</v>
      </c>
      <c r="C3885" s="14">
        <v>1972</v>
      </c>
      <c r="D3885" t="s">
        <v>252</v>
      </c>
      <c r="E3885" t="s">
        <v>3372</v>
      </c>
      <c r="F3885" t="s">
        <v>299</v>
      </c>
      <c r="G3885" t="s">
        <v>299</v>
      </c>
      <c r="H3885" t="s">
        <v>4353</v>
      </c>
      <c r="I3885" s="14"/>
      <c r="J3885" t="s">
        <v>4353</v>
      </c>
      <c r="K3885" s="14">
        <v>8100000</v>
      </c>
      <c r="L3885" t="s">
        <v>198</v>
      </c>
      <c r="M3885" t="s">
        <v>4353</v>
      </c>
      <c r="N3885" s="14"/>
      <c r="O3885" s="14"/>
      <c r="P3885" s="14"/>
      <c r="Q3885" s="14"/>
      <c r="R3885" s="14"/>
      <c r="S3885" s="14">
        <v>0</v>
      </c>
    </row>
    <row r="3886" spans="1:19" x14ac:dyDescent="0.3">
      <c r="A3886" t="s">
        <v>8801</v>
      </c>
      <c r="B3886" t="s">
        <v>21</v>
      </c>
      <c r="C3886" s="14">
        <v>1972</v>
      </c>
      <c r="D3886" t="s">
        <v>252</v>
      </c>
      <c r="E3886" t="s">
        <v>3373</v>
      </c>
      <c r="F3886" t="s">
        <v>299</v>
      </c>
      <c r="G3886" t="s">
        <v>299</v>
      </c>
      <c r="H3886" t="s">
        <v>4353</v>
      </c>
      <c r="I3886" s="14"/>
      <c r="J3886" t="s">
        <v>4353</v>
      </c>
      <c r="K3886" s="14">
        <v>1500000</v>
      </c>
      <c r="L3886" t="s">
        <v>198</v>
      </c>
      <c r="M3886" t="s">
        <v>4353</v>
      </c>
      <c r="N3886" s="14"/>
      <c r="O3886" s="14"/>
      <c r="P3886" s="14"/>
      <c r="Q3886" s="14"/>
      <c r="R3886" s="14"/>
      <c r="S3886" s="14">
        <v>0</v>
      </c>
    </row>
    <row r="3887" spans="1:19" x14ac:dyDescent="0.3">
      <c r="A3887" t="s">
        <v>8802</v>
      </c>
      <c r="B3887" t="s">
        <v>21</v>
      </c>
      <c r="C3887" s="14">
        <v>1973</v>
      </c>
      <c r="D3887" t="s">
        <v>252</v>
      </c>
      <c r="E3887" t="s">
        <v>3366</v>
      </c>
      <c r="F3887" t="s">
        <v>299</v>
      </c>
      <c r="G3887" t="s">
        <v>299</v>
      </c>
      <c r="H3887" t="s">
        <v>4353</v>
      </c>
      <c r="I3887" s="14"/>
      <c r="J3887" t="s">
        <v>4353</v>
      </c>
      <c r="K3887" s="14">
        <v>14000000</v>
      </c>
      <c r="L3887" t="s">
        <v>197</v>
      </c>
      <c r="M3887" t="s">
        <v>4353</v>
      </c>
      <c r="N3887" s="14"/>
      <c r="O3887" s="14"/>
      <c r="P3887" s="14"/>
      <c r="Q3887" s="14"/>
      <c r="R3887" s="14"/>
      <c r="S3887" s="14">
        <v>0</v>
      </c>
    </row>
    <row r="3888" spans="1:19" x14ac:dyDescent="0.3">
      <c r="A3888" t="s">
        <v>8803</v>
      </c>
      <c r="B3888" t="s">
        <v>21</v>
      </c>
      <c r="C3888" s="14">
        <v>1974</v>
      </c>
      <c r="D3888" t="s">
        <v>252</v>
      </c>
      <c r="E3888" t="s">
        <v>360</v>
      </c>
      <c r="F3888" t="s">
        <v>299</v>
      </c>
      <c r="G3888" t="s">
        <v>299</v>
      </c>
      <c r="H3888" t="s">
        <v>4353</v>
      </c>
      <c r="I3888" s="14"/>
      <c r="J3888" t="s">
        <v>4353</v>
      </c>
      <c r="K3888" s="14">
        <v>4200000</v>
      </c>
      <c r="L3888" t="s">
        <v>198</v>
      </c>
      <c r="M3888" t="s">
        <v>4353</v>
      </c>
      <c r="N3888" s="14"/>
      <c r="O3888" s="14"/>
      <c r="P3888" s="14"/>
      <c r="Q3888" s="14"/>
      <c r="R3888" s="14"/>
      <c r="S3888" s="14">
        <v>0</v>
      </c>
    </row>
    <row r="3889" spans="1:19" x14ac:dyDescent="0.3">
      <c r="A3889" t="s">
        <v>8804</v>
      </c>
      <c r="B3889" t="s">
        <v>21</v>
      </c>
      <c r="C3889" s="14">
        <v>1974</v>
      </c>
      <c r="D3889" t="s">
        <v>252</v>
      </c>
      <c r="E3889" t="s">
        <v>3376</v>
      </c>
      <c r="F3889" t="s">
        <v>299</v>
      </c>
      <c r="G3889" t="s">
        <v>299</v>
      </c>
      <c r="H3889" t="s">
        <v>4353</v>
      </c>
      <c r="I3889" s="14"/>
      <c r="J3889" t="s">
        <v>4353</v>
      </c>
      <c r="K3889" s="14">
        <v>300000</v>
      </c>
      <c r="L3889" t="s">
        <v>197</v>
      </c>
      <c r="M3889" t="s">
        <v>4353</v>
      </c>
      <c r="N3889" s="14"/>
      <c r="O3889" s="14"/>
      <c r="P3889" s="14"/>
      <c r="Q3889" s="14"/>
      <c r="R3889" s="14"/>
      <c r="S3889" s="14">
        <v>0</v>
      </c>
    </row>
    <row r="3890" spans="1:19" x14ac:dyDescent="0.3">
      <c r="A3890" t="s">
        <v>8805</v>
      </c>
      <c r="B3890" t="s">
        <v>21</v>
      </c>
      <c r="C3890" s="14">
        <v>1976</v>
      </c>
      <c r="D3890" t="s">
        <v>252</v>
      </c>
      <c r="E3890" t="s">
        <v>360</v>
      </c>
      <c r="F3890" t="s">
        <v>299</v>
      </c>
      <c r="G3890" t="s">
        <v>299</v>
      </c>
      <c r="H3890" t="s">
        <v>4353</v>
      </c>
      <c r="I3890" s="14"/>
      <c r="J3890" t="s">
        <v>4353</v>
      </c>
      <c r="K3890" s="14">
        <v>3000000</v>
      </c>
      <c r="L3890" t="s">
        <v>198</v>
      </c>
      <c r="M3890" t="s">
        <v>4353</v>
      </c>
      <c r="N3890" s="14"/>
      <c r="O3890" s="14"/>
      <c r="P3890" s="14"/>
      <c r="Q3890" s="14"/>
      <c r="R3890" s="14"/>
      <c r="S3890" s="14">
        <v>0</v>
      </c>
    </row>
    <row r="3891" spans="1:19" x14ac:dyDescent="0.3">
      <c r="A3891" t="s">
        <v>8806</v>
      </c>
      <c r="B3891" t="s">
        <v>21</v>
      </c>
      <c r="C3891" s="14">
        <v>1978</v>
      </c>
      <c r="D3891" t="s">
        <v>252</v>
      </c>
      <c r="E3891" t="s">
        <v>3377</v>
      </c>
      <c r="F3891" t="s">
        <v>299</v>
      </c>
      <c r="G3891" t="s">
        <v>299</v>
      </c>
      <c r="H3891" t="s">
        <v>4353</v>
      </c>
      <c r="I3891" s="14"/>
      <c r="J3891" t="s">
        <v>4353</v>
      </c>
      <c r="K3891" s="14">
        <v>60000000</v>
      </c>
      <c r="L3891" t="s">
        <v>198</v>
      </c>
      <c r="M3891" t="s">
        <v>4353</v>
      </c>
      <c r="N3891" s="14"/>
      <c r="O3891" s="14"/>
      <c r="P3891" s="14"/>
      <c r="Q3891" s="14"/>
      <c r="R3891" s="14"/>
      <c r="S3891" s="14">
        <v>0</v>
      </c>
    </row>
    <row r="3892" spans="1:19" x14ac:dyDescent="0.3">
      <c r="A3892" t="s">
        <v>8807</v>
      </c>
      <c r="B3892" t="s">
        <v>21</v>
      </c>
      <c r="C3892" s="14">
        <v>1986</v>
      </c>
      <c r="D3892" t="s">
        <v>255</v>
      </c>
      <c r="E3892" t="s">
        <v>8809</v>
      </c>
      <c r="F3892" t="s">
        <v>299</v>
      </c>
      <c r="G3892" t="s">
        <v>299</v>
      </c>
      <c r="H3892" t="s">
        <v>4353</v>
      </c>
      <c r="I3892" s="14"/>
      <c r="J3892" t="s">
        <v>4353</v>
      </c>
      <c r="K3892" s="14"/>
      <c r="L3892" t="s">
        <v>197</v>
      </c>
      <c r="M3892" t="s">
        <v>4353</v>
      </c>
      <c r="N3892" s="14"/>
      <c r="O3892" s="14"/>
      <c r="P3892" s="14"/>
      <c r="Q3892" s="14"/>
      <c r="R3892" s="14"/>
      <c r="S3892" s="14">
        <v>0</v>
      </c>
    </row>
    <row r="3893" spans="1:19" x14ac:dyDescent="0.3">
      <c r="A3893" t="s">
        <v>8808</v>
      </c>
      <c r="B3893" t="s">
        <v>21</v>
      </c>
      <c r="C3893" s="14">
        <v>1986</v>
      </c>
      <c r="D3893" t="s">
        <v>255</v>
      </c>
      <c r="E3893" t="s">
        <v>654</v>
      </c>
      <c r="F3893" t="s">
        <v>299</v>
      </c>
      <c r="G3893" t="s">
        <v>299</v>
      </c>
      <c r="H3893" t="s">
        <v>4353</v>
      </c>
      <c r="I3893" s="14"/>
      <c r="J3893" t="s">
        <v>4353</v>
      </c>
      <c r="K3893" s="14">
        <v>37000000</v>
      </c>
      <c r="L3893" t="s">
        <v>198</v>
      </c>
      <c r="M3893" t="s">
        <v>4353</v>
      </c>
      <c r="N3893" s="14"/>
      <c r="O3893" s="14"/>
      <c r="P3893" s="14"/>
      <c r="Q3893" s="14"/>
      <c r="R3893" s="14"/>
      <c r="S3893" s="14">
        <v>0</v>
      </c>
    </row>
    <row r="3894" spans="1:19" x14ac:dyDescent="0.3">
      <c r="A3894" t="s">
        <v>8810</v>
      </c>
      <c r="B3894" t="s">
        <v>21</v>
      </c>
      <c r="C3894" s="14">
        <v>1989</v>
      </c>
      <c r="D3894" t="s">
        <v>255</v>
      </c>
      <c r="E3894" t="s">
        <v>8811</v>
      </c>
      <c r="F3894" t="s">
        <v>299</v>
      </c>
      <c r="G3894" t="s">
        <v>299</v>
      </c>
      <c r="H3894" t="s">
        <v>4353</v>
      </c>
      <c r="I3894" s="14"/>
      <c r="J3894" t="s">
        <v>4353</v>
      </c>
      <c r="K3894" s="14">
        <v>130000</v>
      </c>
      <c r="L3894" t="s">
        <v>197</v>
      </c>
      <c r="M3894" t="s">
        <v>4353</v>
      </c>
      <c r="N3894" s="14"/>
      <c r="O3894" s="14"/>
      <c r="P3894" s="14"/>
      <c r="Q3894" s="14"/>
      <c r="R3894" s="14"/>
      <c r="S3894" s="14">
        <v>0</v>
      </c>
    </row>
    <row r="3895" spans="1:19" x14ac:dyDescent="0.3">
      <c r="A3895" t="s">
        <v>8812</v>
      </c>
      <c r="B3895" t="s">
        <v>21</v>
      </c>
      <c r="C3895" s="14">
        <v>1990</v>
      </c>
      <c r="D3895" t="s">
        <v>362</v>
      </c>
      <c r="E3895" t="s">
        <v>3378</v>
      </c>
      <c r="F3895" t="s">
        <v>299</v>
      </c>
      <c r="G3895" t="s">
        <v>299</v>
      </c>
      <c r="H3895" t="s">
        <v>4353</v>
      </c>
      <c r="I3895" s="14"/>
      <c r="J3895" t="s">
        <v>4353</v>
      </c>
      <c r="K3895" s="14"/>
      <c r="L3895" t="s">
        <v>197</v>
      </c>
      <c r="M3895" t="s">
        <v>4353</v>
      </c>
      <c r="N3895" s="14"/>
      <c r="O3895" s="14"/>
      <c r="P3895" s="14"/>
      <c r="Q3895" s="14"/>
      <c r="R3895" s="14"/>
      <c r="S3895" s="14">
        <v>0</v>
      </c>
    </row>
    <row r="3896" spans="1:19" x14ac:dyDescent="0.3">
      <c r="A3896" t="s">
        <v>8813</v>
      </c>
      <c r="B3896" t="s">
        <v>21</v>
      </c>
      <c r="C3896" s="14">
        <v>1990</v>
      </c>
      <c r="D3896" t="s">
        <v>362</v>
      </c>
      <c r="E3896" t="s">
        <v>3379</v>
      </c>
      <c r="F3896" t="s">
        <v>299</v>
      </c>
      <c r="G3896" t="s">
        <v>299</v>
      </c>
      <c r="H3896" t="s">
        <v>4353</v>
      </c>
      <c r="I3896" s="14"/>
      <c r="J3896" t="s">
        <v>4353</v>
      </c>
      <c r="K3896" s="14"/>
      <c r="L3896" t="s">
        <v>197</v>
      </c>
      <c r="M3896" t="s">
        <v>4353</v>
      </c>
      <c r="N3896" s="14"/>
      <c r="O3896" s="14"/>
      <c r="P3896" s="14"/>
      <c r="Q3896" s="14"/>
      <c r="R3896" s="14"/>
      <c r="S3896" s="14">
        <v>0</v>
      </c>
    </row>
    <row r="3897" spans="1:19" x14ac:dyDescent="0.3">
      <c r="A3897" t="s">
        <v>8814</v>
      </c>
      <c r="B3897" t="s">
        <v>21</v>
      </c>
      <c r="C3897" s="14">
        <v>1991</v>
      </c>
      <c r="D3897" t="s">
        <v>362</v>
      </c>
      <c r="E3897" t="s">
        <v>3380</v>
      </c>
      <c r="F3897" t="s">
        <v>299</v>
      </c>
      <c r="G3897" t="s">
        <v>299</v>
      </c>
      <c r="H3897" t="s">
        <v>4353</v>
      </c>
      <c r="I3897" s="14"/>
      <c r="J3897" t="s">
        <v>4353</v>
      </c>
      <c r="K3897" s="14"/>
      <c r="L3897" t="s">
        <v>197</v>
      </c>
      <c r="M3897" t="s">
        <v>4353</v>
      </c>
      <c r="N3897" s="14"/>
      <c r="O3897" s="14"/>
      <c r="P3897" s="14"/>
      <c r="Q3897" s="14"/>
      <c r="R3897" s="14"/>
      <c r="S3897" s="14">
        <v>0</v>
      </c>
    </row>
    <row r="3898" spans="1:19" x14ac:dyDescent="0.3">
      <c r="A3898" t="s">
        <v>8815</v>
      </c>
      <c r="B3898" t="s">
        <v>21</v>
      </c>
      <c r="C3898" s="14">
        <v>1994</v>
      </c>
      <c r="D3898" t="s">
        <v>362</v>
      </c>
      <c r="E3898" t="s">
        <v>3383</v>
      </c>
      <c r="F3898" t="s">
        <v>299</v>
      </c>
      <c r="G3898" t="s">
        <v>299</v>
      </c>
      <c r="H3898" t="s">
        <v>4353</v>
      </c>
      <c r="I3898" s="14"/>
      <c r="J3898" t="s">
        <v>4353</v>
      </c>
      <c r="K3898" s="14"/>
      <c r="L3898" t="s">
        <v>197</v>
      </c>
      <c r="M3898" t="s">
        <v>4353</v>
      </c>
      <c r="N3898" s="14"/>
      <c r="O3898" s="14"/>
      <c r="P3898" s="14"/>
      <c r="Q3898" s="14"/>
      <c r="R3898" s="14"/>
      <c r="S3898" s="14">
        <v>0</v>
      </c>
    </row>
    <row r="3899" spans="1:19" x14ac:dyDescent="0.3">
      <c r="A3899" t="s">
        <v>8816</v>
      </c>
      <c r="B3899" t="s">
        <v>21</v>
      </c>
      <c r="C3899" s="14">
        <v>1994</v>
      </c>
      <c r="D3899" t="s">
        <v>362</v>
      </c>
      <c r="E3899" t="s">
        <v>3382</v>
      </c>
      <c r="F3899" t="s">
        <v>299</v>
      </c>
      <c r="G3899" t="s">
        <v>299</v>
      </c>
      <c r="H3899" t="s">
        <v>4353</v>
      </c>
      <c r="I3899" s="14"/>
      <c r="J3899" t="s">
        <v>4353</v>
      </c>
      <c r="K3899" s="14"/>
      <c r="L3899" t="s">
        <v>197</v>
      </c>
      <c r="M3899" t="s">
        <v>4353</v>
      </c>
      <c r="N3899" s="14"/>
      <c r="O3899" s="14"/>
      <c r="P3899" s="14"/>
      <c r="Q3899" s="14"/>
      <c r="R3899" s="14"/>
      <c r="S3899" s="14">
        <v>0</v>
      </c>
    </row>
    <row r="3900" spans="1:19" x14ac:dyDescent="0.3">
      <c r="A3900" t="s">
        <v>8817</v>
      </c>
      <c r="B3900" t="s">
        <v>21</v>
      </c>
      <c r="C3900" s="14">
        <v>1994</v>
      </c>
      <c r="D3900" t="s">
        <v>362</v>
      </c>
      <c r="E3900" t="s">
        <v>3381</v>
      </c>
      <c r="F3900" t="s">
        <v>299</v>
      </c>
      <c r="G3900" t="s">
        <v>299</v>
      </c>
      <c r="H3900" t="s">
        <v>4353</v>
      </c>
      <c r="I3900" s="14"/>
      <c r="J3900" t="s">
        <v>4353</v>
      </c>
      <c r="K3900" s="14"/>
      <c r="L3900" t="s">
        <v>197</v>
      </c>
      <c r="M3900" t="s">
        <v>4353</v>
      </c>
      <c r="N3900" s="14"/>
      <c r="O3900" s="14"/>
      <c r="P3900" s="14"/>
      <c r="Q3900" s="14"/>
      <c r="R3900" s="14"/>
      <c r="S3900" s="14">
        <v>0</v>
      </c>
    </row>
    <row r="3901" spans="1:19" x14ac:dyDescent="0.3">
      <c r="A3901" t="s">
        <v>8818</v>
      </c>
      <c r="B3901" t="s">
        <v>21</v>
      </c>
      <c r="C3901" s="14">
        <v>1995</v>
      </c>
      <c r="D3901" t="s">
        <v>362</v>
      </c>
      <c r="E3901" t="s">
        <v>3384</v>
      </c>
      <c r="F3901" t="s">
        <v>299</v>
      </c>
      <c r="G3901" t="s">
        <v>299</v>
      </c>
      <c r="H3901" t="s">
        <v>4353</v>
      </c>
      <c r="I3901" s="14"/>
      <c r="J3901" t="s">
        <v>4353</v>
      </c>
      <c r="K3901" s="14"/>
      <c r="L3901" t="s">
        <v>197</v>
      </c>
      <c r="M3901" t="s">
        <v>4353</v>
      </c>
      <c r="N3901" s="14"/>
      <c r="O3901" s="14"/>
      <c r="P3901" s="14"/>
      <c r="Q3901" s="14"/>
      <c r="R3901" s="14"/>
      <c r="S3901" s="14">
        <v>0</v>
      </c>
    </row>
    <row r="3902" spans="1:19" x14ac:dyDescent="0.3">
      <c r="A3902" t="s">
        <v>8819</v>
      </c>
      <c r="B3902" t="s">
        <v>21</v>
      </c>
      <c r="C3902" s="14">
        <v>1996</v>
      </c>
      <c r="D3902" t="s">
        <v>362</v>
      </c>
      <c r="E3902" t="s">
        <v>3385</v>
      </c>
      <c r="F3902" t="s">
        <v>299</v>
      </c>
      <c r="G3902" t="s">
        <v>299</v>
      </c>
      <c r="H3902" t="s">
        <v>4353</v>
      </c>
      <c r="I3902" s="14"/>
      <c r="J3902" t="s">
        <v>4353</v>
      </c>
      <c r="K3902" s="14"/>
      <c r="L3902" t="s">
        <v>197</v>
      </c>
      <c r="M3902" t="s">
        <v>4353</v>
      </c>
      <c r="N3902" s="14"/>
      <c r="O3902" s="14"/>
      <c r="P3902" s="14"/>
      <c r="Q3902" s="14"/>
      <c r="R3902" s="14"/>
      <c r="S3902" s="14">
        <v>0</v>
      </c>
    </row>
    <row r="3903" spans="1:19" x14ac:dyDescent="0.3">
      <c r="A3903" t="s">
        <v>8820</v>
      </c>
      <c r="B3903" t="s">
        <v>21</v>
      </c>
      <c r="C3903" s="14">
        <v>1997</v>
      </c>
      <c r="D3903" t="s">
        <v>362</v>
      </c>
      <c r="E3903" t="s">
        <v>3386</v>
      </c>
      <c r="F3903" t="s">
        <v>299</v>
      </c>
      <c r="G3903" t="s">
        <v>299</v>
      </c>
      <c r="H3903" t="s">
        <v>4353</v>
      </c>
      <c r="I3903" s="14"/>
      <c r="J3903" t="s">
        <v>4353</v>
      </c>
      <c r="K3903" s="14"/>
      <c r="L3903" t="s">
        <v>197</v>
      </c>
      <c r="M3903" t="s">
        <v>4353</v>
      </c>
      <c r="N3903" s="14"/>
      <c r="O3903" s="14"/>
      <c r="P3903" s="14"/>
      <c r="Q3903" s="14"/>
      <c r="R3903" s="14"/>
      <c r="S3903" s="14">
        <v>0</v>
      </c>
    </row>
    <row r="3904" spans="1:19" x14ac:dyDescent="0.3">
      <c r="A3904" t="s">
        <v>8821</v>
      </c>
      <c r="B3904" t="s">
        <v>21</v>
      </c>
      <c r="C3904" s="14">
        <v>2001</v>
      </c>
      <c r="D3904" t="s">
        <v>302</v>
      </c>
      <c r="E3904" t="s">
        <v>3387</v>
      </c>
      <c r="F3904" t="s">
        <v>299</v>
      </c>
      <c r="G3904" t="s">
        <v>299</v>
      </c>
      <c r="H3904" t="s">
        <v>4353</v>
      </c>
      <c r="I3904" s="14"/>
      <c r="J3904" t="s">
        <v>4353</v>
      </c>
      <c r="K3904" s="14"/>
      <c r="L3904" t="s">
        <v>197</v>
      </c>
      <c r="M3904" t="s">
        <v>202</v>
      </c>
      <c r="N3904" s="14"/>
      <c r="O3904" s="14"/>
      <c r="P3904" s="14"/>
      <c r="Q3904" s="14"/>
      <c r="R3904" s="14"/>
      <c r="S3904" s="14">
        <v>0</v>
      </c>
    </row>
    <row r="3905" spans="1:19" x14ac:dyDescent="0.3">
      <c r="A3905" t="s">
        <v>8822</v>
      </c>
      <c r="B3905" t="s">
        <v>21</v>
      </c>
      <c r="C3905" s="14">
        <v>2001</v>
      </c>
      <c r="D3905" t="s">
        <v>302</v>
      </c>
      <c r="E3905" t="s">
        <v>8823</v>
      </c>
      <c r="F3905" t="s">
        <v>299</v>
      </c>
      <c r="G3905" t="s">
        <v>299</v>
      </c>
      <c r="H3905" t="s">
        <v>4353</v>
      </c>
      <c r="I3905" s="14">
        <v>450000000</v>
      </c>
      <c r="J3905" t="s">
        <v>172</v>
      </c>
      <c r="K3905" s="14">
        <v>5034514</v>
      </c>
      <c r="L3905" t="s">
        <v>197</v>
      </c>
      <c r="M3905" t="s">
        <v>202</v>
      </c>
      <c r="N3905" s="14"/>
      <c r="O3905" s="14"/>
      <c r="P3905" s="14"/>
      <c r="Q3905" s="14"/>
      <c r="R3905" s="14"/>
      <c r="S3905" s="14">
        <v>0</v>
      </c>
    </row>
    <row r="3906" spans="1:19" x14ac:dyDescent="0.3">
      <c r="A3906" t="s">
        <v>8824</v>
      </c>
      <c r="B3906" t="s">
        <v>21</v>
      </c>
      <c r="C3906" s="14">
        <v>2002</v>
      </c>
      <c r="D3906" t="s">
        <v>302</v>
      </c>
      <c r="E3906" t="s">
        <v>3388</v>
      </c>
      <c r="F3906" t="s">
        <v>299</v>
      </c>
      <c r="G3906" t="s">
        <v>299</v>
      </c>
      <c r="H3906" t="s">
        <v>4353</v>
      </c>
      <c r="I3906" s="14">
        <v>250000000</v>
      </c>
      <c r="J3906" t="s">
        <v>172</v>
      </c>
      <c r="K3906" s="14">
        <v>2613366.25</v>
      </c>
      <c r="L3906" t="s">
        <v>197</v>
      </c>
      <c r="M3906" t="s">
        <v>202</v>
      </c>
      <c r="N3906" s="14"/>
      <c r="O3906" s="14"/>
      <c r="P3906" s="14"/>
      <c r="Q3906" s="14"/>
      <c r="R3906" s="14"/>
      <c r="S3906" s="14">
        <v>0</v>
      </c>
    </row>
    <row r="3907" spans="1:19" x14ac:dyDescent="0.3">
      <c r="A3907" t="s">
        <v>8825</v>
      </c>
      <c r="B3907" t="s">
        <v>21</v>
      </c>
      <c r="C3907" s="14">
        <v>2003</v>
      </c>
      <c r="D3907" t="s">
        <v>302</v>
      </c>
      <c r="E3907" t="s">
        <v>8827</v>
      </c>
      <c r="F3907" t="s">
        <v>299</v>
      </c>
      <c r="G3907" t="s">
        <v>299</v>
      </c>
      <c r="H3907" t="s">
        <v>4353</v>
      </c>
      <c r="I3907" s="14">
        <v>5000000</v>
      </c>
      <c r="J3907" t="s">
        <v>147</v>
      </c>
      <c r="K3907" s="14">
        <v>604080.9375</v>
      </c>
      <c r="L3907" t="s">
        <v>197</v>
      </c>
      <c r="M3907" t="s">
        <v>202</v>
      </c>
      <c r="N3907" s="14"/>
      <c r="O3907" s="14"/>
      <c r="P3907" s="14"/>
      <c r="Q3907" s="14"/>
      <c r="R3907" s="14"/>
      <c r="S3907" s="14">
        <v>0</v>
      </c>
    </row>
    <row r="3908" spans="1:19" x14ac:dyDescent="0.3">
      <c r="A3908" t="s">
        <v>8826</v>
      </c>
      <c r="B3908" t="s">
        <v>21</v>
      </c>
      <c r="C3908" s="14">
        <v>2003</v>
      </c>
      <c r="D3908" t="s">
        <v>302</v>
      </c>
      <c r="E3908" t="s">
        <v>3389</v>
      </c>
      <c r="F3908" t="s">
        <v>364</v>
      </c>
      <c r="G3908" t="s">
        <v>365</v>
      </c>
      <c r="H3908" t="s">
        <v>207</v>
      </c>
      <c r="I3908" s="14">
        <v>6300000</v>
      </c>
      <c r="J3908" t="s">
        <v>146</v>
      </c>
      <c r="K3908" s="14">
        <v>6300000</v>
      </c>
      <c r="L3908" t="s">
        <v>198</v>
      </c>
      <c r="M3908" t="s">
        <v>366</v>
      </c>
      <c r="N3908" s="14">
        <v>0</v>
      </c>
      <c r="O3908" s="14">
        <v>10</v>
      </c>
      <c r="P3908" s="14">
        <v>20</v>
      </c>
      <c r="Q3908" s="14">
        <v>0</v>
      </c>
      <c r="R3908" s="14">
        <v>1</v>
      </c>
      <c r="S3908" s="14">
        <v>1</v>
      </c>
    </row>
    <row r="3909" spans="1:19" x14ac:dyDescent="0.3">
      <c r="A3909" t="s">
        <v>8828</v>
      </c>
      <c r="B3909" t="s">
        <v>21</v>
      </c>
      <c r="C3909" s="14">
        <v>2004</v>
      </c>
      <c r="D3909" t="s">
        <v>302</v>
      </c>
      <c r="E3909" t="s">
        <v>8829</v>
      </c>
      <c r="F3909" t="s">
        <v>299</v>
      </c>
      <c r="G3909" t="s">
        <v>299</v>
      </c>
      <c r="H3909" t="s">
        <v>4353</v>
      </c>
      <c r="I3909" s="14"/>
      <c r="J3909" t="s">
        <v>4353</v>
      </c>
      <c r="K3909" s="14"/>
      <c r="L3909" t="s">
        <v>197</v>
      </c>
      <c r="M3909" t="s">
        <v>202</v>
      </c>
      <c r="N3909" s="14"/>
      <c r="O3909" s="14"/>
      <c r="P3909" s="14"/>
      <c r="Q3909" s="14"/>
      <c r="R3909" s="14"/>
      <c r="S3909" s="14">
        <v>0</v>
      </c>
    </row>
    <row r="3910" spans="1:19" x14ac:dyDescent="0.3">
      <c r="A3910" t="s">
        <v>8830</v>
      </c>
      <c r="B3910" t="s">
        <v>21</v>
      </c>
      <c r="C3910" s="14">
        <v>2004</v>
      </c>
      <c r="D3910" t="s">
        <v>302</v>
      </c>
      <c r="E3910" t="s">
        <v>3390</v>
      </c>
      <c r="F3910" t="s">
        <v>299</v>
      </c>
      <c r="G3910" t="s">
        <v>299</v>
      </c>
      <c r="H3910" t="s">
        <v>4353</v>
      </c>
      <c r="I3910" s="14">
        <v>150000000</v>
      </c>
      <c r="J3910" t="s">
        <v>147</v>
      </c>
      <c r="K3910" s="14">
        <v>18122944</v>
      </c>
      <c r="L3910" t="s">
        <v>197</v>
      </c>
      <c r="M3910" t="s">
        <v>202</v>
      </c>
      <c r="N3910" s="14"/>
      <c r="O3910" s="14"/>
      <c r="P3910" s="14"/>
      <c r="Q3910" s="14"/>
      <c r="R3910" s="14"/>
      <c r="S3910" s="14">
        <v>0</v>
      </c>
    </row>
    <row r="3911" spans="1:19" x14ac:dyDescent="0.3">
      <c r="A3911" t="s">
        <v>8831</v>
      </c>
      <c r="B3911" t="s">
        <v>21</v>
      </c>
      <c r="C3911" s="14">
        <v>2005</v>
      </c>
      <c r="D3911" t="s">
        <v>302</v>
      </c>
      <c r="E3911" t="s">
        <v>3391</v>
      </c>
      <c r="F3911" t="s">
        <v>299</v>
      </c>
      <c r="G3911" t="s">
        <v>299</v>
      </c>
      <c r="H3911" t="s">
        <v>4353</v>
      </c>
      <c r="I3911" s="14">
        <v>166000000</v>
      </c>
      <c r="J3911" t="s">
        <v>147</v>
      </c>
      <c r="K3911" s="14">
        <v>20257942</v>
      </c>
      <c r="L3911" t="s">
        <v>197</v>
      </c>
      <c r="M3911" t="s">
        <v>202</v>
      </c>
      <c r="N3911" s="14"/>
      <c r="O3911" s="14"/>
      <c r="P3911" s="14"/>
      <c r="Q3911" s="14"/>
      <c r="R3911" s="14"/>
      <c r="S3911" s="14">
        <v>0</v>
      </c>
    </row>
    <row r="3912" spans="1:19" x14ac:dyDescent="0.3">
      <c r="A3912" t="s">
        <v>8833</v>
      </c>
      <c r="B3912" t="s">
        <v>21</v>
      </c>
      <c r="C3912" s="14">
        <v>2005</v>
      </c>
      <c r="D3912" t="s">
        <v>302</v>
      </c>
      <c r="E3912" t="s">
        <v>3393</v>
      </c>
      <c r="F3912" t="s">
        <v>336</v>
      </c>
      <c r="G3912" t="s">
        <v>337</v>
      </c>
      <c r="H3912" t="s">
        <v>207</v>
      </c>
      <c r="I3912" s="14">
        <v>307000000</v>
      </c>
      <c r="J3912" t="s">
        <v>146</v>
      </c>
      <c r="K3912" s="14">
        <v>307000000</v>
      </c>
      <c r="L3912" t="s">
        <v>198</v>
      </c>
      <c r="M3912" t="s">
        <v>199</v>
      </c>
      <c r="N3912" s="14">
        <v>6.3</v>
      </c>
      <c r="O3912" s="14">
        <v>4</v>
      </c>
      <c r="P3912" s="14">
        <v>15</v>
      </c>
      <c r="Q3912" s="14">
        <v>0</v>
      </c>
      <c r="R3912" s="14">
        <v>1</v>
      </c>
      <c r="S3912" s="14">
        <v>1</v>
      </c>
    </row>
    <row r="3913" spans="1:19" x14ac:dyDescent="0.3">
      <c r="A3913" t="s">
        <v>8834</v>
      </c>
      <c r="B3913" t="s">
        <v>21</v>
      </c>
      <c r="C3913" s="14">
        <v>2005</v>
      </c>
      <c r="D3913" t="s">
        <v>302</v>
      </c>
      <c r="E3913" t="s">
        <v>8832</v>
      </c>
      <c r="F3913" t="s">
        <v>299</v>
      </c>
      <c r="G3913" t="s">
        <v>299</v>
      </c>
      <c r="H3913" t="s">
        <v>4353</v>
      </c>
      <c r="I3913" s="14"/>
      <c r="J3913" t="s">
        <v>4353</v>
      </c>
      <c r="K3913" s="14"/>
      <c r="L3913" t="s">
        <v>197</v>
      </c>
      <c r="M3913" t="s">
        <v>202</v>
      </c>
      <c r="N3913" s="14"/>
      <c r="O3913" s="14"/>
      <c r="P3913" s="14"/>
      <c r="Q3913" s="14"/>
      <c r="R3913" s="14"/>
      <c r="S3913" s="14">
        <v>0</v>
      </c>
    </row>
    <row r="3914" spans="1:19" x14ac:dyDescent="0.3">
      <c r="A3914" t="s">
        <v>8836</v>
      </c>
      <c r="B3914" t="s">
        <v>21</v>
      </c>
      <c r="C3914" s="14">
        <v>2005</v>
      </c>
      <c r="D3914" t="s">
        <v>302</v>
      </c>
      <c r="E3914" t="s">
        <v>3392</v>
      </c>
      <c r="F3914" t="s">
        <v>299</v>
      </c>
      <c r="G3914" t="s">
        <v>299</v>
      </c>
      <c r="H3914" t="s">
        <v>4353</v>
      </c>
      <c r="I3914" s="14">
        <v>900000000</v>
      </c>
      <c r="J3914" t="s">
        <v>172</v>
      </c>
      <c r="K3914" s="14">
        <v>8955397</v>
      </c>
      <c r="L3914" t="s">
        <v>197</v>
      </c>
      <c r="M3914" t="s">
        <v>202</v>
      </c>
      <c r="N3914" s="14"/>
      <c r="O3914" s="14"/>
      <c r="P3914" s="14"/>
      <c r="Q3914" s="14"/>
      <c r="R3914" s="14"/>
      <c r="S3914" s="14">
        <v>0</v>
      </c>
    </row>
    <row r="3915" spans="1:19" x14ac:dyDescent="0.3">
      <c r="A3915" t="s">
        <v>8837</v>
      </c>
      <c r="B3915" t="s">
        <v>21</v>
      </c>
      <c r="C3915" s="14">
        <v>2005</v>
      </c>
      <c r="D3915" t="s">
        <v>302</v>
      </c>
      <c r="E3915" t="s">
        <v>3394</v>
      </c>
      <c r="F3915" t="s">
        <v>299</v>
      </c>
      <c r="G3915" t="s">
        <v>299</v>
      </c>
      <c r="H3915" t="s">
        <v>4353</v>
      </c>
      <c r="I3915" s="14"/>
      <c r="J3915" t="s">
        <v>4353</v>
      </c>
      <c r="K3915" s="14"/>
      <c r="L3915" t="s">
        <v>197</v>
      </c>
      <c r="M3915" t="s">
        <v>202</v>
      </c>
      <c r="N3915" s="14"/>
      <c r="O3915" s="14"/>
      <c r="P3915" s="14"/>
      <c r="Q3915" s="14"/>
      <c r="R3915" s="14"/>
      <c r="S3915" s="14">
        <v>0</v>
      </c>
    </row>
    <row r="3916" spans="1:19" x14ac:dyDescent="0.3">
      <c r="A3916" t="s">
        <v>8838</v>
      </c>
      <c r="B3916" t="s">
        <v>21</v>
      </c>
      <c r="C3916" s="14">
        <v>2005</v>
      </c>
      <c r="D3916" t="s">
        <v>302</v>
      </c>
      <c r="E3916" t="s">
        <v>8835</v>
      </c>
      <c r="F3916" t="s">
        <v>299</v>
      </c>
      <c r="G3916" t="s">
        <v>299</v>
      </c>
      <c r="H3916" t="s">
        <v>4353</v>
      </c>
      <c r="I3916" s="14">
        <v>1830000</v>
      </c>
      <c r="J3916" t="s">
        <v>146</v>
      </c>
      <c r="K3916" s="14">
        <v>1830000</v>
      </c>
      <c r="L3916" t="s">
        <v>197</v>
      </c>
      <c r="M3916" t="s">
        <v>202</v>
      </c>
      <c r="N3916" s="14"/>
      <c r="O3916" s="14"/>
      <c r="P3916" s="14"/>
      <c r="Q3916" s="14"/>
      <c r="R3916" s="14"/>
      <c r="S3916" s="14">
        <v>0</v>
      </c>
    </row>
    <row r="3917" spans="1:19" x14ac:dyDescent="0.3">
      <c r="A3917" t="s">
        <v>8839</v>
      </c>
      <c r="B3917" t="s">
        <v>21</v>
      </c>
      <c r="C3917" s="14">
        <v>2006</v>
      </c>
      <c r="D3917" t="s">
        <v>302</v>
      </c>
      <c r="E3917" t="s">
        <v>3395</v>
      </c>
      <c r="F3917" t="s">
        <v>336</v>
      </c>
      <c r="G3917" t="s">
        <v>337</v>
      </c>
      <c r="H3917" t="s">
        <v>207</v>
      </c>
      <c r="I3917" s="14">
        <v>180000000</v>
      </c>
      <c r="J3917" t="s">
        <v>146</v>
      </c>
      <c r="K3917" s="14">
        <v>180000000</v>
      </c>
      <c r="L3917" t="s">
        <v>198</v>
      </c>
      <c r="M3917" t="s">
        <v>4353</v>
      </c>
      <c r="N3917" s="14"/>
      <c r="O3917" s="14"/>
      <c r="P3917" s="14"/>
      <c r="Q3917" s="14">
        <v>0</v>
      </c>
      <c r="R3917" s="14">
        <v>1</v>
      </c>
      <c r="S3917" s="14">
        <v>1</v>
      </c>
    </row>
    <row r="3918" spans="1:19" x14ac:dyDescent="0.3">
      <c r="A3918" t="s">
        <v>8840</v>
      </c>
      <c r="B3918" t="s">
        <v>21</v>
      </c>
      <c r="C3918" s="14">
        <v>2006</v>
      </c>
      <c r="D3918" t="s">
        <v>302</v>
      </c>
      <c r="E3918" t="s">
        <v>3396</v>
      </c>
      <c r="F3918" t="s">
        <v>299</v>
      </c>
      <c r="G3918" t="s">
        <v>299</v>
      </c>
      <c r="H3918" t="s">
        <v>4353</v>
      </c>
      <c r="I3918" s="14"/>
      <c r="J3918" t="s">
        <v>4353</v>
      </c>
      <c r="K3918" s="14"/>
      <c r="L3918" t="s">
        <v>197</v>
      </c>
      <c r="M3918" t="s">
        <v>202</v>
      </c>
      <c r="N3918" s="14"/>
      <c r="O3918" s="14"/>
      <c r="P3918" s="14"/>
      <c r="Q3918" s="14"/>
      <c r="R3918" s="14"/>
      <c r="S3918" s="14">
        <v>0</v>
      </c>
    </row>
    <row r="3919" spans="1:19" x14ac:dyDescent="0.3">
      <c r="A3919" t="s">
        <v>8841</v>
      </c>
      <c r="B3919" t="s">
        <v>21</v>
      </c>
      <c r="C3919" s="14">
        <v>2006</v>
      </c>
      <c r="D3919" t="s">
        <v>302</v>
      </c>
      <c r="E3919" t="s">
        <v>3397</v>
      </c>
      <c r="F3919" t="s">
        <v>299</v>
      </c>
      <c r="G3919" t="s">
        <v>299</v>
      </c>
      <c r="H3919" t="s">
        <v>4353</v>
      </c>
      <c r="I3919" s="14"/>
      <c r="J3919" t="s">
        <v>4353</v>
      </c>
      <c r="K3919" s="14"/>
      <c r="L3919" t="s">
        <v>197</v>
      </c>
      <c r="M3919" t="s">
        <v>202</v>
      </c>
      <c r="N3919" s="14"/>
      <c r="O3919" s="14"/>
      <c r="P3919" s="14"/>
      <c r="Q3919" s="14"/>
      <c r="R3919" s="14"/>
      <c r="S3919" s="14">
        <v>0</v>
      </c>
    </row>
    <row r="3920" spans="1:19" x14ac:dyDescent="0.3">
      <c r="A3920" t="s">
        <v>8842</v>
      </c>
      <c r="B3920" t="s">
        <v>21</v>
      </c>
      <c r="C3920" s="14">
        <v>2006</v>
      </c>
      <c r="D3920" t="s">
        <v>302</v>
      </c>
      <c r="E3920" t="s">
        <v>3399</v>
      </c>
      <c r="F3920" t="s">
        <v>336</v>
      </c>
      <c r="G3920" t="s">
        <v>337</v>
      </c>
      <c r="H3920" t="s">
        <v>207</v>
      </c>
      <c r="I3920" s="14">
        <v>150000000</v>
      </c>
      <c r="J3920" t="s">
        <v>146</v>
      </c>
      <c r="K3920" s="14">
        <v>150000000</v>
      </c>
      <c r="L3920" t="s">
        <v>198</v>
      </c>
      <c r="M3920" t="s">
        <v>199</v>
      </c>
      <c r="N3920" s="14">
        <v>6.3</v>
      </c>
      <c r="O3920" s="14">
        <v>5</v>
      </c>
      <c r="P3920" s="14">
        <v>15</v>
      </c>
      <c r="Q3920" s="14">
        <v>0</v>
      </c>
      <c r="R3920" s="14">
        <v>1</v>
      </c>
      <c r="S3920" s="14">
        <v>1</v>
      </c>
    </row>
    <row r="3921" spans="1:19" x14ac:dyDescent="0.3">
      <c r="A3921" t="s">
        <v>8843</v>
      </c>
      <c r="B3921" t="s">
        <v>21</v>
      </c>
      <c r="C3921" s="14">
        <v>2006</v>
      </c>
      <c r="D3921" t="s">
        <v>302</v>
      </c>
      <c r="E3921" t="s">
        <v>3398</v>
      </c>
      <c r="F3921" t="s">
        <v>336</v>
      </c>
      <c r="G3921" t="s">
        <v>337</v>
      </c>
      <c r="H3921" t="s">
        <v>207</v>
      </c>
      <c r="I3921" s="14">
        <v>300000000</v>
      </c>
      <c r="J3921" t="s">
        <v>146</v>
      </c>
      <c r="K3921" s="14">
        <v>300000000</v>
      </c>
      <c r="L3921" t="s">
        <v>198</v>
      </c>
      <c r="M3921" t="s">
        <v>202</v>
      </c>
      <c r="N3921" s="14">
        <v>2</v>
      </c>
      <c r="O3921" s="14">
        <v>5</v>
      </c>
      <c r="P3921" s="14">
        <v>20</v>
      </c>
      <c r="Q3921" s="14">
        <v>0</v>
      </c>
      <c r="R3921" s="14">
        <v>1</v>
      </c>
      <c r="S3921" s="14">
        <v>1</v>
      </c>
    </row>
    <row r="3922" spans="1:19" x14ac:dyDescent="0.3">
      <c r="A3922" t="s">
        <v>8844</v>
      </c>
      <c r="B3922" t="s">
        <v>21</v>
      </c>
      <c r="C3922" s="14">
        <v>2008</v>
      </c>
      <c r="D3922" t="s">
        <v>302</v>
      </c>
      <c r="E3922" t="s">
        <v>3401</v>
      </c>
      <c r="F3922" t="s">
        <v>299</v>
      </c>
      <c r="G3922" t="s">
        <v>299</v>
      </c>
      <c r="H3922" t="s">
        <v>207</v>
      </c>
      <c r="I3922" s="14">
        <v>38700000</v>
      </c>
      <c r="J3922" t="s">
        <v>146</v>
      </c>
      <c r="K3922" s="14">
        <v>38700000</v>
      </c>
      <c r="L3922" t="s">
        <v>198</v>
      </c>
      <c r="M3922" t="s">
        <v>4353</v>
      </c>
      <c r="N3922" s="14"/>
      <c r="O3922" s="14"/>
      <c r="P3922" s="14"/>
      <c r="Q3922" s="14">
        <v>0</v>
      </c>
      <c r="R3922" s="14">
        <v>1</v>
      </c>
      <c r="S3922" s="14">
        <v>1</v>
      </c>
    </row>
    <row r="3923" spans="1:19" x14ac:dyDescent="0.3">
      <c r="A3923" t="s">
        <v>8845</v>
      </c>
      <c r="B3923" t="s">
        <v>21</v>
      </c>
      <c r="C3923" s="14">
        <v>2008</v>
      </c>
      <c r="D3923" t="s">
        <v>302</v>
      </c>
      <c r="E3923" t="s">
        <v>3400</v>
      </c>
      <c r="F3923" t="s">
        <v>299</v>
      </c>
      <c r="G3923" t="s">
        <v>299</v>
      </c>
      <c r="H3923" t="s">
        <v>4353</v>
      </c>
      <c r="I3923" s="14">
        <v>1000000</v>
      </c>
      <c r="J3923" t="s">
        <v>172</v>
      </c>
      <c r="K3923" s="14">
        <v>9230.732421875</v>
      </c>
      <c r="L3923" t="s">
        <v>197</v>
      </c>
      <c r="M3923" t="s">
        <v>202</v>
      </c>
      <c r="N3923" s="14"/>
      <c r="O3923" s="14"/>
      <c r="P3923" s="14"/>
      <c r="Q3923" s="14"/>
      <c r="R3923" s="14"/>
      <c r="S3923" s="14">
        <v>0</v>
      </c>
    </row>
    <row r="3924" spans="1:19" x14ac:dyDescent="0.3">
      <c r="A3924" t="s">
        <v>8846</v>
      </c>
      <c r="B3924" t="s">
        <v>21</v>
      </c>
      <c r="C3924" s="14">
        <v>2008</v>
      </c>
      <c r="D3924" t="s">
        <v>302</v>
      </c>
      <c r="E3924" t="s">
        <v>3402</v>
      </c>
      <c r="F3924" t="s">
        <v>299</v>
      </c>
      <c r="G3924" t="s">
        <v>299</v>
      </c>
      <c r="H3924" t="s">
        <v>4353</v>
      </c>
      <c r="I3924" s="14"/>
      <c r="J3924" t="s">
        <v>4353</v>
      </c>
      <c r="K3924" s="14"/>
      <c r="L3924" t="s">
        <v>197</v>
      </c>
      <c r="M3924" t="s">
        <v>202</v>
      </c>
      <c r="N3924" s="14"/>
      <c r="O3924" s="14"/>
      <c r="P3924" s="14"/>
      <c r="Q3924" s="14"/>
      <c r="R3924" s="14"/>
      <c r="S3924" s="14">
        <v>0</v>
      </c>
    </row>
    <row r="3925" spans="1:19" x14ac:dyDescent="0.3">
      <c r="A3925" t="s">
        <v>8847</v>
      </c>
      <c r="B3925" t="s">
        <v>21</v>
      </c>
      <c r="C3925" s="14">
        <v>2009</v>
      </c>
      <c r="D3925" t="s">
        <v>3405</v>
      </c>
      <c r="E3925" t="s">
        <v>3415</v>
      </c>
      <c r="F3925" t="s">
        <v>336</v>
      </c>
      <c r="G3925" t="s">
        <v>337</v>
      </c>
      <c r="H3925" t="s">
        <v>207</v>
      </c>
      <c r="I3925" s="14"/>
      <c r="J3925" t="s">
        <v>4353</v>
      </c>
      <c r="K3925" s="14">
        <v>65094608</v>
      </c>
      <c r="L3925" t="s">
        <v>198</v>
      </c>
      <c r="M3925" t="s">
        <v>199</v>
      </c>
      <c r="N3925" s="14">
        <v>6.5</v>
      </c>
      <c r="O3925" s="14">
        <v>5</v>
      </c>
      <c r="P3925" s="14">
        <v>16</v>
      </c>
      <c r="Q3925" s="14">
        <v>0</v>
      </c>
      <c r="R3925" s="14">
        <v>1</v>
      </c>
      <c r="S3925" s="14">
        <v>1</v>
      </c>
    </row>
    <row r="3926" spans="1:19" x14ac:dyDescent="0.3">
      <c r="A3926" t="s">
        <v>8848</v>
      </c>
      <c r="B3926" t="s">
        <v>21</v>
      </c>
      <c r="C3926" s="14">
        <v>2009</v>
      </c>
      <c r="D3926" t="s">
        <v>302</v>
      </c>
      <c r="E3926" t="s">
        <v>3407</v>
      </c>
      <c r="F3926" t="s">
        <v>299</v>
      </c>
      <c r="G3926" t="s">
        <v>299</v>
      </c>
      <c r="H3926" t="s">
        <v>4353</v>
      </c>
      <c r="I3926" s="14">
        <v>1000000</v>
      </c>
      <c r="J3926" t="s">
        <v>146</v>
      </c>
      <c r="K3926" s="14">
        <v>1000000</v>
      </c>
      <c r="L3926" t="s">
        <v>197</v>
      </c>
      <c r="M3926" t="s">
        <v>202</v>
      </c>
      <c r="N3926" s="14"/>
      <c r="O3926" s="14"/>
      <c r="P3926" s="14"/>
      <c r="Q3926" s="14"/>
      <c r="R3926" s="14"/>
      <c r="S3926" s="14">
        <v>0</v>
      </c>
    </row>
    <row r="3927" spans="1:19" x14ac:dyDescent="0.3">
      <c r="A3927" t="s">
        <v>8849</v>
      </c>
      <c r="B3927" t="s">
        <v>21</v>
      </c>
      <c r="C3927" s="14">
        <v>2009</v>
      </c>
      <c r="D3927" t="s">
        <v>302</v>
      </c>
      <c r="E3927" t="s">
        <v>8854</v>
      </c>
      <c r="F3927" t="s">
        <v>299</v>
      </c>
      <c r="G3927" t="s">
        <v>299</v>
      </c>
      <c r="H3927" t="s">
        <v>4353</v>
      </c>
      <c r="I3927" s="14">
        <v>128000000</v>
      </c>
      <c r="J3927" t="s">
        <v>172</v>
      </c>
      <c r="K3927" s="14">
        <v>1113578.125</v>
      </c>
      <c r="L3927" t="s">
        <v>197</v>
      </c>
      <c r="M3927" t="s">
        <v>202</v>
      </c>
      <c r="N3927" s="14"/>
      <c r="O3927" s="14"/>
      <c r="P3927" s="14"/>
      <c r="Q3927" s="14"/>
      <c r="R3927" s="14"/>
      <c r="S3927" s="14">
        <v>0</v>
      </c>
    </row>
    <row r="3928" spans="1:19" x14ac:dyDescent="0.3">
      <c r="A3928" t="s">
        <v>8850</v>
      </c>
      <c r="B3928" t="s">
        <v>21</v>
      </c>
      <c r="C3928" s="14">
        <v>2009</v>
      </c>
      <c r="D3928" t="s">
        <v>302</v>
      </c>
      <c r="E3928" t="s">
        <v>3409</v>
      </c>
      <c r="F3928" t="s">
        <v>299</v>
      </c>
      <c r="G3928" t="s">
        <v>299</v>
      </c>
      <c r="H3928" t="s">
        <v>4353</v>
      </c>
      <c r="I3928" s="14">
        <v>20000000</v>
      </c>
      <c r="J3928" t="s">
        <v>147</v>
      </c>
      <c r="K3928" s="14">
        <v>2927650.75</v>
      </c>
      <c r="L3928" t="s">
        <v>197</v>
      </c>
      <c r="M3928" t="s">
        <v>202</v>
      </c>
      <c r="N3928" s="14"/>
      <c r="O3928" s="14"/>
      <c r="P3928" s="14"/>
      <c r="Q3928" s="14"/>
      <c r="R3928" s="14"/>
      <c r="S3928" s="14">
        <v>0</v>
      </c>
    </row>
    <row r="3929" spans="1:19" x14ac:dyDescent="0.3">
      <c r="A3929" t="s">
        <v>8851</v>
      </c>
      <c r="B3929" t="s">
        <v>21</v>
      </c>
      <c r="C3929" s="14">
        <v>2009</v>
      </c>
      <c r="D3929" t="s">
        <v>302</v>
      </c>
      <c r="E3929" t="s">
        <v>3406</v>
      </c>
      <c r="F3929" t="s">
        <v>299</v>
      </c>
      <c r="G3929" t="s">
        <v>299</v>
      </c>
      <c r="H3929" t="s">
        <v>4353</v>
      </c>
      <c r="I3929" s="14">
        <v>100000000</v>
      </c>
      <c r="J3929" t="s">
        <v>172</v>
      </c>
      <c r="K3929" s="14">
        <v>869982.9375</v>
      </c>
      <c r="L3929" t="s">
        <v>197</v>
      </c>
      <c r="M3929" t="s">
        <v>202</v>
      </c>
      <c r="N3929" s="14"/>
      <c r="O3929" s="14"/>
      <c r="P3929" s="14"/>
      <c r="Q3929" s="14"/>
      <c r="R3929" s="14"/>
      <c r="S3929" s="14">
        <v>0</v>
      </c>
    </row>
    <row r="3930" spans="1:19" x14ac:dyDescent="0.3">
      <c r="A3930" t="s">
        <v>8852</v>
      </c>
      <c r="B3930" t="s">
        <v>21</v>
      </c>
      <c r="C3930" s="14">
        <v>2009</v>
      </c>
      <c r="D3930" t="s">
        <v>302</v>
      </c>
      <c r="E3930" t="s">
        <v>3411</v>
      </c>
      <c r="F3930" t="s">
        <v>299</v>
      </c>
      <c r="G3930" t="s">
        <v>299</v>
      </c>
      <c r="H3930" t="s">
        <v>4353</v>
      </c>
      <c r="I3930" s="14"/>
      <c r="J3930" t="s">
        <v>4353</v>
      </c>
      <c r="K3930" s="14"/>
      <c r="L3930" t="s">
        <v>197</v>
      </c>
      <c r="M3930" t="s">
        <v>202</v>
      </c>
      <c r="N3930" s="14"/>
      <c r="O3930" s="14"/>
      <c r="P3930" s="14"/>
      <c r="Q3930" s="14"/>
      <c r="R3930" s="14"/>
      <c r="S3930" s="14">
        <v>0</v>
      </c>
    </row>
    <row r="3931" spans="1:19" x14ac:dyDescent="0.3">
      <c r="A3931" t="s">
        <v>8853</v>
      </c>
      <c r="B3931" t="s">
        <v>21</v>
      </c>
      <c r="C3931" s="14">
        <v>2009</v>
      </c>
      <c r="D3931" t="s">
        <v>302</v>
      </c>
      <c r="E3931" t="s">
        <v>3403</v>
      </c>
      <c r="F3931" t="s">
        <v>299</v>
      </c>
      <c r="G3931" t="s">
        <v>299</v>
      </c>
      <c r="H3931" t="s">
        <v>207</v>
      </c>
      <c r="I3931" s="14">
        <v>120000000000</v>
      </c>
      <c r="J3931" t="s">
        <v>172</v>
      </c>
      <c r="K3931" s="14">
        <v>1040000000</v>
      </c>
      <c r="L3931" t="s">
        <v>198</v>
      </c>
      <c r="M3931" t="s">
        <v>199</v>
      </c>
      <c r="N3931" s="14">
        <v>5</v>
      </c>
      <c r="O3931" s="14">
        <v>2</v>
      </c>
      <c r="P3931" s="14">
        <v>20</v>
      </c>
      <c r="Q3931" s="14">
        <v>0</v>
      </c>
      <c r="R3931" s="14">
        <v>1</v>
      </c>
      <c r="S3931" s="14">
        <v>1</v>
      </c>
    </row>
    <row r="3932" spans="1:19" x14ac:dyDescent="0.3">
      <c r="A3932" t="s">
        <v>8855</v>
      </c>
      <c r="B3932" t="s">
        <v>21</v>
      </c>
      <c r="C3932" s="14">
        <v>2009</v>
      </c>
      <c r="D3932" t="s">
        <v>302</v>
      </c>
      <c r="E3932" t="s">
        <v>3408</v>
      </c>
      <c r="F3932" t="s">
        <v>299</v>
      </c>
      <c r="G3932" t="s">
        <v>299</v>
      </c>
      <c r="H3932" t="s">
        <v>4353</v>
      </c>
      <c r="I3932" s="14"/>
      <c r="J3932" t="s">
        <v>4353</v>
      </c>
      <c r="K3932" s="14"/>
      <c r="L3932" t="s">
        <v>197</v>
      </c>
      <c r="M3932" t="s">
        <v>202</v>
      </c>
      <c r="N3932" s="14"/>
      <c r="O3932" s="14"/>
      <c r="P3932" s="14"/>
      <c r="Q3932" s="14"/>
      <c r="R3932" s="14"/>
      <c r="S3932" s="14">
        <v>0</v>
      </c>
    </row>
    <row r="3933" spans="1:19" x14ac:dyDescent="0.3">
      <c r="A3933" t="s">
        <v>8856</v>
      </c>
      <c r="B3933" t="s">
        <v>21</v>
      </c>
      <c r="C3933" s="14">
        <v>2009</v>
      </c>
      <c r="D3933" t="s">
        <v>3405</v>
      </c>
      <c r="E3933" t="s">
        <v>3412</v>
      </c>
      <c r="F3933" t="s">
        <v>336</v>
      </c>
      <c r="G3933" t="s">
        <v>337</v>
      </c>
      <c r="H3933" t="s">
        <v>207</v>
      </c>
      <c r="I3933" s="14"/>
      <c r="J3933" t="s">
        <v>4353</v>
      </c>
      <c r="K3933" s="14">
        <v>70041527</v>
      </c>
      <c r="L3933" t="s">
        <v>198</v>
      </c>
      <c r="M3933" t="s">
        <v>199</v>
      </c>
      <c r="N3933" s="14">
        <v>6.3</v>
      </c>
      <c r="O3933" s="14">
        <v>4</v>
      </c>
      <c r="P3933" s="14">
        <v>16</v>
      </c>
      <c r="Q3933" s="14">
        <v>0</v>
      </c>
      <c r="R3933" s="14">
        <v>1</v>
      </c>
      <c r="S3933" s="14">
        <v>1</v>
      </c>
    </row>
    <row r="3934" spans="1:19" x14ac:dyDescent="0.3">
      <c r="A3934" t="s">
        <v>8857</v>
      </c>
      <c r="B3934" t="s">
        <v>21</v>
      </c>
      <c r="C3934" s="14">
        <v>2009</v>
      </c>
      <c r="D3934" t="s">
        <v>3405</v>
      </c>
      <c r="E3934" t="s">
        <v>3414</v>
      </c>
      <c r="F3934" t="s">
        <v>336</v>
      </c>
      <c r="G3934" t="s">
        <v>337</v>
      </c>
      <c r="H3934" t="s">
        <v>207</v>
      </c>
      <c r="I3934" s="14"/>
      <c r="J3934" t="s">
        <v>4353</v>
      </c>
      <c r="K3934" s="14">
        <v>63573815</v>
      </c>
      <c r="L3934" t="s">
        <v>198</v>
      </c>
      <c r="M3934" t="s">
        <v>199</v>
      </c>
      <c r="N3934" s="14">
        <v>6.3</v>
      </c>
      <c r="O3934" s="14">
        <v>4</v>
      </c>
      <c r="P3934" s="14">
        <v>16</v>
      </c>
      <c r="Q3934" s="14">
        <v>0</v>
      </c>
      <c r="R3934" s="14">
        <v>1</v>
      </c>
      <c r="S3934" s="14">
        <v>1</v>
      </c>
    </row>
    <row r="3935" spans="1:19" x14ac:dyDescent="0.3">
      <c r="A3935" t="s">
        <v>8858</v>
      </c>
      <c r="B3935" t="s">
        <v>21</v>
      </c>
      <c r="C3935" s="14">
        <v>2009</v>
      </c>
      <c r="D3935" t="s">
        <v>3405</v>
      </c>
      <c r="E3935" t="s">
        <v>3410</v>
      </c>
      <c r="F3935" t="s">
        <v>336</v>
      </c>
      <c r="G3935" t="s">
        <v>337</v>
      </c>
      <c r="H3935" t="s">
        <v>207</v>
      </c>
      <c r="I3935" s="14"/>
      <c r="J3935" t="s">
        <v>4353</v>
      </c>
      <c r="K3935" s="14">
        <v>47801344</v>
      </c>
      <c r="L3935" t="s">
        <v>198</v>
      </c>
      <c r="M3935" t="s">
        <v>199</v>
      </c>
      <c r="N3935" s="14">
        <v>6.3</v>
      </c>
      <c r="O3935" s="14">
        <v>4</v>
      </c>
      <c r="P3935" s="14">
        <v>16</v>
      </c>
      <c r="Q3935" s="14">
        <v>0</v>
      </c>
      <c r="R3935" s="14">
        <v>1</v>
      </c>
      <c r="S3935" s="14">
        <v>1</v>
      </c>
    </row>
    <row r="3936" spans="1:19" x14ac:dyDescent="0.3">
      <c r="A3936" t="s">
        <v>8859</v>
      </c>
      <c r="B3936" t="s">
        <v>21</v>
      </c>
      <c r="C3936" s="14">
        <v>2009</v>
      </c>
      <c r="D3936" t="s">
        <v>3405</v>
      </c>
      <c r="E3936" t="s">
        <v>3404</v>
      </c>
      <c r="F3936" t="s">
        <v>336</v>
      </c>
      <c r="G3936" t="s">
        <v>337</v>
      </c>
      <c r="H3936" t="s">
        <v>207</v>
      </c>
      <c r="I3936" s="14"/>
      <c r="J3936" t="s">
        <v>4353</v>
      </c>
      <c r="K3936" s="14">
        <v>66783314</v>
      </c>
      <c r="L3936" t="s">
        <v>198</v>
      </c>
      <c r="M3936" t="s">
        <v>199</v>
      </c>
      <c r="N3936" s="14">
        <v>6.3</v>
      </c>
      <c r="O3936" s="14">
        <v>4</v>
      </c>
      <c r="P3936" s="14">
        <v>16</v>
      </c>
      <c r="Q3936" s="14">
        <v>0</v>
      </c>
      <c r="R3936" s="14">
        <v>1</v>
      </c>
      <c r="S3936" s="14">
        <v>1</v>
      </c>
    </row>
    <row r="3937" spans="1:19" x14ac:dyDescent="0.3">
      <c r="A3937" t="s">
        <v>8860</v>
      </c>
      <c r="B3937" t="s">
        <v>21</v>
      </c>
      <c r="C3937" s="14">
        <v>2009</v>
      </c>
      <c r="D3937" t="s">
        <v>3405</v>
      </c>
      <c r="E3937" t="s">
        <v>3413</v>
      </c>
      <c r="F3937" t="s">
        <v>336</v>
      </c>
      <c r="G3937" t="s">
        <v>337</v>
      </c>
      <c r="H3937" t="s">
        <v>207</v>
      </c>
      <c r="I3937" s="14"/>
      <c r="J3937" t="s">
        <v>4353</v>
      </c>
      <c r="K3937" s="14">
        <v>891000000</v>
      </c>
      <c r="L3937" t="s">
        <v>198</v>
      </c>
      <c r="M3937" t="s">
        <v>202</v>
      </c>
      <c r="N3937" s="14">
        <v>2</v>
      </c>
      <c r="O3937" s="14">
        <v>5</v>
      </c>
      <c r="P3937" s="14">
        <v>20</v>
      </c>
      <c r="Q3937" s="14">
        <v>0</v>
      </c>
      <c r="R3937" s="14">
        <v>1</v>
      </c>
      <c r="S3937" s="14">
        <v>1</v>
      </c>
    </row>
    <row r="3938" spans="1:19" x14ac:dyDescent="0.3">
      <c r="A3938" t="s">
        <v>8861</v>
      </c>
      <c r="B3938" t="s">
        <v>21</v>
      </c>
      <c r="C3938" s="14">
        <v>2010</v>
      </c>
      <c r="D3938" t="s">
        <v>302</v>
      </c>
      <c r="E3938" t="s">
        <v>8877</v>
      </c>
      <c r="F3938" t="s">
        <v>299</v>
      </c>
      <c r="G3938" t="s">
        <v>299</v>
      </c>
      <c r="H3938" t="s">
        <v>4353</v>
      </c>
      <c r="I3938" s="14"/>
      <c r="J3938" t="s">
        <v>4353</v>
      </c>
      <c r="K3938" s="14"/>
      <c r="L3938" t="s">
        <v>197</v>
      </c>
      <c r="M3938" t="s">
        <v>202</v>
      </c>
      <c r="N3938" s="14"/>
      <c r="O3938" s="14"/>
      <c r="P3938" s="14"/>
      <c r="Q3938" s="14"/>
      <c r="R3938" s="14"/>
      <c r="S3938" s="14">
        <v>0</v>
      </c>
    </row>
    <row r="3939" spans="1:19" x14ac:dyDescent="0.3">
      <c r="A3939" t="s">
        <v>8862</v>
      </c>
      <c r="B3939" t="s">
        <v>21</v>
      </c>
      <c r="C3939" s="14">
        <v>2010</v>
      </c>
      <c r="D3939" t="s">
        <v>302</v>
      </c>
      <c r="E3939" t="s">
        <v>8865</v>
      </c>
      <c r="F3939" t="s">
        <v>299</v>
      </c>
      <c r="G3939" t="s">
        <v>299</v>
      </c>
      <c r="H3939" t="s">
        <v>4353</v>
      </c>
      <c r="I3939" s="14"/>
      <c r="J3939" t="s">
        <v>4353</v>
      </c>
      <c r="K3939" s="14"/>
      <c r="L3939" t="s">
        <v>197</v>
      </c>
      <c r="M3939" t="s">
        <v>202</v>
      </c>
      <c r="N3939" s="14"/>
      <c r="O3939" s="14"/>
      <c r="P3939" s="14"/>
      <c r="Q3939" s="14"/>
      <c r="R3939" s="14"/>
      <c r="S3939" s="14">
        <v>0</v>
      </c>
    </row>
    <row r="3940" spans="1:19" x14ac:dyDescent="0.3">
      <c r="A3940" t="s">
        <v>8863</v>
      </c>
      <c r="B3940" t="s">
        <v>21</v>
      </c>
      <c r="C3940" s="14">
        <v>2010</v>
      </c>
      <c r="D3940" t="s">
        <v>302</v>
      </c>
      <c r="E3940" t="s">
        <v>3417</v>
      </c>
      <c r="F3940" t="s">
        <v>299</v>
      </c>
      <c r="G3940" t="s">
        <v>299</v>
      </c>
      <c r="H3940" t="s">
        <v>4353</v>
      </c>
      <c r="I3940" s="14">
        <v>50000000</v>
      </c>
      <c r="J3940" t="s">
        <v>172</v>
      </c>
      <c r="K3940" s="14">
        <v>442225.53125</v>
      </c>
      <c r="L3940" t="s">
        <v>197</v>
      </c>
      <c r="M3940" t="s">
        <v>202</v>
      </c>
      <c r="N3940" s="14"/>
      <c r="O3940" s="14"/>
      <c r="P3940" s="14"/>
      <c r="Q3940" s="14"/>
      <c r="R3940" s="14"/>
      <c r="S3940" s="14">
        <v>0</v>
      </c>
    </row>
    <row r="3941" spans="1:19" x14ac:dyDescent="0.3">
      <c r="A3941" t="s">
        <v>8864</v>
      </c>
      <c r="B3941" t="s">
        <v>21</v>
      </c>
      <c r="C3941" s="14">
        <v>2010</v>
      </c>
      <c r="D3941" t="s">
        <v>302</v>
      </c>
      <c r="E3941" t="s">
        <v>3419</v>
      </c>
      <c r="F3941" t="s">
        <v>299</v>
      </c>
      <c r="G3941" t="s">
        <v>299</v>
      </c>
      <c r="H3941" t="s">
        <v>4353</v>
      </c>
      <c r="I3941" s="14">
        <v>285400000</v>
      </c>
      <c r="J3941" t="s">
        <v>172</v>
      </c>
      <c r="K3941" s="14">
        <v>2524223.25</v>
      </c>
      <c r="L3941" t="s">
        <v>197</v>
      </c>
      <c r="M3941" t="s">
        <v>202</v>
      </c>
      <c r="N3941" s="14"/>
      <c r="O3941" s="14"/>
      <c r="P3941" s="14"/>
      <c r="Q3941" s="14"/>
      <c r="R3941" s="14"/>
      <c r="S3941" s="14">
        <v>0</v>
      </c>
    </row>
    <row r="3942" spans="1:19" x14ac:dyDescent="0.3">
      <c r="A3942" t="s">
        <v>8866</v>
      </c>
      <c r="B3942" t="s">
        <v>21</v>
      </c>
      <c r="C3942" s="14">
        <v>2010</v>
      </c>
      <c r="D3942" t="s">
        <v>302</v>
      </c>
      <c r="E3942" t="s">
        <v>3416</v>
      </c>
      <c r="F3942" t="s">
        <v>299</v>
      </c>
      <c r="G3942" t="s">
        <v>299</v>
      </c>
      <c r="H3942" t="s">
        <v>4353</v>
      </c>
      <c r="I3942" s="14"/>
      <c r="J3942" t="s">
        <v>4353</v>
      </c>
      <c r="K3942" s="14"/>
      <c r="L3942" t="s">
        <v>197</v>
      </c>
      <c r="M3942" t="s">
        <v>202</v>
      </c>
      <c r="N3942" s="14"/>
      <c r="O3942" s="14"/>
      <c r="P3942" s="14"/>
      <c r="Q3942" s="14"/>
      <c r="R3942" s="14"/>
      <c r="S3942" s="14">
        <v>0</v>
      </c>
    </row>
    <row r="3943" spans="1:19" x14ac:dyDescent="0.3">
      <c r="A3943" t="s">
        <v>8867</v>
      </c>
      <c r="B3943" t="s">
        <v>21</v>
      </c>
      <c r="C3943" s="14">
        <v>2010</v>
      </c>
      <c r="D3943" t="s">
        <v>3405</v>
      </c>
      <c r="E3943" t="s">
        <v>3423</v>
      </c>
      <c r="F3943" t="s">
        <v>336</v>
      </c>
      <c r="G3943" t="s">
        <v>337</v>
      </c>
      <c r="H3943" t="s">
        <v>207</v>
      </c>
      <c r="I3943" s="14"/>
      <c r="J3943" t="s">
        <v>4353</v>
      </c>
      <c r="K3943" s="14">
        <v>181027182.96717605</v>
      </c>
      <c r="L3943" t="s">
        <v>198</v>
      </c>
      <c r="M3943" t="s">
        <v>202</v>
      </c>
      <c r="N3943" s="14">
        <v>2</v>
      </c>
      <c r="O3943" s="14">
        <v>5</v>
      </c>
      <c r="P3943" s="14">
        <v>20</v>
      </c>
      <c r="Q3943" s="14">
        <v>0</v>
      </c>
      <c r="R3943" s="14">
        <v>1</v>
      </c>
      <c r="S3943" s="14">
        <v>1</v>
      </c>
    </row>
    <row r="3944" spans="1:19" x14ac:dyDescent="0.3">
      <c r="A3944" t="s">
        <v>8868</v>
      </c>
      <c r="B3944" t="s">
        <v>21</v>
      </c>
      <c r="C3944" s="14">
        <v>2010</v>
      </c>
      <c r="D3944" t="s">
        <v>3405</v>
      </c>
      <c r="E3944" t="s">
        <v>3427</v>
      </c>
      <c r="F3944" t="s">
        <v>336</v>
      </c>
      <c r="G3944" t="s">
        <v>337</v>
      </c>
      <c r="H3944" t="s">
        <v>207</v>
      </c>
      <c r="I3944" s="14"/>
      <c r="J3944" t="s">
        <v>4353</v>
      </c>
      <c r="K3944" s="14">
        <v>70980947</v>
      </c>
      <c r="L3944" t="s">
        <v>198</v>
      </c>
      <c r="M3944" t="s">
        <v>202</v>
      </c>
      <c r="N3944" s="14">
        <v>3</v>
      </c>
      <c r="O3944" s="14">
        <v>4</v>
      </c>
      <c r="P3944" s="14">
        <v>16</v>
      </c>
      <c r="Q3944" s="14">
        <v>0</v>
      </c>
      <c r="R3944" s="14">
        <v>1</v>
      </c>
      <c r="S3944" s="14">
        <v>1</v>
      </c>
    </row>
    <row r="3945" spans="1:19" x14ac:dyDescent="0.3">
      <c r="A3945" t="s">
        <v>8869</v>
      </c>
      <c r="B3945" t="s">
        <v>21</v>
      </c>
      <c r="C3945" s="14">
        <v>2010</v>
      </c>
      <c r="D3945" t="s">
        <v>3405</v>
      </c>
      <c r="E3945" t="s">
        <v>3424</v>
      </c>
      <c r="F3945" t="s">
        <v>336</v>
      </c>
      <c r="G3945" t="s">
        <v>337</v>
      </c>
      <c r="H3945" t="s">
        <v>207</v>
      </c>
      <c r="I3945" s="14"/>
      <c r="J3945" t="s">
        <v>4353</v>
      </c>
      <c r="K3945" s="14">
        <v>74758205</v>
      </c>
      <c r="L3945" t="s">
        <v>198</v>
      </c>
      <c r="M3945" t="s">
        <v>202</v>
      </c>
      <c r="N3945" s="14">
        <v>3</v>
      </c>
      <c r="O3945" s="14">
        <v>4</v>
      </c>
      <c r="P3945" s="14">
        <v>16</v>
      </c>
      <c r="Q3945" s="14">
        <v>0</v>
      </c>
      <c r="R3945" s="14">
        <v>1</v>
      </c>
      <c r="S3945" s="14">
        <v>1</v>
      </c>
    </row>
    <row r="3946" spans="1:19" x14ac:dyDescent="0.3">
      <c r="A3946" t="s">
        <v>8870</v>
      </c>
      <c r="B3946" t="s">
        <v>21</v>
      </c>
      <c r="C3946" s="14">
        <v>2010</v>
      </c>
      <c r="D3946" t="s">
        <v>3405</v>
      </c>
      <c r="E3946" t="s">
        <v>3425</v>
      </c>
      <c r="F3946" t="s">
        <v>336</v>
      </c>
      <c r="G3946" t="s">
        <v>337</v>
      </c>
      <c r="H3946" t="s">
        <v>207</v>
      </c>
      <c r="I3946" s="14"/>
      <c r="J3946" t="s">
        <v>4353</v>
      </c>
      <c r="K3946" s="14">
        <v>42767678</v>
      </c>
      <c r="L3946" t="s">
        <v>198</v>
      </c>
      <c r="M3946" t="s">
        <v>202</v>
      </c>
      <c r="N3946" s="14">
        <v>3</v>
      </c>
      <c r="O3946" s="14">
        <v>4</v>
      </c>
      <c r="P3946" s="14">
        <v>16</v>
      </c>
      <c r="Q3946" s="14">
        <v>0</v>
      </c>
      <c r="R3946" s="14">
        <v>1</v>
      </c>
      <c r="S3946" s="14">
        <v>1</v>
      </c>
    </row>
    <row r="3947" spans="1:19" x14ac:dyDescent="0.3">
      <c r="A3947" t="s">
        <v>8871</v>
      </c>
      <c r="B3947" t="s">
        <v>21</v>
      </c>
      <c r="C3947" s="14">
        <v>2010</v>
      </c>
      <c r="D3947" t="s">
        <v>3405</v>
      </c>
      <c r="E3947" t="s">
        <v>3428</v>
      </c>
      <c r="F3947" t="s">
        <v>336</v>
      </c>
      <c r="G3947" t="s">
        <v>337</v>
      </c>
      <c r="H3947" t="s">
        <v>207</v>
      </c>
      <c r="I3947" s="14"/>
      <c r="J3947" t="s">
        <v>4353</v>
      </c>
      <c r="K3947" s="14">
        <v>42509700</v>
      </c>
      <c r="L3947" t="s">
        <v>198</v>
      </c>
      <c r="M3947" t="s">
        <v>202</v>
      </c>
      <c r="N3947" s="14">
        <v>3</v>
      </c>
      <c r="O3947" s="14">
        <v>4</v>
      </c>
      <c r="P3947" s="14">
        <v>16</v>
      </c>
      <c r="Q3947" s="14">
        <v>0</v>
      </c>
      <c r="R3947" s="14">
        <v>1</v>
      </c>
      <c r="S3947" s="14">
        <v>1</v>
      </c>
    </row>
    <row r="3948" spans="1:19" x14ac:dyDescent="0.3">
      <c r="A3948" t="s">
        <v>8872</v>
      </c>
      <c r="B3948" t="s">
        <v>21</v>
      </c>
      <c r="C3948" s="14">
        <v>2010</v>
      </c>
      <c r="D3948" t="s">
        <v>3405</v>
      </c>
      <c r="E3948" t="s">
        <v>3418</v>
      </c>
      <c r="F3948" t="s">
        <v>336</v>
      </c>
      <c r="G3948" t="s">
        <v>337</v>
      </c>
      <c r="H3948" t="s">
        <v>207</v>
      </c>
      <c r="I3948" s="14"/>
      <c r="J3948" t="s">
        <v>4353</v>
      </c>
      <c r="K3948" s="14">
        <v>70510671</v>
      </c>
      <c r="L3948" t="s">
        <v>198</v>
      </c>
      <c r="M3948" t="s">
        <v>202</v>
      </c>
      <c r="N3948" s="14">
        <v>3</v>
      </c>
      <c r="O3948" s="14">
        <v>4</v>
      </c>
      <c r="P3948" s="14">
        <v>16</v>
      </c>
      <c r="Q3948" s="14">
        <v>0</v>
      </c>
      <c r="R3948" s="14">
        <v>1</v>
      </c>
      <c r="S3948" s="14">
        <v>1</v>
      </c>
    </row>
    <row r="3949" spans="1:19" x14ac:dyDescent="0.3">
      <c r="A3949" t="s">
        <v>8873</v>
      </c>
      <c r="B3949" t="s">
        <v>21</v>
      </c>
      <c r="C3949" s="14">
        <v>2010</v>
      </c>
      <c r="D3949" t="s">
        <v>3405</v>
      </c>
      <c r="E3949" t="s">
        <v>3421</v>
      </c>
      <c r="F3949" t="s">
        <v>336</v>
      </c>
      <c r="G3949" t="s">
        <v>337</v>
      </c>
      <c r="H3949" t="s">
        <v>207</v>
      </c>
      <c r="I3949" s="14"/>
      <c r="J3949" t="s">
        <v>4353</v>
      </c>
      <c r="K3949" s="14">
        <v>30715481</v>
      </c>
      <c r="L3949" t="s">
        <v>198</v>
      </c>
      <c r="M3949" t="s">
        <v>199</v>
      </c>
      <c r="N3949" s="14">
        <v>3.3</v>
      </c>
      <c r="O3949" s="14">
        <v>4</v>
      </c>
      <c r="P3949" s="14">
        <v>14</v>
      </c>
      <c r="Q3949" s="14">
        <v>0</v>
      </c>
      <c r="R3949" s="14">
        <v>1</v>
      </c>
      <c r="S3949" s="14">
        <v>1</v>
      </c>
    </row>
    <row r="3950" spans="1:19" x14ac:dyDescent="0.3">
      <c r="A3950" t="s">
        <v>8874</v>
      </c>
      <c r="B3950" t="s">
        <v>21</v>
      </c>
      <c r="C3950" s="14">
        <v>2010</v>
      </c>
      <c r="D3950" t="s">
        <v>3405</v>
      </c>
      <c r="E3950" t="s">
        <v>3420</v>
      </c>
      <c r="F3950" t="s">
        <v>463</v>
      </c>
      <c r="G3950" t="s">
        <v>337</v>
      </c>
      <c r="H3950" t="s">
        <v>207</v>
      </c>
      <c r="I3950" s="14"/>
      <c r="J3950" t="s">
        <v>4353</v>
      </c>
      <c r="K3950" s="14">
        <v>152800000</v>
      </c>
      <c r="L3950" t="s">
        <v>198</v>
      </c>
      <c r="M3950" t="s">
        <v>199</v>
      </c>
      <c r="N3950" s="14">
        <v>3.5</v>
      </c>
      <c r="O3950" s="14">
        <v>3</v>
      </c>
      <c r="P3950" s="14">
        <v>15</v>
      </c>
      <c r="Q3950" s="14">
        <v>0</v>
      </c>
      <c r="R3950" s="14">
        <v>1</v>
      </c>
      <c r="S3950" s="14">
        <v>1</v>
      </c>
    </row>
    <row r="3951" spans="1:19" x14ac:dyDescent="0.3">
      <c r="A3951" t="s">
        <v>8875</v>
      </c>
      <c r="B3951" t="s">
        <v>21</v>
      </c>
      <c r="C3951" s="14">
        <v>2010</v>
      </c>
      <c r="D3951" t="s">
        <v>3405</v>
      </c>
      <c r="E3951" t="s">
        <v>3426</v>
      </c>
      <c r="F3951" t="s">
        <v>336</v>
      </c>
      <c r="G3951" t="s">
        <v>337</v>
      </c>
      <c r="H3951" t="s">
        <v>207</v>
      </c>
      <c r="I3951" s="14"/>
      <c r="J3951" t="s">
        <v>4353</v>
      </c>
      <c r="K3951" s="14">
        <v>95187331.109000251</v>
      </c>
      <c r="L3951" t="s">
        <v>198</v>
      </c>
      <c r="M3951" t="s">
        <v>202</v>
      </c>
      <c r="N3951" s="14">
        <v>2</v>
      </c>
      <c r="O3951" s="14">
        <v>5</v>
      </c>
      <c r="P3951" s="14">
        <v>20</v>
      </c>
      <c r="Q3951" s="14">
        <v>0</v>
      </c>
      <c r="R3951" s="14">
        <v>1</v>
      </c>
      <c r="S3951" s="14">
        <v>1</v>
      </c>
    </row>
    <row r="3952" spans="1:19" x14ac:dyDescent="0.3">
      <c r="A3952" t="s">
        <v>8876</v>
      </c>
      <c r="B3952" t="s">
        <v>21</v>
      </c>
      <c r="C3952" s="14">
        <v>2010</v>
      </c>
      <c r="D3952" t="s">
        <v>3405</v>
      </c>
      <c r="E3952" t="s">
        <v>3422</v>
      </c>
      <c r="F3952" t="s">
        <v>336</v>
      </c>
      <c r="G3952" t="s">
        <v>337</v>
      </c>
      <c r="H3952" t="s">
        <v>207</v>
      </c>
      <c r="I3952" s="14"/>
      <c r="J3952" t="s">
        <v>4353</v>
      </c>
      <c r="K3952" s="14">
        <v>39024069.353817403</v>
      </c>
      <c r="L3952" t="s">
        <v>198</v>
      </c>
      <c r="M3952" t="s">
        <v>202</v>
      </c>
      <c r="N3952" s="14">
        <v>2</v>
      </c>
      <c r="O3952" s="14">
        <v>6</v>
      </c>
      <c r="P3952" s="14">
        <v>20</v>
      </c>
      <c r="Q3952" s="14">
        <v>0</v>
      </c>
      <c r="R3952" s="14">
        <v>1</v>
      </c>
      <c r="S3952" s="14">
        <v>1</v>
      </c>
    </row>
    <row r="3953" spans="1:19" x14ac:dyDescent="0.3">
      <c r="A3953" t="s">
        <v>8878</v>
      </c>
      <c r="B3953" t="s">
        <v>21</v>
      </c>
      <c r="C3953" s="14">
        <v>2011</v>
      </c>
      <c r="D3953" t="s">
        <v>302</v>
      </c>
      <c r="E3953" t="s">
        <v>3434</v>
      </c>
      <c r="F3953" t="s">
        <v>299</v>
      </c>
      <c r="G3953" t="s">
        <v>299</v>
      </c>
      <c r="H3953" t="s">
        <v>4353</v>
      </c>
      <c r="I3953" s="14">
        <v>10000000</v>
      </c>
      <c r="J3953" t="s">
        <v>147</v>
      </c>
      <c r="K3953" s="14">
        <v>1547637.5</v>
      </c>
      <c r="L3953" t="s">
        <v>197</v>
      </c>
      <c r="M3953" t="s">
        <v>202</v>
      </c>
      <c r="N3953" s="14"/>
      <c r="O3953" s="14"/>
      <c r="P3953" s="14"/>
      <c r="Q3953" s="14"/>
      <c r="R3953" s="14"/>
      <c r="S3953" s="14">
        <v>0</v>
      </c>
    </row>
    <row r="3954" spans="1:19" x14ac:dyDescent="0.3">
      <c r="A3954" t="s">
        <v>8879</v>
      </c>
      <c r="B3954" t="s">
        <v>21</v>
      </c>
      <c r="C3954" s="14">
        <v>2011</v>
      </c>
      <c r="D3954" t="s">
        <v>302</v>
      </c>
      <c r="E3954" t="s">
        <v>3435</v>
      </c>
      <c r="F3954" t="s">
        <v>299</v>
      </c>
      <c r="G3954" t="s">
        <v>299</v>
      </c>
      <c r="H3954" t="s">
        <v>4353</v>
      </c>
      <c r="I3954" s="14">
        <v>150000000</v>
      </c>
      <c r="J3954" t="s">
        <v>172</v>
      </c>
      <c r="K3954" s="14">
        <v>1356665.5</v>
      </c>
      <c r="L3954" t="s">
        <v>197</v>
      </c>
      <c r="M3954" t="s">
        <v>202</v>
      </c>
      <c r="N3954" s="14"/>
      <c r="O3954" s="14"/>
      <c r="P3954" s="14"/>
      <c r="Q3954" s="14"/>
      <c r="R3954" s="14"/>
      <c r="S3954" s="14">
        <v>0</v>
      </c>
    </row>
    <row r="3955" spans="1:19" x14ac:dyDescent="0.3">
      <c r="A3955" t="s">
        <v>8880</v>
      </c>
      <c r="B3955" t="s">
        <v>21</v>
      </c>
      <c r="C3955" s="14">
        <v>2011</v>
      </c>
      <c r="D3955" t="s">
        <v>302</v>
      </c>
      <c r="E3955" t="s">
        <v>3430</v>
      </c>
      <c r="F3955" t="s">
        <v>299</v>
      </c>
      <c r="G3955" t="s">
        <v>299</v>
      </c>
      <c r="H3955" t="s">
        <v>4353</v>
      </c>
      <c r="I3955" s="14"/>
      <c r="J3955" t="s">
        <v>4353</v>
      </c>
      <c r="K3955" s="14"/>
      <c r="L3955" t="s">
        <v>197</v>
      </c>
      <c r="M3955" t="s">
        <v>202</v>
      </c>
      <c r="N3955" s="14"/>
      <c r="O3955" s="14"/>
      <c r="P3955" s="14"/>
      <c r="Q3955" s="14"/>
      <c r="R3955" s="14"/>
      <c r="S3955" s="14">
        <v>0</v>
      </c>
    </row>
    <row r="3956" spans="1:19" x14ac:dyDescent="0.3">
      <c r="A3956" t="s">
        <v>8882</v>
      </c>
      <c r="B3956" t="s">
        <v>21</v>
      </c>
      <c r="C3956" s="14">
        <v>2011</v>
      </c>
      <c r="D3956" t="s">
        <v>302</v>
      </c>
      <c r="E3956" t="s">
        <v>8881</v>
      </c>
      <c r="F3956" t="s">
        <v>299</v>
      </c>
      <c r="G3956" t="s">
        <v>299</v>
      </c>
      <c r="H3956" t="s">
        <v>4353</v>
      </c>
      <c r="I3956" s="14"/>
      <c r="J3956" t="s">
        <v>4353</v>
      </c>
      <c r="K3956" s="14"/>
      <c r="L3956" t="s">
        <v>197</v>
      </c>
      <c r="M3956" t="s">
        <v>202</v>
      </c>
      <c r="N3956" s="14"/>
      <c r="O3956" s="14"/>
      <c r="P3956" s="14"/>
      <c r="Q3956" s="14"/>
      <c r="R3956" s="14"/>
      <c r="S3956" s="14">
        <v>0</v>
      </c>
    </row>
    <row r="3957" spans="1:19" x14ac:dyDescent="0.3">
      <c r="A3957" t="s">
        <v>8883</v>
      </c>
      <c r="B3957" t="s">
        <v>21</v>
      </c>
      <c r="C3957" s="14">
        <v>2011</v>
      </c>
      <c r="D3957" t="s">
        <v>302</v>
      </c>
      <c r="E3957" t="s">
        <v>3429</v>
      </c>
      <c r="F3957" t="s">
        <v>299</v>
      </c>
      <c r="G3957" t="s">
        <v>299</v>
      </c>
      <c r="H3957" t="s">
        <v>4353</v>
      </c>
      <c r="I3957" s="14"/>
      <c r="J3957" t="s">
        <v>4353</v>
      </c>
      <c r="K3957" s="14"/>
      <c r="L3957" t="s">
        <v>197</v>
      </c>
      <c r="M3957" t="s">
        <v>202</v>
      </c>
      <c r="N3957" s="14"/>
      <c r="O3957" s="14"/>
      <c r="P3957" s="14"/>
      <c r="Q3957" s="14"/>
      <c r="R3957" s="14"/>
      <c r="S3957" s="14">
        <v>0</v>
      </c>
    </row>
    <row r="3958" spans="1:19" x14ac:dyDescent="0.3">
      <c r="A3958" t="s">
        <v>8884</v>
      </c>
      <c r="B3958" t="s">
        <v>21</v>
      </c>
      <c r="C3958" s="14">
        <v>2011</v>
      </c>
      <c r="D3958" t="s">
        <v>302</v>
      </c>
      <c r="E3958" t="s">
        <v>8891</v>
      </c>
      <c r="F3958" t="s">
        <v>299</v>
      </c>
      <c r="G3958" t="s">
        <v>299</v>
      </c>
      <c r="H3958" t="s">
        <v>4353</v>
      </c>
      <c r="I3958" s="14"/>
      <c r="J3958" t="s">
        <v>4353</v>
      </c>
      <c r="K3958" s="14"/>
      <c r="L3958" t="s">
        <v>197</v>
      </c>
      <c r="M3958" t="s">
        <v>202</v>
      </c>
      <c r="N3958" s="14"/>
      <c r="O3958" s="14"/>
      <c r="P3958" s="14"/>
      <c r="Q3958" s="14"/>
      <c r="R3958" s="14"/>
      <c r="S3958" s="14">
        <v>0</v>
      </c>
    </row>
    <row r="3959" spans="1:19" x14ac:dyDescent="0.3">
      <c r="A3959" t="s">
        <v>8885</v>
      </c>
      <c r="B3959" t="s">
        <v>21</v>
      </c>
      <c r="C3959" s="14">
        <v>2011</v>
      </c>
      <c r="D3959" t="s">
        <v>3405</v>
      </c>
      <c r="E3959" t="s">
        <v>3432</v>
      </c>
      <c r="F3959" t="s">
        <v>336</v>
      </c>
      <c r="G3959" t="s">
        <v>337</v>
      </c>
      <c r="H3959" t="s">
        <v>207</v>
      </c>
      <c r="I3959" s="14"/>
      <c r="J3959" t="s">
        <v>4353</v>
      </c>
      <c r="K3959" s="14">
        <v>74329906</v>
      </c>
      <c r="L3959" t="s">
        <v>198</v>
      </c>
      <c r="M3959" t="s">
        <v>202</v>
      </c>
      <c r="N3959" s="14">
        <v>3</v>
      </c>
      <c r="O3959" s="14">
        <v>5</v>
      </c>
      <c r="P3959" s="14">
        <v>15</v>
      </c>
      <c r="Q3959" s="14">
        <v>0</v>
      </c>
      <c r="R3959" s="14">
        <v>1</v>
      </c>
      <c r="S3959" s="14">
        <v>1</v>
      </c>
    </row>
    <row r="3960" spans="1:19" x14ac:dyDescent="0.3">
      <c r="A3960" t="s">
        <v>8886</v>
      </c>
      <c r="B3960" t="s">
        <v>21</v>
      </c>
      <c r="C3960" s="14">
        <v>2011</v>
      </c>
      <c r="D3960" t="s">
        <v>3405</v>
      </c>
      <c r="E3960" t="s">
        <v>3436</v>
      </c>
      <c r="F3960" t="s">
        <v>336</v>
      </c>
      <c r="G3960" t="s">
        <v>337</v>
      </c>
      <c r="H3960" t="s">
        <v>207</v>
      </c>
      <c r="I3960" s="14"/>
      <c r="J3960" t="s">
        <v>4353</v>
      </c>
      <c r="K3960" s="14">
        <v>55369520</v>
      </c>
      <c r="L3960" t="s">
        <v>198</v>
      </c>
      <c r="M3960" t="s">
        <v>202</v>
      </c>
      <c r="N3960" s="14">
        <v>3</v>
      </c>
      <c r="O3960" s="14">
        <v>5</v>
      </c>
      <c r="P3960" s="14">
        <v>15</v>
      </c>
      <c r="Q3960" s="14">
        <v>0</v>
      </c>
      <c r="R3960" s="14">
        <v>1</v>
      </c>
      <c r="S3960" s="14">
        <v>1</v>
      </c>
    </row>
    <row r="3961" spans="1:19" x14ac:dyDescent="0.3">
      <c r="A3961" t="s">
        <v>8887</v>
      </c>
      <c r="B3961" t="s">
        <v>21</v>
      </c>
      <c r="C3961" s="14">
        <v>2011</v>
      </c>
      <c r="D3961" t="s">
        <v>3405</v>
      </c>
      <c r="E3961" t="s">
        <v>3438</v>
      </c>
      <c r="F3961" t="s">
        <v>463</v>
      </c>
      <c r="G3961" t="s">
        <v>337</v>
      </c>
      <c r="H3961" t="s">
        <v>207</v>
      </c>
      <c r="I3961" s="14"/>
      <c r="J3961" t="s">
        <v>4353</v>
      </c>
      <c r="K3961" s="14">
        <v>500000000</v>
      </c>
      <c r="L3961" t="s">
        <v>198</v>
      </c>
      <c r="M3961" t="s">
        <v>199</v>
      </c>
      <c r="N3961" s="14">
        <v>3.5</v>
      </c>
      <c r="O3961" s="14">
        <v>3</v>
      </c>
      <c r="P3961" s="14">
        <v>15</v>
      </c>
      <c r="Q3961" s="14">
        <v>0</v>
      </c>
      <c r="R3961" s="14">
        <v>1</v>
      </c>
      <c r="S3961" s="14">
        <v>1</v>
      </c>
    </row>
    <row r="3962" spans="1:19" x14ac:dyDescent="0.3">
      <c r="A3962" t="s">
        <v>8888</v>
      </c>
      <c r="B3962" t="s">
        <v>21</v>
      </c>
      <c r="C3962" s="14">
        <v>2011</v>
      </c>
      <c r="D3962" t="s">
        <v>3405</v>
      </c>
      <c r="E3962" t="s">
        <v>3437</v>
      </c>
      <c r="F3962" t="s">
        <v>336</v>
      </c>
      <c r="G3962" t="s">
        <v>337</v>
      </c>
      <c r="H3962" t="s">
        <v>207</v>
      </c>
      <c r="I3962" s="14"/>
      <c r="J3962" t="s">
        <v>4353</v>
      </c>
      <c r="K3962" s="14">
        <v>22199762</v>
      </c>
      <c r="L3962" t="s">
        <v>198</v>
      </c>
      <c r="M3962" t="s">
        <v>199</v>
      </c>
      <c r="N3962" s="14">
        <v>3.3</v>
      </c>
      <c r="O3962" s="14">
        <v>3</v>
      </c>
      <c r="P3962" s="14">
        <v>13</v>
      </c>
      <c r="Q3962" s="14">
        <v>0</v>
      </c>
      <c r="R3962" s="14">
        <v>1</v>
      </c>
      <c r="S3962" s="14">
        <v>1</v>
      </c>
    </row>
    <row r="3963" spans="1:19" x14ac:dyDescent="0.3">
      <c r="A3963" t="s">
        <v>8889</v>
      </c>
      <c r="B3963" t="s">
        <v>21</v>
      </c>
      <c r="C3963" s="14">
        <v>2011</v>
      </c>
      <c r="D3963" t="s">
        <v>3405</v>
      </c>
      <c r="E3963" t="s">
        <v>3431</v>
      </c>
      <c r="F3963" t="s">
        <v>336</v>
      </c>
      <c r="G3963" t="s">
        <v>337</v>
      </c>
      <c r="H3963" t="s">
        <v>207</v>
      </c>
      <c r="I3963" s="14"/>
      <c r="J3963" t="s">
        <v>4353</v>
      </c>
      <c r="K3963" s="14">
        <v>69672667</v>
      </c>
      <c r="L3963" t="s">
        <v>198</v>
      </c>
      <c r="M3963" t="s">
        <v>202</v>
      </c>
      <c r="N3963" s="14">
        <v>3</v>
      </c>
      <c r="O3963" s="14">
        <v>5</v>
      </c>
      <c r="P3963" s="14">
        <v>16</v>
      </c>
      <c r="Q3963" s="14">
        <v>0</v>
      </c>
      <c r="R3963" s="14">
        <v>1</v>
      </c>
      <c r="S3963" s="14">
        <v>1</v>
      </c>
    </row>
    <row r="3964" spans="1:19" x14ac:dyDescent="0.3">
      <c r="A3964" t="s">
        <v>8890</v>
      </c>
      <c r="B3964" t="s">
        <v>21</v>
      </c>
      <c r="C3964" s="14">
        <v>2011</v>
      </c>
      <c r="D3964" t="s">
        <v>3405</v>
      </c>
      <c r="E3964" t="s">
        <v>3433</v>
      </c>
      <c r="F3964" t="s">
        <v>336</v>
      </c>
      <c r="G3964" t="s">
        <v>337</v>
      </c>
      <c r="H3964" t="s">
        <v>207</v>
      </c>
      <c r="I3964" s="14"/>
      <c r="J3964" t="s">
        <v>4353</v>
      </c>
      <c r="K3964" s="14">
        <v>48337233</v>
      </c>
      <c r="L3964" t="s">
        <v>198</v>
      </c>
      <c r="M3964" t="s">
        <v>202</v>
      </c>
      <c r="N3964" s="14">
        <v>3</v>
      </c>
      <c r="O3964" s="14">
        <v>4</v>
      </c>
      <c r="P3964" s="14">
        <v>16</v>
      </c>
      <c r="Q3964" s="14">
        <v>0</v>
      </c>
      <c r="R3964" s="14">
        <v>1</v>
      </c>
      <c r="S3964" s="14">
        <v>1</v>
      </c>
    </row>
    <row r="3965" spans="1:19" x14ac:dyDescent="0.3">
      <c r="A3965" t="s">
        <v>8892</v>
      </c>
      <c r="B3965" t="s">
        <v>21</v>
      </c>
      <c r="C3965" s="14">
        <v>2012</v>
      </c>
      <c r="D3965" t="s">
        <v>302</v>
      </c>
      <c r="E3965" t="s">
        <v>3440</v>
      </c>
      <c r="F3965" t="s">
        <v>299</v>
      </c>
      <c r="G3965" t="s">
        <v>299</v>
      </c>
      <c r="H3965" t="s">
        <v>4353</v>
      </c>
      <c r="I3965" s="14">
        <v>1500000</v>
      </c>
      <c r="J3965" t="s">
        <v>146</v>
      </c>
      <c r="K3965" s="14">
        <v>1500000</v>
      </c>
      <c r="L3965" t="s">
        <v>197</v>
      </c>
      <c r="M3965" t="s">
        <v>202</v>
      </c>
      <c r="N3965" s="14"/>
      <c r="O3965" s="14"/>
      <c r="P3965" s="14"/>
      <c r="Q3965" s="14"/>
      <c r="R3965" s="14"/>
      <c r="S3965" s="14">
        <v>0</v>
      </c>
    </row>
    <row r="3966" spans="1:19" x14ac:dyDescent="0.3">
      <c r="A3966" t="s">
        <v>8893</v>
      </c>
      <c r="B3966" t="s">
        <v>21</v>
      </c>
      <c r="C3966" s="14">
        <v>2012</v>
      </c>
      <c r="D3966" t="s">
        <v>3405</v>
      </c>
      <c r="E3966" t="s">
        <v>3441</v>
      </c>
      <c r="F3966" t="s">
        <v>336</v>
      </c>
      <c r="G3966" t="s">
        <v>337</v>
      </c>
      <c r="H3966" t="s">
        <v>207</v>
      </c>
      <c r="I3966" s="14"/>
      <c r="J3966" t="s">
        <v>4353</v>
      </c>
      <c r="K3966" s="14">
        <v>32413819</v>
      </c>
      <c r="L3966" t="s">
        <v>198</v>
      </c>
      <c r="M3966" t="s">
        <v>199</v>
      </c>
      <c r="N3966" s="14">
        <v>3.5</v>
      </c>
      <c r="O3966" s="14">
        <v>4</v>
      </c>
      <c r="P3966" s="14">
        <v>15</v>
      </c>
      <c r="Q3966" s="14">
        <v>0</v>
      </c>
      <c r="R3966" s="14">
        <v>1</v>
      </c>
      <c r="S3966" s="14">
        <v>1</v>
      </c>
    </row>
    <row r="3967" spans="1:19" x14ac:dyDescent="0.3">
      <c r="A3967" t="s">
        <v>8894</v>
      </c>
      <c r="B3967" t="s">
        <v>21</v>
      </c>
      <c r="C3967" s="14">
        <v>2012</v>
      </c>
      <c r="D3967" t="s">
        <v>3405</v>
      </c>
      <c r="E3967" t="s">
        <v>3439</v>
      </c>
      <c r="F3967" t="s">
        <v>336</v>
      </c>
      <c r="G3967" t="s">
        <v>337</v>
      </c>
      <c r="H3967" t="s">
        <v>207</v>
      </c>
      <c r="I3967" s="14"/>
      <c r="J3967" t="s">
        <v>4353</v>
      </c>
      <c r="K3967" s="14">
        <v>51000000</v>
      </c>
      <c r="L3967" t="s">
        <v>198</v>
      </c>
      <c r="M3967" t="s">
        <v>199</v>
      </c>
      <c r="N3967" s="14">
        <v>4.5</v>
      </c>
      <c r="O3967" s="14">
        <v>6</v>
      </c>
      <c r="P3967" s="14">
        <v>17</v>
      </c>
      <c r="Q3967" s="14">
        <v>0</v>
      </c>
      <c r="R3967" s="14">
        <v>1</v>
      </c>
      <c r="S3967" s="14">
        <v>1</v>
      </c>
    </row>
    <row r="3968" spans="1:19" x14ac:dyDescent="0.3">
      <c r="A3968" t="s">
        <v>8895</v>
      </c>
      <c r="B3968" t="s">
        <v>21</v>
      </c>
      <c r="C3968" s="14">
        <v>2012</v>
      </c>
      <c r="D3968" t="s">
        <v>3405</v>
      </c>
      <c r="E3968" t="s">
        <v>3439</v>
      </c>
      <c r="F3968" t="s">
        <v>336</v>
      </c>
      <c r="G3968" t="s">
        <v>337</v>
      </c>
      <c r="H3968" t="s">
        <v>207</v>
      </c>
      <c r="I3968" s="14"/>
      <c r="J3968" t="s">
        <v>4353</v>
      </c>
      <c r="K3968" s="14">
        <v>158420037.67608705</v>
      </c>
      <c r="L3968" t="s">
        <v>198</v>
      </c>
      <c r="M3968" t="s">
        <v>202</v>
      </c>
      <c r="N3968" s="14">
        <v>2</v>
      </c>
      <c r="O3968" s="14">
        <v>10</v>
      </c>
      <c r="P3968" s="14">
        <v>22</v>
      </c>
      <c r="Q3968" s="14">
        <v>0</v>
      </c>
      <c r="R3968" s="14">
        <v>1</v>
      </c>
      <c r="S3968" s="14">
        <v>1</v>
      </c>
    </row>
    <row r="3969" spans="1:19" x14ac:dyDescent="0.3">
      <c r="A3969" t="s">
        <v>8896</v>
      </c>
      <c r="B3969" t="s">
        <v>21</v>
      </c>
      <c r="C3969" s="14">
        <v>2012</v>
      </c>
      <c r="D3969" t="s">
        <v>3405</v>
      </c>
      <c r="E3969" t="s">
        <v>3439</v>
      </c>
      <c r="F3969" t="s">
        <v>336</v>
      </c>
      <c r="G3969" t="s">
        <v>337</v>
      </c>
      <c r="H3969" t="s">
        <v>207</v>
      </c>
      <c r="I3969" s="14"/>
      <c r="J3969" t="s">
        <v>4353</v>
      </c>
      <c r="K3969" s="14">
        <v>95052022.605652228</v>
      </c>
      <c r="L3969" t="s">
        <v>198</v>
      </c>
      <c r="M3969" t="s">
        <v>202</v>
      </c>
      <c r="N3969" s="14">
        <v>2</v>
      </c>
      <c r="O3969" s="14">
        <v>6</v>
      </c>
      <c r="P3969" s="14">
        <v>19</v>
      </c>
      <c r="Q3969" s="14">
        <v>0</v>
      </c>
      <c r="R3969" s="14">
        <v>1</v>
      </c>
      <c r="S3969" s="14">
        <v>1</v>
      </c>
    </row>
    <row r="3970" spans="1:19" x14ac:dyDescent="0.3">
      <c r="A3970" t="s">
        <v>8897</v>
      </c>
      <c r="B3970" t="s">
        <v>21</v>
      </c>
      <c r="C3970" s="14">
        <v>2012</v>
      </c>
      <c r="D3970" t="s">
        <v>3405</v>
      </c>
      <c r="E3970" t="s">
        <v>3442</v>
      </c>
      <c r="F3970" t="s">
        <v>463</v>
      </c>
      <c r="G3970" t="s">
        <v>337</v>
      </c>
      <c r="H3970" t="s">
        <v>207</v>
      </c>
      <c r="I3970" s="14"/>
      <c r="J3970" t="s">
        <v>4353</v>
      </c>
      <c r="K3970" s="14">
        <v>214200000</v>
      </c>
      <c r="L3970" t="s">
        <v>198</v>
      </c>
      <c r="M3970" t="s">
        <v>199</v>
      </c>
      <c r="N3970" s="14">
        <v>3.5</v>
      </c>
      <c r="O3970" s="14">
        <v>4</v>
      </c>
      <c r="P3970" s="14">
        <v>15</v>
      </c>
      <c r="Q3970" s="14">
        <v>0</v>
      </c>
      <c r="R3970" s="14">
        <v>1</v>
      </c>
      <c r="S3970" s="14">
        <v>1</v>
      </c>
    </row>
    <row r="3971" spans="1:19" x14ac:dyDescent="0.3">
      <c r="A3971" t="s">
        <v>8898</v>
      </c>
      <c r="B3971" t="s">
        <v>21</v>
      </c>
      <c r="C3971" s="14">
        <v>2013</v>
      </c>
      <c r="D3971" t="s">
        <v>302</v>
      </c>
      <c r="E3971" t="s">
        <v>3444</v>
      </c>
      <c r="F3971" t="s">
        <v>463</v>
      </c>
      <c r="G3971" t="s">
        <v>337</v>
      </c>
      <c r="H3971" t="s">
        <v>644</v>
      </c>
      <c r="I3971" s="14">
        <v>49000000</v>
      </c>
      <c r="J3971" t="s">
        <v>146</v>
      </c>
      <c r="K3971" s="14">
        <v>49000000</v>
      </c>
      <c r="L3971" t="s">
        <v>198</v>
      </c>
      <c r="M3971" t="s">
        <v>199</v>
      </c>
      <c r="N3971" s="14"/>
      <c r="O3971" s="14"/>
      <c r="P3971" s="14"/>
      <c r="Q3971" s="14">
        <v>0</v>
      </c>
      <c r="R3971" s="14">
        <v>0</v>
      </c>
      <c r="S3971" s="14">
        <v>1</v>
      </c>
    </row>
    <row r="3972" spans="1:19" x14ac:dyDescent="0.3">
      <c r="A3972" t="s">
        <v>8899</v>
      </c>
      <c r="B3972" t="s">
        <v>21</v>
      </c>
      <c r="C3972" s="14">
        <v>2013</v>
      </c>
      <c r="D3972" t="s">
        <v>302</v>
      </c>
      <c r="E3972" t="s">
        <v>3453</v>
      </c>
      <c r="F3972" t="s">
        <v>299</v>
      </c>
      <c r="G3972" t="s">
        <v>299</v>
      </c>
      <c r="H3972" t="s">
        <v>4353</v>
      </c>
      <c r="I3972" s="14"/>
      <c r="J3972" t="s">
        <v>4353</v>
      </c>
      <c r="K3972" s="14"/>
      <c r="L3972" t="s">
        <v>197</v>
      </c>
      <c r="M3972" t="s">
        <v>202</v>
      </c>
      <c r="N3972" s="14"/>
      <c r="O3972" s="14"/>
      <c r="P3972" s="14"/>
      <c r="Q3972" s="14"/>
      <c r="R3972" s="14"/>
      <c r="S3972" s="14">
        <v>0</v>
      </c>
    </row>
    <row r="3973" spans="1:19" x14ac:dyDescent="0.3">
      <c r="A3973" t="s">
        <v>8900</v>
      </c>
      <c r="B3973" t="s">
        <v>21</v>
      </c>
      <c r="C3973" s="14">
        <v>2013</v>
      </c>
      <c r="D3973" t="s">
        <v>302</v>
      </c>
      <c r="E3973" t="s">
        <v>3449</v>
      </c>
      <c r="F3973" t="s">
        <v>299</v>
      </c>
      <c r="G3973" t="s">
        <v>299</v>
      </c>
      <c r="H3973" t="s">
        <v>4353</v>
      </c>
      <c r="I3973" s="14"/>
      <c r="J3973" t="s">
        <v>4353</v>
      </c>
      <c r="K3973" s="14"/>
      <c r="L3973" t="s">
        <v>197</v>
      </c>
      <c r="M3973" t="s">
        <v>202</v>
      </c>
      <c r="N3973" s="14"/>
      <c r="O3973" s="14"/>
      <c r="P3973" s="14"/>
      <c r="Q3973" s="14"/>
      <c r="R3973" s="14"/>
      <c r="S3973" s="14">
        <v>0</v>
      </c>
    </row>
    <row r="3974" spans="1:19" x14ac:dyDescent="0.3">
      <c r="A3974" t="s">
        <v>8901</v>
      </c>
      <c r="B3974" t="s">
        <v>21</v>
      </c>
      <c r="C3974" s="14">
        <v>2013</v>
      </c>
      <c r="D3974" t="s">
        <v>302</v>
      </c>
      <c r="E3974" t="s">
        <v>3450</v>
      </c>
      <c r="F3974" t="s">
        <v>299</v>
      </c>
      <c r="G3974" t="s">
        <v>299</v>
      </c>
      <c r="H3974" t="s">
        <v>4353</v>
      </c>
      <c r="I3974" s="14"/>
      <c r="J3974" t="s">
        <v>4353</v>
      </c>
      <c r="K3974" s="14"/>
      <c r="L3974" t="s">
        <v>197</v>
      </c>
      <c r="M3974" t="s">
        <v>202</v>
      </c>
      <c r="N3974" s="14"/>
      <c r="O3974" s="14"/>
      <c r="P3974" s="14"/>
      <c r="Q3974" s="14"/>
      <c r="R3974" s="14"/>
      <c r="S3974" s="14">
        <v>0</v>
      </c>
    </row>
    <row r="3975" spans="1:19" x14ac:dyDescent="0.3">
      <c r="A3975" t="s">
        <v>8902</v>
      </c>
      <c r="B3975" t="s">
        <v>21</v>
      </c>
      <c r="C3975" s="14">
        <v>2013</v>
      </c>
      <c r="D3975" t="s">
        <v>302</v>
      </c>
      <c r="E3975" t="s">
        <v>3446</v>
      </c>
      <c r="F3975" t="s">
        <v>299</v>
      </c>
      <c r="G3975" t="s">
        <v>299</v>
      </c>
      <c r="H3975" t="s">
        <v>4353</v>
      </c>
      <c r="I3975" s="14">
        <v>1000000</v>
      </c>
      <c r="J3975" t="s">
        <v>147</v>
      </c>
      <c r="K3975" s="14">
        <v>161400.75</v>
      </c>
      <c r="L3975" t="s">
        <v>197</v>
      </c>
      <c r="M3975" t="s">
        <v>202</v>
      </c>
      <c r="N3975" s="14"/>
      <c r="O3975" s="14"/>
      <c r="P3975" s="14"/>
      <c r="Q3975" s="14"/>
      <c r="R3975" s="14"/>
      <c r="S3975" s="14">
        <v>0</v>
      </c>
    </row>
    <row r="3976" spans="1:19" x14ac:dyDescent="0.3">
      <c r="A3976" t="s">
        <v>8903</v>
      </c>
      <c r="B3976" t="s">
        <v>21</v>
      </c>
      <c r="C3976" s="14">
        <v>2013</v>
      </c>
      <c r="D3976" t="s">
        <v>302</v>
      </c>
      <c r="E3976" t="s">
        <v>3447</v>
      </c>
      <c r="F3976" t="s">
        <v>299</v>
      </c>
      <c r="G3976" t="s">
        <v>299</v>
      </c>
      <c r="H3976" t="s">
        <v>4353</v>
      </c>
      <c r="I3976" s="14"/>
      <c r="J3976" t="s">
        <v>4353</v>
      </c>
      <c r="K3976" s="14"/>
      <c r="L3976" t="s">
        <v>197</v>
      </c>
      <c r="M3976" t="s">
        <v>202</v>
      </c>
      <c r="N3976" s="14"/>
      <c r="O3976" s="14"/>
      <c r="P3976" s="14"/>
      <c r="Q3976" s="14"/>
      <c r="R3976" s="14"/>
      <c r="S3976" s="14">
        <v>0</v>
      </c>
    </row>
    <row r="3977" spans="1:19" x14ac:dyDescent="0.3">
      <c r="A3977" t="s">
        <v>8904</v>
      </c>
      <c r="B3977" t="s">
        <v>21</v>
      </c>
      <c r="C3977" s="14">
        <v>2013</v>
      </c>
      <c r="D3977" t="s">
        <v>302</v>
      </c>
      <c r="E3977" t="s">
        <v>3445</v>
      </c>
      <c r="F3977" t="s">
        <v>299</v>
      </c>
      <c r="G3977" t="s">
        <v>299</v>
      </c>
      <c r="H3977" t="s">
        <v>4353</v>
      </c>
      <c r="I3977" s="14"/>
      <c r="J3977" t="s">
        <v>4353</v>
      </c>
      <c r="K3977" s="14"/>
      <c r="L3977" t="s">
        <v>197</v>
      </c>
      <c r="M3977" t="s">
        <v>202</v>
      </c>
      <c r="N3977" s="14"/>
      <c r="O3977" s="14"/>
      <c r="P3977" s="14"/>
      <c r="Q3977" s="14"/>
      <c r="R3977" s="14"/>
      <c r="S3977" s="14">
        <v>0</v>
      </c>
    </row>
    <row r="3978" spans="1:19" x14ac:dyDescent="0.3">
      <c r="A3978" t="s">
        <v>8905</v>
      </c>
      <c r="B3978" t="s">
        <v>21</v>
      </c>
      <c r="C3978" s="14">
        <v>2013</v>
      </c>
      <c r="D3978" t="s">
        <v>3405</v>
      </c>
      <c r="E3978" t="s">
        <v>3452</v>
      </c>
      <c r="F3978" t="s">
        <v>336</v>
      </c>
      <c r="G3978" t="s">
        <v>337</v>
      </c>
      <c r="H3978" t="s">
        <v>207</v>
      </c>
      <c r="I3978" s="14"/>
      <c r="J3978" t="s">
        <v>4353</v>
      </c>
      <c r="K3978" s="14">
        <v>78604873.918338627</v>
      </c>
      <c r="L3978" t="s">
        <v>198</v>
      </c>
      <c r="M3978" t="s">
        <v>202</v>
      </c>
      <c r="N3978" s="14">
        <v>2</v>
      </c>
      <c r="O3978" s="14">
        <v>5</v>
      </c>
      <c r="P3978" s="14">
        <v>20</v>
      </c>
      <c r="Q3978" s="14">
        <v>0</v>
      </c>
      <c r="R3978" s="14">
        <v>1</v>
      </c>
      <c r="S3978" s="14">
        <v>1</v>
      </c>
    </row>
    <row r="3979" spans="1:19" x14ac:dyDescent="0.3">
      <c r="A3979" t="s">
        <v>8906</v>
      </c>
      <c r="B3979" t="s">
        <v>21</v>
      </c>
      <c r="C3979" s="14">
        <v>2013</v>
      </c>
      <c r="D3979" t="s">
        <v>3405</v>
      </c>
      <c r="E3979" t="s">
        <v>3451</v>
      </c>
      <c r="F3979" t="s">
        <v>336</v>
      </c>
      <c r="G3979" t="s">
        <v>337</v>
      </c>
      <c r="H3979" t="s">
        <v>207</v>
      </c>
      <c r="I3979" s="14"/>
      <c r="J3979" t="s">
        <v>4353</v>
      </c>
      <c r="K3979" s="14">
        <v>139225071.44928491</v>
      </c>
      <c r="L3979" t="s">
        <v>198</v>
      </c>
      <c r="M3979" t="s">
        <v>202</v>
      </c>
      <c r="N3979" s="14">
        <v>2</v>
      </c>
      <c r="O3979" s="14">
        <v>5</v>
      </c>
      <c r="P3979" s="14">
        <v>20</v>
      </c>
      <c r="Q3979" s="14">
        <v>0</v>
      </c>
      <c r="R3979" s="14">
        <v>1</v>
      </c>
      <c r="S3979" s="14">
        <v>1</v>
      </c>
    </row>
    <row r="3980" spans="1:19" x14ac:dyDescent="0.3">
      <c r="A3980" t="s">
        <v>8907</v>
      </c>
      <c r="B3980" t="s">
        <v>21</v>
      </c>
      <c r="C3980" s="14">
        <v>2013</v>
      </c>
      <c r="D3980" t="s">
        <v>3405</v>
      </c>
      <c r="E3980" t="s">
        <v>3443</v>
      </c>
      <c r="F3980" t="s">
        <v>336</v>
      </c>
      <c r="G3980" t="s">
        <v>337</v>
      </c>
      <c r="H3980" t="s">
        <v>207</v>
      </c>
      <c r="I3980" s="14"/>
      <c r="J3980" t="s">
        <v>4353</v>
      </c>
      <c r="K3980" s="14">
        <v>200000000</v>
      </c>
      <c r="L3980" t="s">
        <v>198</v>
      </c>
      <c r="M3980" t="s">
        <v>202</v>
      </c>
      <c r="N3980" s="14">
        <v>2</v>
      </c>
      <c r="O3980" s="14">
        <v>7</v>
      </c>
      <c r="P3980" s="14">
        <v>19</v>
      </c>
      <c r="Q3980" s="14">
        <v>0</v>
      </c>
      <c r="R3980" s="14">
        <v>1</v>
      </c>
      <c r="S3980" s="14">
        <v>1</v>
      </c>
    </row>
    <row r="3981" spans="1:19" x14ac:dyDescent="0.3">
      <c r="A3981" t="s">
        <v>8908</v>
      </c>
      <c r="B3981" t="s">
        <v>21</v>
      </c>
      <c r="C3981" s="14">
        <v>2013</v>
      </c>
      <c r="D3981" t="s">
        <v>3405</v>
      </c>
      <c r="E3981" t="s">
        <v>3448</v>
      </c>
      <c r="F3981" t="s">
        <v>336</v>
      </c>
      <c r="G3981" t="s">
        <v>337</v>
      </c>
      <c r="H3981" t="s">
        <v>207</v>
      </c>
      <c r="I3981" s="14"/>
      <c r="J3981" t="s">
        <v>4353</v>
      </c>
      <c r="K3981" s="14">
        <v>81991578.012331441</v>
      </c>
      <c r="L3981" t="s">
        <v>198</v>
      </c>
      <c r="M3981" t="s">
        <v>202</v>
      </c>
      <c r="N3981" s="14">
        <v>2</v>
      </c>
      <c r="O3981" s="14">
        <v>8</v>
      </c>
      <c r="P3981" s="14">
        <v>21</v>
      </c>
      <c r="Q3981" s="14">
        <v>0</v>
      </c>
      <c r="R3981" s="14">
        <v>1</v>
      </c>
      <c r="S3981" s="14">
        <v>1</v>
      </c>
    </row>
    <row r="3982" spans="1:19" x14ac:dyDescent="0.3">
      <c r="A3982" t="s">
        <v>8909</v>
      </c>
      <c r="B3982" t="s">
        <v>21</v>
      </c>
      <c r="C3982" s="14">
        <v>2014</v>
      </c>
      <c r="D3982" t="s">
        <v>3405</v>
      </c>
      <c r="E3982" t="s">
        <v>3458</v>
      </c>
      <c r="F3982" t="s">
        <v>336</v>
      </c>
      <c r="G3982" t="s">
        <v>337</v>
      </c>
      <c r="H3982" t="s">
        <v>207</v>
      </c>
      <c r="I3982" s="14"/>
      <c r="J3982" t="s">
        <v>4353</v>
      </c>
      <c r="K3982" s="14">
        <v>683494300</v>
      </c>
      <c r="L3982" t="s">
        <v>198</v>
      </c>
      <c r="M3982" t="s">
        <v>202</v>
      </c>
      <c r="N3982" s="14">
        <v>2</v>
      </c>
      <c r="O3982" s="14">
        <v>6</v>
      </c>
      <c r="P3982" s="14">
        <v>21</v>
      </c>
      <c r="Q3982" s="14">
        <v>0</v>
      </c>
      <c r="R3982" s="14">
        <v>1</v>
      </c>
      <c r="S3982" s="14">
        <v>1</v>
      </c>
    </row>
    <row r="3983" spans="1:19" x14ac:dyDescent="0.3">
      <c r="A3983" t="s">
        <v>8910</v>
      </c>
      <c r="B3983" t="s">
        <v>21</v>
      </c>
      <c r="C3983" s="14">
        <v>2014</v>
      </c>
      <c r="D3983" t="s">
        <v>3405</v>
      </c>
      <c r="E3983" t="s">
        <v>3459</v>
      </c>
      <c r="F3983" t="s">
        <v>336</v>
      </c>
      <c r="G3983" t="s">
        <v>337</v>
      </c>
      <c r="H3983" t="s">
        <v>207</v>
      </c>
      <c r="I3983" s="14"/>
      <c r="J3983" t="s">
        <v>4353</v>
      </c>
      <c r="K3983" s="14">
        <v>411524205.00449413</v>
      </c>
      <c r="L3983" t="s">
        <v>198</v>
      </c>
      <c r="M3983" t="s">
        <v>202</v>
      </c>
      <c r="N3983" s="14">
        <v>2</v>
      </c>
      <c r="O3983" s="14">
        <v>5</v>
      </c>
      <c r="P3983" s="14">
        <v>20</v>
      </c>
      <c r="Q3983" s="14">
        <v>0</v>
      </c>
      <c r="R3983" s="14">
        <v>1</v>
      </c>
      <c r="S3983" s="14">
        <v>1</v>
      </c>
    </row>
    <row r="3984" spans="1:19" x14ac:dyDescent="0.3">
      <c r="A3984" t="s">
        <v>8911</v>
      </c>
      <c r="B3984" t="s">
        <v>21</v>
      </c>
      <c r="C3984" s="14">
        <v>2014</v>
      </c>
      <c r="D3984" t="s">
        <v>3405</v>
      </c>
      <c r="E3984" t="s">
        <v>3456</v>
      </c>
      <c r="F3984" t="s">
        <v>336</v>
      </c>
      <c r="G3984" t="s">
        <v>337</v>
      </c>
      <c r="H3984" t="s">
        <v>207</v>
      </c>
      <c r="I3984" s="14"/>
      <c r="J3984" t="s">
        <v>4353</v>
      </c>
      <c r="K3984" s="14">
        <v>494037400</v>
      </c>
      <c r="L3984" t="s">
        <v>198</v>
      </c>
      <c r="M3984" t="s">
        <v>202</v>
      </c>
      <c r="N3984" s="14">
        <v>2</v>
      </c>
      <c r="O3984" s="14">
        <v>5</v>
      </c>
      <c r="P3984" s="14">
        <v>20</v>
      </c>
      <c r="Q3984" s="14">
        <v>0</v>
      </c>
      <c r="R3984" s="14">
        <v>1</v>
      </c>
      <c r="S3984" s="14">
        <v>1</v>
      </c>
    </row>
    <row r="3985" spans="1:19" x14ac:dyDescent="0.3">
      <c r="A3985" t="s">
        <v>8912</v>
      </c>
      <c r="B3985" t="s">
        <v>21</v>
      </c>
      <c r="C3985" s="14">
        <v>2014</v>
      </c>
      <c r="D3985" t="s">
        <v>3405</v>
      </c>
      <c r="E3985" t="s">
        <v>3455</v>
      </c>
      <c r="F3985" t="s">
        <v>336</v>
      </c>
      <c r="G3985" t="s">
        <v>337</v>
      </c>
      <c r="H3985" t="s">
        <v>207</v>
      </c>
      <c r="I3985" s="14"/>
      <c r="J3985" t="s">
        <v>4353</v>
      </c>
      <c r="K3985" s="14">
        <v>253271252.47424725</v>
      </c>
      <c r="L3985" t="s">
        <v>198</v>
      </c>
      <c r="M3985" t="s">
        <v>202</v>
      </c>
      <c r="N3985" s="14">
        <v>2</v>
      </c>
      <c r="O3985" s="14">
        <v>6</v>
      </c>
      <c r="P3985" s="14">
        <v>20</v>
      </c>
      <c r="Q3985" s="14">
        <v>0</v>
      </c>
      <c r="R3985" s="14">
        <v>1</v>
      </c>
      <c r="S3985" s="14">
        <v>1</v>
      </c>
    </row>
    <row r="3986" spans="1:19" x14ac:dyDescent="0.3">
      <c r="A3986" t="s">
        <v>8913</v>
      </c>
      <c r="B3986" t="s">
        <v>21</v>
      </c>
      <c r="C3986" s="14">
        <v>2014</v>
      </c>
      <c r="D3986" t="s">
        <v>3405</v>
      </c>
      <c r="E3986" t="s">
        <v>3454</v>
      </c>
      <c r="F3986" t="s">
        <v>463</v>
      </c>
      <c r="G3986" t="s">
        <v>337</v>
      </c>
      <c r="H3986" t="s">
        <v>207</v>
      </c>
      <c r="I3986" s="14"/>
      <c r="J3986" t="s">
        <v>4353</v>
      </c>
      <c r="K3986" s="14">
        <v>300000000</v>
      </c>
      <c r="L3986" t="s">
        <v>198</v>
      </c>
      <c r="M3986" t="s">
        <v>199</v>
      </c>
      <c r="N3986" s="14">
        <v>3.5</v>
      </c>
      <c r="O3986" s="14">
        <v>3</v>
      </c>
      <c r="P3986" s="14">
        <v>15</v>
      </c>
      <c r="Q3986" s="14">
        <v>0</v>
      </c>
      <c r="R3986" s="14">
        <v>1</v>
      </c>
      <c r="S3986" s="14">
        <v>1</v>
      </c>
    </row>
    <row r="3987" spans="1:19" x14ac:dyDescent="0.3">
      <c r="A3987" t="s">
        <v>8914</v>
      </c>
      <c r="B3987" t="s">
        <v>21</v>
      </c>
      <c r="C3987" s="14">
        <v>2014</v>
      </c>
      <c r="D3987" t="s">
        <v>3405</v>
      </c>
      <c r="E3987" t="s">
        <v>3457</v>
      </c>
      <c r="F3987" t="s">
        <v>463</v>
      </c>
      <c r="G3987" t="s">
        <v>337</v>
      </c>
      <c r="H3987" t="s">
        <v>207</v>
      </c>
      <c r="I3987" s="14"/>
      <c r="J3987" t="s">
        <v>4353</v>
      </c>
      <c r="K3987" s="14">
        <v>100000000</v>
      </c>
      <c r="L3987" t="s">
        <v>198</v>
      </c>
      <c r="M3987" t="s">
        <v>199</v>
      </c>
      <c r="N3987" s="14">
        <v>3.5</v>
      </c>
      <c r="O3987" s="14">
        <v>3</v>
      </c>
      <c r="P3987" s="14">
        <v>16</v>
      </c>
      <c r="Q3987" s="14">
        <v>0</v>
      </c>
      <c r="R3987" s="14">
        <v>1</v>
      </c>
      <c r="S3987" s="14">
        <v>1</v>
      </c>
    </row>
    <row r="3988" spans="1:19" x14ac:dyDescent="0.3">
      <c r="A3988" t="s">
        <v>8915</v>
      </c>
      <c r="B3988" t="s">
        <v>21</v>
      </c>
      <c r="C3988" s="14">
        <v>2016</v>
      </c>
      <c r="D3988" t="s">
        <v>3405</v>
      </c>
      <c r="E3988" t="s">
        <v>3460</v>
      </c>
      <c r="F3988" t="s">
        <v>336</v>
      </c>
      <c r="G3988" t="s">
        <v>337</v>
      </c>
      <c r="H3988" t="s">
        <v>207</v>
      </c>
      <c r="I3988" s="14"/>
      <c r="J3988" t="s">
        <v>4353</v>
      </c>
      <c r="K3988" s="14">
        <v>360293848</v>
      </c>
      <c r="L3988" t="s">
        <v>198</v>
      </c>
      <c r="M3988" t="s">
        <v>202</v>
      </c>
      <c r="N3988" s="14">
        <v>2</v>
      </c>
      <c r="O3988" s="14">
        <v>5</v>
      </c>
      <c r="P3988" s="14">
        <v>20</v>
      </c>
      <c r="Q3988" s="14">
        <v>0</v>
      </c>
      <c r="R3988" s="14">
        <v>1</v>
      </c>
      <c r="S3988" s="14">
        <v>1</v>
      </c>
    </row>
    <row r="3989" spans="1:19" x14ac:dyDescent="0.3">
      <c r="A3989" t="s">
        <v>8916</v>
      </c>
      <c r="B3989" t="s">
        <v>21</v>
      </c>
      <c r="C3989" s="14">
        <v>2017</v>
      </c>
      <c r="D3989" t="s">
        <v>3405</v>
      </c>
      <c r="E3989" t="s">
        <v>3461</v>
      </c>
      <c r="F3989" t="s">
        <v>336</v>
      </c>
      <c r="G3989" t="s">
        <v>337</v>
      </c>
      <c r="H3989" t="s">
        <v>207</v>
      </c>
      <c r="I3989" s="14"/>
      <c r="J3989" t="s">
        <v>4353</v>
      </c>
      <c r="K3989" s="14">
        <v>85370751.190555781</v>
      </c>
      <c r="L3989" t="s">
        <v>198</v>
      </c>
      <c r="M3989" t="s">
        <v>202</v>
      </c>
      <c r="N3989" s="14">
        <v>2</v>
      </c>
      <c r="O3989" s="14">
        <v>6</v>
      </c>
      <c r="P3989" s="14">
        <v>16</v>
      </c>
      <c r="Q3989" s="14">
        <v>0</v>
      </c>
      <c r="R3989" s="14">
        <v>1</v>
      </c>
      <c r="S3989" s="14">
        <v>1</v>
      </c>
    </row>
    <row r="3990" spans="1:19" x14ac:dyDescent="0.3">
      <c r="A3990" t="s">
        <v>8917</v>
      </c>
      <c r="B3990" t="s">
        <v>21</v>
      </c>
      <c r="C3990" s="14">
        <v>2017</v>
      </c>
      <c r="D3990" t="s">
        <v>3405</v>
      </c>
      <c r="E3990" t="s">
        <v>3462</v>
      </c>
      <c r="F3990" t="s">
        <v>336</v>
      </c>
      <c r="G3990" t="s">
        <v>337</v>
      </c>
      <c r="H3990" t="s">
        <v>207</v>
      </c>
      <c r="I3990" s="14"/>
      <c r="J3990" t="s">
        <v>4353</v>
      </c>
      <c r="K3990" s="14">
        <v>242138304.43419972</v>
      </c>
      <c r="L3990" t="s">
        <v>198</v>
      </c>
      <c r="M3990" t="s">
        <v>202</v>
      </c>
      <c r="N3990" s="14">
        <v>2</v>
      </c>
      <c r="O3990" s="14">
        <v>6</v>
      </c>
      <c r="P3990" s="14">
        <v>21</v>
      </c>
      <c r="Q3990" s="14">
        <v>0</v>
      </c>
      <c r="R3990" s="14">
        <v>1</v>
      </c>
      <c r="S3990" s="14">
        <v>1</v>
      </c>
    </row>
    <row r="3991" spans="1:19" x14ac:dyDescent="0.3">
      <c r="A3991" t="s">
        <v>8918</v>
      </c>
      <c r="B3991" t="s">
        <v>21</v>
      </c>
      <c r="C3991" s="14">
        <v>2017</v>
      </c>
      <c r="D3991" t="s">
        <v>3405</v>
      </c>
      <c r="E3991" t="s">
        <v>3463</v>
      </c>
      <c r="F3991" t="s">
        <v>336</v>
      </c>
      <c r="G3991" t="s">
        <v>337</v>
      </c>
      <c r="H3991" t="s">
        <v>207</v>
      </c>
      <c r="I3991" s="14"/>
      <c r="J3991" t="s">
        <v>4353</v>
      </c>
      <c r="K3991" s="14">
        <v>147900000</v>
      </c>
      <c r="L3991" t="s">
        <v>198</v>
      </c>
      <c r="M3991" t="s">
        <v>202</v>
      </c>
      <c r="N3991" s="14">
        <v>2</v>
      </c>
      <c r="O3991" s="14">
        <v>6</v>
      </c>
      <c r="P3991" s="14">
        <v>16</v>
      </c>
      <c r="Q3991" s="14">
        <v>0</v>
      </c>
      <c r="R3991" s="14">
        <v>1</v>
      </c>
      <c r="S3991" s="14">
        <v>1</v>
      </c>
    </row>
    <row r="3992" spans="1:19" x14ac:dyDescent="0.3">
      <c r="A3992" t="s">
        <v>8919</v>
      </c>
      <c r="B3992" t="s">
        <v>122</v>
      </c>
      <c r="C3992" s="14">
        <v>2000</v>
      </c>
      <c r="D3992" t="s">
        <v>302</v>
      </c>
      <c r="E3992" t="s">
        <v>3464</v>
      </c>
      <c r="F3992" t="s">
        <v>299</v>
      </c>
      <c r="G3992" t="s">
        <v>299</v>
      </c>
      <c r="H3992" t="s">
        <v>4353</v>
      </c>
      <c r="I3992" s="14">
        <v>55000000</v>
      </c>
      <c r="J3992" t="s">
        <v>190</v>
      </c>
      <c r="K3992" s="14">
        <v>20370370</v>
      </c>
      <c r="L3992" t="s">
        <v>197</v>
      </c>
      <c r="M3992" t="s">
        <v>202</v>
      </c>
      <c r="N3992" s="14"/>
      <c r="O3992" s="14"/>
      <c r="P3992" s="14"/>
      <c r="Q3992" s="14"/>
      <c r="R3992" s="14"/>
      <c r="S3992" s="14">
        <v>0</v>
      </c>
    </row>
    <row r="3993" spans="1:19" x14ac:dyDescent="0.3">
      <c r="A3993" t="s">
        <v>8920</v>
      </c>
      <c r="B3993" t="s">
        <v>122</v>
      </c>
      <c r="C3993" s="14">
        <v>2002</v>
      </c>
      <c r="D3993" t="s">
        <v>302</v>
      </c>
      <c r="E3993" t="s">
        <v>3465</v>
      </c>
      <c r="F3993" t="s">
        <v>299</v>
      </c>
      <c r="G3993" t="s">
        <v>299</v>
      </c>
      <c r="H3993" t="s">
        <v>4353</v>
      </c>
      <c r="I3993" s="14"/>
      <c r="J3993" t="s">
        <v>4353</v>
      </c>
      <c r="K3993" s="14"/>
      <c r="L3993" t="s">
        <v>197</v>
      </c>
      <c r="M3993" t="s">
        <v>202</v>
      </c>
      <c r="N3993" s="14"/>
      <c r="O3993" s="14"/>
      <c r="P3993" s="14"/>
      <c r="Q3993" s="14"/>
      <c r="R3993" s="14"/>
      <c r="S3993" s="14">
        <v>0</v>
      </c>
    </row>
    <row r="3994" spans="1:19" x14ac:dyDescent="0.3">
      <c r="A3994" t="s">
        <v>8921</v>
      </c>
      <c r="B3994" t="s">
        <v>122</v>
      </c>
      <c r="C3994" s="14">
        <v>2006</v>
      </c>
      <c r="D3994" t="s">
        <v>302</v>
      </c>
      <c r="E3994" t="s">
        <v>3466</v>
      </c>
      <c r="F3994" t="s">
        <v>299</v>
      </c>
      <c r="G3994" t="s">
        <v>299</v>
      </c>
      <c r="H3994" t="s">
        <v>4353</v>
      </c>
      <c r="I3994" s="14"/>
      <c r="J3994" t="s">
        <v>4353</v>
      </c>
      <c r="K3994" s="14"/>
      <c r="L3994" t="s">
        <v>197</v>
      </c>
      <c r="M3994" t="s">
        <v>202</v>
      </c>
      <c r="N3994" s="14"/>
      <c r="O3994" s="14"/>
      <c r="P3994" s="14"/>
      <c r="Q3994" s="14"/>
      <c r="R3994" s="14"/>
      <c r="S3994" s="14">
        <v>0</v>
      </c>
    </row>
    <row r="3995" spans="1:19" x14ac:dyDescent="0.3">
      <c r="A3995" t="s">
        <v>8922</v>
      </c>
      <c r="B3995" t="s">
        <v>42</v>
      </c>
      <c r="C3995" s="14">
        <v>1970</v>
      </c>
      <c r="D3995" t="s">
        <v>252</v>
      </c>
      <c r="E3995" t="s">
        <v>3468</v>
      </c>
      <c r="F3995" t="s">
        <v>299</v>
      </c>
      <c r="G3995" t="s">
        <v>299</v>
      </c>
      <c r="H3995" t="s">
        <v>4353</v>
      </c>
      <c r="I3995" s="14"/>
      <c r="J3995" t="s">
        <v>4353</v>
      </c>
      <c r="K3995" s="14">
        <v>6000000</v>
      </c>
      <c r="L3995" t="s">
        <v>198</v>
      </c>
      <c r="M3995" t="s">
        <v>4353</v>
      </c>
      <c r="N3995" s="14"/>
      <c r="O3995" s="14"/>
      <c r="P3995" s="14"/>
      <c r="Q3995" s="14"/>
      <c r="R3995" s="14"/>
      <c r="S3995" s="14">
        <v>0</v>
      </c>
    </row>
    <row r="3996" spans="1:19" x14ac:dyDescent="0.3">
      <c r="A3996" t="s">
        <v>8923</v>
      </c>
      <c r="B3996" t="s">
        <v>42</v>
      </c>
      <c r="C3996" s="14">
        <v>1970</v>
      </c>
      <c r="D3996" t="s">
        <v>252</v>
      </c>
      <c r="E3996" t="s">
        <v>3469</v>
      </c>
      <c r="F3996" t="s">
        <v>299</v>
      </c>
      <c r="G3996" t="s">
        <v>299</v>
      </c>
      <c r="H3996" t="s">
        <v>4353</v>
      </c>
      <c r="I3996" s="14"/>
      <c r="J3996" t="s">
        <v>4353</v>
      </c>
      <c r="K3996" s="14">
        <v>1100000</v>
      </c>
      <c r="L3996" t="s">
        <v>198</v>
      </c>
      <c r="M3996" t="s">
        <v>4353</v>
      </c>
      <c r="N3996" s="14"/>
      <c r="O3996" s="14"/>
      <c r="P3996" s="14"/>
      <c r="Q3996" s="14"/>
      <c r="R3996" s="14"/>
      <c r="S3996" s="14">
        <v>0</v>
      </c>
    </row>
    <row r="3997" spans="1:19" x14ac:dyDescent="0.3">
      <c r="A3997" t="s">
        <v>8924</v>
      </c>
      <c r="B3997" t="s">
        <v>42</v>
      </c>
      <c r="C3997" s="14">
        <v>1970</v>
      </c>
      <c r="D3997" t="s">
        <v>252</v>
      </c>
      <c r="E3997" t="s">
        <v>3470</v>
      </c>
      <c r="F3997" t="s">
        <v>299</v>
      </c>
      <c r="G3997" t="s">
        <v>299</v>
      </c>
      <c r="H3997" t="s">
        <v>4353</v>
      </c>
      <c r="I3997" s="14"/>
      <c r="J3997" t="s">
        <v>4353</v>
      </c>
      <c r="K3997" s="14">
        <v>23000000</v>
      </c>
      <c r="L3997" t="s">
        <v>198</v>
      </c>
      <c r="M3997" t="s">
        <v>4353</v>
      </c>
      <c r="N3997" s="14"/>
      <c r="O3997" s="14"/>
      <c r="P3997" s="14"/>
      <c r="Q3997" s="14"/>
      <c r="R3997" s="14"/>
      <c r="S3997" s="14">
        <v>0</v>
      </c>
    </row>
    <row r="3998" spans="1:19" x14ac:dyDescent="0.3">
      <c r="A3998" t="s">
        <v>8925</v>
      </c>
      <c r="B3998" t="s">
        <v>42</v>
      </c>
      <c r="C3998" s="14">
        <v>1970</v>
      </c>
      <c r="D3998" t="s">
        <v>252</v>
      </c>
      <c r="E3998" t="s">
        <v>3467</v>
      </c>
      <c r="F3998" t="s">
        <v>299</v>
      </c>
      <c r="G3998" t="s">
        <v>299</v>
      </c>
      <c r="H3998" t="s">
        <v>4353</v>
      </c>
      <c r="I3998" s="14"/>
      <c r="J3998" t="s">
        <v>4353</v>
      </c>
      <c r="K3998" s="14">
        <v>11500000</v>
      </c>
      <c r="L3998" t="s">
        <v>198</v>
      </c>
      <c r="M3998" t="s">
        <v>4353</v>
      </c>
      <c r="N3998" s="14"/>
      <c r="O3998" s="14"/>
      <c r="P3998" s="14"/>
      <c r="Q3998" s="14"/>
      <c r="R3998" s="14"/>
      <c r="S3998" s="14">
        <v>0</v>
      </c>
    </row>
    <row r="3999" spans="1:19" x14ac:dyDescent="0.3">
      <c r="A3999" t="s">
        <v>8926</v>
      </c>
      <c r="B3999" t="s">
        <v>42</v>
      </c>
      <c r="C3999" s="14">
        <v>1971</v>
      </c>
      <c r="D3999" t="s">
        <v>252</v>
      </c>
      <c r="E3999" t="s">
        <v>3471</v>
      </c>
      <c r="F3999" t="s">
        <v>299</v>
      </c>
      <c r="G3999" t="s">
        <v>299</v>
      </c>
      <c r="H3999" t="s">
        <v>4353</v>
      </c>
      <c r="I3999" s="14"/>
      <c r="J3999" t="s">
        <v>4353</v>
      </c>
      <c r="K3999" s="14">
        <v>3000000</v>
      </c>
      <c r="L3999" t="s">
        <v>198</v>
      </c>
      <c r="M3999" t="s">
        <v>4353</v>
      </c>
      <c r="N3999" s="14"/>
      <c r="O3999" s="14"/>
      <c r="P3999" s="14"/>
      <c r="Q3999" s="14"/>
      <c r="R3999" s="14"/>
      <c r="S3999" s="14">
        <v>0</v>
      </c>
    </row>
    <row r="4000" spans="1:19" x14ac:dyDescent="0.3">
      <c r="A4000" t="s">
        <v>8927</v>
      </c>
      <c r="B4000" t="s">
        <v>42</v>
      </c>
      <c r="C4000" s="14">
        <v>1971</v>
      </c>
      <c r="D4000" t="s">
        <v>252</v>
      </c>
      <c r="E4000" t="s">
        <v>3472</v>
      </c>
      <c r="F4000" t="s">
        <v>299</v>
      </c>
      <c r="G4000" t="s">
        <v>299</v>
      </c>
      <c r="H4000" t="s">
        <v>4353</v>
      </c>
      <c r="I4000" s="14"/>
      <c r="J4000" t="s">
        <v>4353</v>
      </c>
      <c r="K4000" s="14">
        <v>37000000</v>
      </c>
      <c r="L4000" t="s">
        <v>198</v>
      </c>
      <c r="M4000" t="s">
        <v>4353</v>
      </c>
      <c r="N4000" s="14"/>
      <c r="O4000" s="14"/>
      <c r="P4000" s="14"/>
      <c r="Q4000" s="14"/>
      <c r="R4000" s="14"/>
      <c r="S4000" s="14">
        <v>0</v>
      </c>
    </row>
    <row r="4001" spans="1:19" x14ac:dyDescent="0.3">
      <c r="A4001" t="s">
        <v>8928</v>
      </c>
      <c r="B4001" t="s">
        <v>42</v>
      </c>
      <c r="C4001" s="14">
        <v>1978</v>
      </c>
      <c r="D4001" t="s">
        <v>252</v>
      </c>
      <c r="E4001" t="s">
        <v>929</v>
      </c>
      <c r="F4001" t="s">
        <v>299</v>
      </c>
      <c r="G4001" t="s">
        <v>299</v>
      </c>
      <c r="H4001" t="s">
        <v>4353</v>
      </c>
      <c r="I4001" s="14"/>
      <c r="J4001" t="s">
        <v>4353</v>
      </c>
      <c r="K4001" s="14">
        <v>100000</v>
      </c>
      <c r="L4001" t="s">
        <v>197</v>
      </c>
      <c r="M4001" t="s">
        <v>4353</v>
      </c>
      <c r="N4001" s="14"/>
      <c r="O4001" s="14"/>
      <c r="P4001" s="14"/>
      <c r="Q4001" s="14"/>
      <c r="R4001" s="14"/>
      <c r="S4001" s="14">
        <v>0</v>
      </c>
    </row>
    <row r="4002" spans="1:19" x14ac:dyDescent="0.3">
      <c r="A4002" t="s">
        <v>8929</v>
      </c>
      <c r="B4002" t="s">
        <v>42</v>
      </c>
      <c r="C4002" s="14">
        <v>1978</v>
      </c>
      <c r="D4002" t="s">
        <v>252</v>
      </c>
      <c r="E4002" t="s">
        <v>929</v>
      </c>
      <c r="F4002" t="s">
        <v>299</v>
      </c>
      <c r="G4002" t="s">
        <v>299</v>
      </c>
      <c r="H4002" t="s">
        <v>4353</v>
      </c>
      <c r="I4002" s="14"/>
      <c r="J4002" t="s">
        <v>4353</v>
      </c>
      <c r="K4002" s="14">
        <v>200000</v>
      </c>
      <c r="L4002" t="s">
        <v>197</v>
      </c>
      <c r="M4002" t="s">
        <v>4353</v>
      </c>
      <c r="N4002" s="14"/>
      <c r="O4002" s="14"/>
      <c r="P4002" s="14"/>
      <c r="Q4002" s="14"/>
      <c r="R4002" s="14"/>
      <c r="S4002" s="14">
        <v>0</v>
      </c>
    </row>
    <row r="4003" spans="1:19" x14ac:dyDescent="0.3">
      <c r="A4003" t="s">
        <v>8930</v>
      </c>
      <c r="B4003" t="s">
        <v>42</v>
      </c>
      <c r="C4003" s="14">
        <v>1981</v>
      </c>
      <c r="D4003" t="s">
        <v>252</v>
      </c>
      <c r="E4003" t="s">
        <v>9997</v>
      </c>
      <c r="F4003" t="s">
        <v>299</v>
      </c>
      <c r="G4003" t="s">
        <v>299</v>
      </c>
      <c r="H4003" t="s">
        <v>4353</v>
      </c>
      <c r="I4003" s="14"/>
      <c r="J4003" t="s">
        <v>4353</v>
      </c>
      <c r="K4003" s="14">
        <v>57000000</v>
      </c>
      <c r="L4003" t="s">
        <v>198</v>
      </c>
      <c r="M4003" t="s">
        <v>4353</v>
      </c>
      <c r="N4003" s="14"/>
      <c r="O4003" s="14"/>
      <c r="P4003" s="14"/>
      <c r="Q4003" s="14"/>
      <c r="R4003" s="14"/>
      <c r="S4003" s="14">
        <v>0</v>
      </c>
    </row>
    <row r="4004" spans="1:19" x14ac:dyDescent="0.3">
      <c r="A4004" t="s">
        <v>8931</v>
      </c>
      <c r="B4004" t="s">
        <v>42</v>
      </c>
      <c r="C4004" s="14">
        <v>1984</v>
      </c>
      <c r="D4004" t="s">
        <v>252</v>
      </c>
      <c r="E4004" t="s">
        <v>884</v>
      </c>
      <c r="F4004" t="s">
        <v>299</v>
      </c>
      <c r="G4004" t="s">
        <v>299</v>
      </c>
      <c r="H4004" t="s">
        <v>4353</v>
      </c>
      <c r="I4004" s="14"/>
      <c r="J4004" t="s">
        <v>4353</v>
      </c>
      <c r="K4004" s="14">
        <v>200000</v>
      </c>
      <c r="L4004" t="s">
        <v>197</v>
      </c>
      <c r="M4004" t="s">
        <v>4353</v>
      </c>
      <c r="N4004" s="14"/>
      <c r="O4004" s="14"/>
      <c r="P4004" s="14"/>
      <c r="Q4004" s="14"/>
      <c r="R4004" s="14"/>
      <c r="S4004" s="14">
        <v>0</v>
      </c>
    </row>
    <row r="4005" spans="1:19" x14ac:dyDescent="0.3">
      <c r="A4005" t="s">
        <v>8933</v>
      </c>
      <c r="B4005" t="s">
        <v>42</v>
      </c>
      <c r="C4005" s="14">
        <v>1987</v>
      </c>
      <c r="D4005" t="s">
        <v>255</v>
      </c>
      <c r="E4005" t="s">
        <v>8932</v>
      </c>
      <c r="F4005" t="s">
        <v>299</v>
      </c>
      <c r="G4005" t="s">
        <v>299</v>
      </c>
      <c r="H4005" t="s">
        <v>4353</v>
      </c>
      <c r="I4005" s="14"/>
      <c r="J4005" t="s">
        <v>4353</v>
      </c>
      <c r="K4005" s="14">
        <v>22000000</v>
      </c>
      <c r="L4005" t="s">
        <v>198</v>
      </c>
      <c r="M4005" t="s">
        <v>4353</v>
      </c>
      <c r="N4005" s="14"/>
      <c r="O4005" s="14"/>
      <c r="P4005" s="14"/>
      <c r="Q4005" s="14"/>
      <c r="R4005" s="14"/>
      <c r="S4005" s="14">
        <v>0</v>
      </c>
    </row>
    <row r="4006" spans="1:19" x14ac:dyDescent="0.3">
      <c r="A4006" t="s">
        <v>8934</v>
      </c>
      <c r="B4006" t="s">
        <v>42</v>
      </c>
      <c r="C4006" s="14">
        <v>1990</v>
      </c>
      <c r="D4006" t="s">
        <v>362</v>
      </c>
      <c r="E4006" t="s">
        <v>3473</v>
      </c>
      <c r="F4006" t="s">
        <v>299</v>
      </c>
      <c r="G4006" t="s">
        <v>299</v>
      </c>
      <c r="H4006" t="s">
        <v>4353</v>
      </c>
      <c r="I4006" s="14"/>
      <c r="J4006" t="s">
        <v>4353</v>
      </c>
      <c r="K4006" s="14"/>
      <c r="L4006" t="s">
        <v>197</v>
      </c>
      <c r="M4006" t="s">
        <v>4353</v>
      </c>
      <c r="N4006" s="14"/>
      <c r="O4006" s="14"/>
      <c r="P4006" s="14"/>
      <c r="Q4006" s="14"/>
      <c r="R4006" s="14"/>
      <c r="S4006" s="14">
        <v>0</v>
      </c>
    </row>
    <row r="4007" spans="1:19" x14ac:dyDescent="0.3">
      <c r="A4007" t="s">
        <v>8935</v>
      </c>
      <c r="B4007" t="s">
        <v>42</v>
      </c>
      <c r="C4007" s="14">
        <v>1990</v>
      </c>
      <c r="D4007" t="s">
        <v>362</v>
      </c>
      <c r="E4007" t="s">
        <v>3474</v>
      </c>
      <c r="F4007" t="s">
        <v>299</v>
      </c>
      <c r="G4007" t="s">
        <v>299</v>
      </c>
      <c r="H4007" t="s">
        <v>4353</v>
      </c>
      <c r="I4007" s="14"/>
      <c r="J4007" t="s">
        <v>4353</v>
      </c>
      <c r="K4007" s="14"/>
      <c r="L4007" t="s">
        <v>197</v>
      </c>
      <c r="M4007" t="s">
        <v>4353</v>
      </c>
      <c r="N4007" s="14"/>
      <c r="O4007" s="14"/>
      <c r="P4007" s="14"/>
      <c r="Q4007" s="14"/>
      <c r="R4007" s="14"/>
      <c r="S4007" s="14">
        <v>0</v>
      </c>
    </row>
    <row r="4008" spans="1:19" x14ac:dyDescent="0.3">
      <c r="A4008" t="s">
        <v>8936</v>
      </c>
      <c r="B4008" t="s">
        <v>42</v>
      </c>
      <c r="C4008" s="14">
        <v>1992</v>
      </c>
      <c r="D4008" t="s">
        <v>362</v>
      </c>
      <c r="E4008" t="s">
        <v>3475</v>
      </c>
      <c r="F4008" t="s">
        <v>299</v>
      </c>
      <c r="G4008" t="s">
        <v>299</v>
      </c>
      <c r="H4008" t="s">
        <v>4353</v>
      </c>
      <c r="I4008" s="14"/>
      <c r="J4008" t="s">
        <v>4353</v>
      </c>
      <c r="K4008" s="14"/>
      <c r="L4008" t="s">
        <v>197</v>
      </c>
      <c r="M4008" t="s">
        <v>4353</v>
      </c>
      <c r="N4008" s="14"/>
      <c r="O4008" s="14"/>
      <c r="P4008" s="14"/>
      <c r="Q4008" s="14"/>
      <c r="R4008" s="14"/>
      <c r="S4008" s="14">
        <v>0</v>
      </c>
    </row>
    <row r="4009" spans="1:19" x14ac:dyDescent="0.3">
      <c r="A4009" t="s">
        <v>8937</v>
      </c>
      <c r="B4009" t="s">
        <v>42</v>
      </c>
      <c r="C4009" s="14">
        <v>1994</v>
      </c>
      <c r="D4009" t="s">
        <v>258</v>
      </c>
      <c r="E4009" t="s">
        <v>3478</v>
      </c>
      <c r="F4009" t="s">
        <v>299</v>
      </c>
      <c r="G4009" t="s">
        <v>299</v>
      </c>
      <c r="H4009" t="s">
        <v>4353</v>
      </c>
      <c r="I4009" s="14"/>
      <c r="J4009" t="s">
        <v>4353</v>
      </c>
      <c r="K4009" s="14">
        <v>180000000</v>
      </c>
      <c r="L4009" t="s">
        <v>197</v>
      </c>
      <c r="M4009" t="s">
        <v>4353</v>
      </c>
      <c r="N4009" s="14"/>
      <c r="O4009" s="14"/>
      <c r="P4009" s="14"/>
      <c r="Q4009" s="14"/>
      <c r="R4009" s="14"/>
      <c r="S4009" s="14">
        <v>0</v>
      </c>
    </row>
    <row r="4010" spans="1:19" x14ac:dyDescent="0.3">
      <c r="A4010" t="s">
        <v>8939</v>
      </c>
      <c r="B4010" t="s">
        <v>42</v>
      </c>
      <c r="C4010" s="14">
        <v>1994</v>
      </c>
      <c r="D4010" t="s">
        <v>258</v>
      </c>
      <c r="E4010" t="s">
        <v>289</v>
      </c>
      <c r="F4010" t="s">
        <v>299</v>
      </c>
      <c r="G4010" t="s">
        <v>299</v>
      </c>
      <c r="H4010" t="s">
        <v>4353</v>
      </c>
      <c r="I4010" s="14"/>
      <c r="J4010" t="s">
        <v>4353</v>
      </c>
      <c r="K4010" s="14">
        <v>12000000</v>
      </c>
      <c r="L4010" t="s">
        <v>197</v>
      </c>
      <c r="M4010" t="s">
        <v>4353</v>
      </c>
      <c r="N4010" s="14"/>
      <c r="O4010" s="14"/>
      <c r="P4010" s="14"/>
      <c r="Q4010" s="14"/>
      <c r="R4010" s="14"/>
      <c r="S4010" s="14">
        <v>0</v>
      </c>
    </row>
    <row r="4011" spans="1:19" x14ac:dyDescent="0.3">
      <c r="A4011" t="s">
        <v>8940</v>
      </c>
      <c r="B4011" t="s">
        <v>42</v>
      </c>
      <c r="C4011" s="14">
        <v>1994</v>
      </c>
      <c r="D4011" t="s">
        <v>362</v>
      </c>
      <c r="E4011" t="s">
        <v>3477</v>
      </c>
      <c r="F4011" t="s">
        <v>299</v>
      </c>
      <c r="G4011" t="s">
        <v>299</v>
      </c>
      <c r="H4011" t="s">
        <v>4353</v>
      </c>
      <c r="I4011" s="14"/>
      <c r="J4011" t="s">
        <v>4353</v>
      </c>
      <c r="K4011" s="14"/>
      <c r="L4011" t="s">
        <v>197</v>
      </c>
      <c r="M4011" t="s">
        <v>4353</v>
      </c>
      <c r="N4011" s="14"/>
      <c r="O4011" s="14"/>
      <c r="P4011" s="14"/>
      <c r="Q4011" s="14"/>
      <c r="R4011" s="14"/>
      <c r="S4011" s="14">
        <v>0</v>
      </c>
    </row>
    <row r="4012" spans="1:19" x14ac:dyDescent="0.3">
      <c r="A4012" t="s">
        <v>8941</v>
      </c>
      <c r="B4012" t="s">
        <v>42</v>
      </c>
      <c r="C4012" s="14">
        <v>1994</v>
      </c>
      <c r="D4012" t="s">
        <v>362</v>
      </c>
      <c r="E4012" t="s">
        <v>3476</v>
      </c>
      <c r="F4012" t="s">
        <v>299</v>
      </c>
      <c r="G4012" t="s">
        <v>299</v>
      </c>
      <c r="H4012" t="s">
        <v>4353</v>
      </c>
      <c r="I4012" s="14"/>
      <c r="J4012" t="s">
        <v>4353</v>
      </c>
      <c r="K4012" s="14"/>
      <c r="L4012" t="s">
        <v>197</v>
      </c>
      <c r="M4012" t="s">
        <v>4353</v>
      </c>
      <c r="N4012" s="14"/>
      <c r="O4012" s="14"/>
      <c r="P4012" s="14"/>
      <c r="Q4012" s="14"/>
      <c r="R4012" s="14"/>
      <c r="S4012" s="14">
        <v>0</v>
      </c>
    </row>
    <row r="4013" spans="1:19" x14ac:dyDescent="0.3">
      <c r="A4013" t="s">
        <v>8942</v>
      </c>
      <c r="B4013" t="s">
        <v>42</v>
      </c>
      <c r="C4013" s="14">
        <v>1995</v>
      </c>
      <c r="D4013" t="s">
        <v>362</v>
      </c>
      <c r="E4013" t="s">
        <v>3482</v>
      </c>
      <c r="F4013" t="s">
        <v>299</v>
      </c>
      <c r="G4013" t="s">
        <v>299</v>
      </c>
      <c r="H4013" t="s">
        <v>4353</v>
      </c>
      <c r="I4013" s="14"/>
      <c r="J4013" t="s">
        <v>4353</v>
      </c>
      <c r="K4013" s="14"/>
      <c r="L4013" t="s">
        <v>197</v>
      </c>
      <c r="M4013" t="s">
        <v>4353</v>
      </c>
      <c r="N4013" s="14"/>
      <c r="O4013" s="14"/>
      <c r="P4013" s="14"/>
      <c r="Q4013" s="14"/>
      <c r="R4013" s="14"/>
      <c r="S4013" s="14">
        <v>0</v>
      </c>
    </row>
    <row r="4014" spans="1:19" x14ac:dyDescent="0.3">
      <c r="A4014" t="s">
        <v>8943</v>
      </c>
      <c r="B4014" t="s">
        <v>42</v>
      </c>
      <c r="C4014" s="14">
        <v>1995</v>
      </c>
      <c r="D4014" t="s">
        <v>258</v>
      </c>
      <c r="E4014" t="s">
        <v>3481</v>
      </c>
      <c r="F4014" t="s">
        <v>299</v>
      </c>
      <c r="G4014" t="s">
        <v>299</v>
      </c>
      <c r="H4014" t="s">
        <v>4353</v>
      </c>
      <c r="I4014" s="14"/>
      <c r="J4014" t="s">
        <v>4353</v>
      </c>
      <c r="K4014" s="14">
        <v>18000000</v>
      </c>
      <c r="L4014" t="s">
        <v>198</v>
      </c>
      <c r="M4014" t="s">
        <v>4353</v>
      </c>
      <c r="N4014" s="14"/>
      <c r="O4014" s="14"/>
      <c r="P4014" s="14"/>
      <c r="Q4014" s="14"/>
      <c r="R4014" s="14"/>
      <c r="S4014" s="14">
        <v>0</v>
      </c>
    </row>
    <row r="4015" spans="1:19" x14ac:dyDescent="0.3">
      <c r="A4015" t="s">
        <v>8944</v>
      </c>
      <c r="B4015" t="s">
        <v>42</v>
      </c>
      <c r="C4015" s="14">
        <v>1995</v>
      </c>
      <c r="D4015" t="s">
        <v>362</v>
      </c>
      <c r="E4015" t="s">
        <v>3480</v>
      </c>
      <c r="F4015" t="s">
        <v>299</v>
      </c>
      <c r="G4015" t="s">
        <v>299</v>
      </c>
      <c r="H4015" t="s">
        <v>4353</v>
      </c>
      <c r="I4015" s="14"/>
      <c r="J4015" t="s">
        <v>4353</v>
      </c>
      <c r="K4015" s="14"/>
      <c r="L4015" t="s">
        <v>197</v>
      </c>
      <c r="M4015" t="s">
        <v>4353</v>
      </c>
      <c r="N4015" s="14"/>
      <c r="O4015" s="14"/>
      <c r="P4015" s="14"/>
      <c r="Q4015" s="14"/>
      <c r="R4015" s="14"/>
      <c r="S4015" s="14">
        <v>0</v>
      </c>
    </row>
    <row r="4016" spans="1:19" x14ac:dyDescent="0.3">
      <c r="A4016" t="s">
        <v>8945</v>
      </c>
      <c r="B4016" t="s">
        <v>42</v>
      </c>
      <c r="C4016" s="14">
        <v>1995</v>
      </c>
      <c r="D4016" t="s">
        <v>362</v>
      </c>
      <c r="E4016" t="s">
        <v>3476</v>
      </c>
      <c r="F4016" t="s">
        <v>299</v>
      </c>
      <c r="G4016" t="s">
        <v>299</v>
      </c>
      <c r="H4016" t="s">
        <v>4353</v>
      </c>
      <c r="I4016" s="14"/>
      <c r="J4016" t="s">
        <v>4353</v>
      </c>
      <c r="K4016" s="14"/>
      <c r="L4016" t="s">
        <v>197</v>
      </c>
      <c r="M4016" t="s">
        <v>4353</v>
      </c>
      <c r="N4016" s="14"/>
      <c r="O4016" s="14"/>
      <c r="P4016" s="14"/>
      <c r="Q4016" s="14"/>
      <c r="R4016" s="14"/>
      <c r="S4016" s="14">
        <v>0</v>
      </c>
    </row>
    <row r="4017" spans="1:19" x14ac:dyDescent="0.3">
      <c r="A4017" t="s">
        <v>8946</v>
      </c>
      <c r="B4017" t="s">
        <v>42</v>
      </c>
      <c r="C4017" s="14">
        <v>1995</v>
      </c>
      <c r="D4017" t="s">
        <v>258</v>
      </c>
      <c r="E4017" t="s">
        <v>290</v>
      </c>
      <c r="F4017" t="s">
        <v>299</v>
      </c>
      <c r="G4017" t="s">
        <v>299</v>
      </c>
      <c r="H4017" t="s">
        <v>4353</v>
      </c>
      <c r="I4017" s="14"/>
      <c r="J4017" t="s">
        <v>4353</v>
      </c>
      <c r="K4017" s="14"/>
      <c r="L4017" t="s">
        <v>197</v>
      </c>
      <c r="M4017" t="s">
        <v>4353</v>
      </c>
      <c r="N4017" s="14"/>
      <c r="O4017" s="14"/>
      <c r="P4017" s="14"/>
      <c r="Q4017" s="14"/>
      <c r="R4017" s="14"/>
      <c r="S4017" s="14">
        <v>0</v>
      </c>
    </row>
    <row r="4018" spans="1:19" x14ac:dyDescent="0.3">
      <c r="A4018" t="s">
        <v>8947</v>
      </c>
      <c r="B4018" t="s">
        <v>42</v>
      </c>
      <c r="C4018" s="14">
        <v>1995</v>
      </c>
      <c r="D4018" t="s">
        <v>302</v>
      </c>
      <c r="E4018" t="s">
        <v>3479</v>
      </c>
      <c r="F4018" t="s">
        <v>299</v>
      </c>
      <c r="G4018" t="s">
        <v>299</v>
      </c>
      <c r="H4018" t="s">
        <v>4353</v>
      </c>
      <c r="I4018" s="14"/>
      <c r="J4018" t="s">
        <v>4353</v>
      </c>
      <c r="K4018" s="14">
        <v>4819277</v>
      </c>
      <c r="L4018" t="s">
        <v>198</v>
      </c>
      <c r="M4018" t="s">
        <v>4353</v>
      </c>
      <c r="N4018" s="14">
        <v>0</v>
      </c>
      <c r="O4018" s="14"/>
      <c r="P4018" s="14"/>
      <c r="Q4018" s="14"/>
      <c r="R4018" s="14"/>
      <c r="S4018" s="14">
        <v>0</v>
      </c>
    </row>
    <row r="4019" spans="1:19" x14ac:dyDescent="0.3">
      <c r="A4019" t="s">
        <v>8948</v>
      </c>
      <c r="B4019" t="s">
        <v>42</v>
      </c>
      <c r="C4019" s="14">
        <v>1996</v>
      </c>
      <c r="D4019" t="s">
        <v>362</v>
      </c>
      <c r="E4019" t="s">
        <v>3483</v>
      </c>
      <c r="F4019" t="s">
        <v>299</v>
      </c>
      <c r="G4019" t="s">
        <v>299</v>
      </c>
      <c r="H4019" t="s">
        <v>4353</v>
      </c>
      <c r="I4019" s="14"/>
      <c r="J4019" t="s">
        <v>4353</v>
      </c>
      <c r="K4019" s="14"/>
      <c r="L4019" t="s">
        <v>197</v>
      </c>
      <c r="M4019" t="s">
        <v>4353</v>
      </c>
      <c r="N4019" s="14"/>
      <c r="O4019" s="14"/>
      <c r="P4019" s="14"/>
      <c r="Q4019" s="14"/>
      <c r="R4019" s="14"/>
      <c r="S4019" s="14">
        <v>0</v>
      </c>
    </row>
    <row r="4020" spans="1:19" x14ac:dyDescent="0.3">
      <c r="A4020" t="s">
        <v>8949</v>
      </c>
      <c r="B4020" t="s">
        <v>42</v>
      </c>
      <c r="C4020" s="14">
        <v>1996</v>
      </c>
      <c r="D4020" t="s">
        <v>362</v>
      </c>
      <c r="E4020" t="s">
        <v>3484</v>
      </c>
      <c r="F4020" t="s">
        <v>299</v>
      </c>
      <c r="G4020" t="s">
        <v>299</v>
      </c>
      <c r="H4020" t="s">
        <v>4353</v>
      </c>
      <c r="I4020" s="14"/>
      <c r="J4020" t="s">
        <v>4353</v>
      </c>
      <c r="K4020" s="14"/>
      <c r="L4020" t="s">
        <v>197</v>
      </c>
      <c r="M4020" t="s">
        <v>4353</v>
      </c>
      <c r="N4020" s="14"/>
      <c r="O4020" s="14"/>
      <c r="P4020" s="14"/>
      <c r="Q4020" s="14"/>
      <c r="R4020" s="14"/>
      <c r="S4020" s="14">
        <v>0</v>
      </c>
    </row>
    <row r="4021" spans="1:19" x14ac:dyDescent="0.3">
      <c r="A4021" t="s">
        <v>8950</v>
      </c>
      <c r="B4021" t="s">
        <v>42</v>
      </c>
      <c r="C4021" s="14">
        <v>1997</v>
      </c>
      <c r="D4021" t="s">
        <v>362</v>
      </c>
      <c r="E4021" t="s">
        <v>3486</v>
      </c>
      <c r="F4021" t="s">
        <v>299</v>
      </c>
      <c r="G4021" t="s">
        <v>299</v>
      </c>
      <c r="H4021" t="s">
        <v>4353</v>
      </c>
      <c r="I4021" s="14"/>
      <c r="J4021" t="s">
        <v>4353</v>
      </c>
      <c r="K4021" s="14"/>
      <c r="L4021" t="s">
        <v>197</v>
      </c>
      <c r="M4021" t="s">
        <v>4353</v>
      </c>
      <c r="N4021" s="14"/>
      <c r="O4021" s="14"/>
      <c r="P4021" s="14"/>
      <c r="Q4021" s="14"/>
      <c r="R4021" s="14"/>
      <c r="S4021" s="14">
        <v>0</v>
      </c>
    </row>
    <row r="4022" spans="1:19" x14ac:dyDescent="0.3">
      <c r="A4022" t="s">
        <v>8951</v>
      </c>
      <c r="B4022" t="s">
        <v>42</v>
      </c>
      <c r="C4022" s="14">
        <v>1997</v>
      </c>
      <c r="D4022" t="s">
        <v>362</v>
      </c>
      <c r="E4022" t="s">
        <v>8938</v>
      </c>
      <c r="F4022" t="s">
        <v>299</v>
      </c>
      <c r="G4022" t="s">
        <v>299</v>
      </c>
      <c r="H4022" t="s">
        <v>4353</v>
      </c>
      <c r="I4022" s="14"/>
      <c r="J4022" t="s">
        <v>4353</v>
      </c>
      <c r="K4022" s="14"/>
      <c r="L4022" t="s">
        <v>197</v>
      </c>
      <c r="M4022" t="s">
        <v>4353</v>
      </c>
      <c r="N4022" s="14"/>
      <c r="O4022" s="14"/>
      <c r="P4022" s="14"/>
      <c r="Q4022" s="14"/>
      <c r="R4022" s="14"/>
      <c r="S4022" s="14">
        <v>0</v>
      </c>
    </row>
    <row r="4023" spans="1:19" x14ac:dyDescent="0.3">
      <c r="A4023" t="s">
        <v>8952</v>
      </c>
      <c r="B4023" t="s">
        <v>42</v>
      </c>
      <c r="C4023" s="14">
        <v>1997</v>
      </c>
      <c r="D4023" t="s">
        <v>362</v>
      </c>
      <c r="E4023" t="s">
        <v>3485</v>
      </c>
      <c r="F4023" t="s">
        <v>299</v>
      </c>
      <c r="G4023" t="s">
        <v>299</v>
      </c>
      <c r="H4023" t="s">
        <v>4353</v>
      </c>
      <c r="I4023" s="14"/>
      <c r="J4023" t="s">
        <v>4353</v>
      </c>
      <c r="K4023" s="14"/>
      <c r="L4023" t="s">
        <v>197</v>
      </c>
      <c r="M4023" t="s">
        <v>4353</v>
      </c>
      <c r="N4023" s="14"/>
      <c r="O4023" s="14"/>
      <c r="P4023" s="14"/>
      <c r="Q4023" s="14"/>
      <c r="R4023" s="14"/>
      <c r="S4023" s="14">
        <v>0</v>
      </c>
    </row>
    <row r="4024" spans="1:19" x14ac:dyDescent="0.3">
      <c r="A4024" t="s">
        <v>8953</v>
      </c>
      <c r="B4024" t="s">
        <v>42</v>
      </c>
      <c r="C4024" s="14">
        <v>2000</v>
      </c>
      <c r="D4024" t="s">
        <v>302</v>
      </c>
      <c r="E4024" t="s">
        <v>3488</v>
      </c>
      <c r="F4024" t="s">
        <v>299</v>
      </c>
      <c r="G4024" t="s">
        <v>299</v>
      </c>
      <c r="H4024" t="s">
        <v>4353</v>
      </c>
      <c r="I4024" s="14">
        <v>25000000</v>
      </c>
      <c r="J4024" t="s">
        <v>147</v>
      </c>
      <c r="K4024" s="14">
        <v>3019869.25</v>
      </c>
      <c r="L4024" t="s">
        <v>197</v>
      </c>
      <c r="M4024" t="s">
        <v>202</v>
      </c>
      <c r="N4024" s="14"/>
      <c r="O4024" s="14"/>
      <c r="P4024" s="14"/>
      <c r="Q4024" s="14"/>
      <c r="R4024" s="14"/>
      <c r="S4024" s="14">
        <v>0</v>
      </c>
    </row>
    <row r="4025" spans="1:19" x14ac:dyDescent="0.3">
      <c r="A4025" t="s">
        <v>8954</v>
      </c>
      <c r="B4025" t="s">
        <v>42</v>
      </c>
      <c r="C4025" s="14">
        <v>2000</v>
      </c>
      <c r="D4025" t="s">
        <v>302</v>
      </c>
      <c r="E4025" t="s">
        <v>3487</v>
      </c>
      <c r="F4025" t="s">
        <v>299</v>
      </c>
      <c r="G4025" t="s">
        <v>299</v>
      </c>
      <c r="H4025" t="s">
        <v>4353</v>
      </c>
      <c r="I4025" s="14">
        <v>30000</v>
      </c>
      <c r="J4025" t="s">
        <v>146</v>
      </c>
      <c r="K4025" s="14">
        <v>30000</v>
      </c>
      <c r="L4025" t="s">
        <v>197</v>
      </c>
      <c r="M4025" t="s">
        <v>202</v>
      </c>
      <c r="N4025" s="14"/>
      <c r="O4025" s="14"/>
      <c r="P4025" s="14"/>
      <c r="Q4025" s="14"/>
      <c r="R4025" s="14"/>
      <c r="S4025" s="14">
        <v>0</v>
      </c>
    </row>
    <row r="4026" spans="1:19" x14ac:dyDescent="0.3">
      <c r="A4026" t="s">
        <v>8955</v>
      </c>
      <c r="B4026" t="s">
        <v>42</v>
      </c>
      <c r="C4026" s="14">
        <v>2001</v>
      </c>
      <c r="D4026" t="s">
        <v>4715</v>
      </c>
      <c r="E4026" t="s">
        <v>3489</v>
      </c>
      <c r="F4026" t="s">
        <v>3490</v>
      </c>
      <c r="G4026" t="s">
        <v>493</v>
      </c>
      <c r="H4026" t="s">
        <v>456</v>
      </c>
      <c r="I4026" s="14"/>
      <c r="J4026" t="s">
        <v>4353</v>
      </c>
      <c r="K4026" s="14">
        <v>128000000</v>
      </c>
      <c r="L4026" t="s">
        <v>198</v>
      </c>
      <c r="M4026" t="s">
        <v>199</v>
      </c>
      <c r="N4026" s="14"/>
      <c r="O4026" s="14"/>
      <c r="P4026" s="14"/>
      <c r="Q4026" s="14">
        <v>0</v>
      </c>
      <c r="R4026" s="14">
        <v>1</v>
      </c>
      <c r="S4026" s="14">
        <v>1</v>
      </c>
    </row>
    <row r="4027" spans="1:19" x14ac:dyDescent="0.3">
      <c r="A4027" t="s">
        <v>8956</v>
      </c>
      <c r="B4027" t="s">
        <v>42</v>
      </c>
      <c r="C4027" s="14">
        <v>2001</v>
      </c>
      <c r="D4027" t="s">
        <v>372</v>
      </c>
      <c r="E4027" t="s">
        <v>204</v>
      </c>
      <c r="F4027" t="s">
        <v>364</v>
      </c>
      <c r="G4027" t="s">
        <v>365</v>
      </c>
      <c r="H4027" t="s">
        <v>207</v>
      </c>
      <c r="I4027" s="14"/>
      <c r="J4027" t="s">
        <v>4353</v>
      </c>
      <c r="K4027" s="14">
        <v>4000000</v>
      </c>
      <c r="L4027" t="s">
        <v>198</v>
      </c>
      <c r="M4027" t="s">
        <v>366</v>
      </c>
      <c r="N4027" s="14">
        <v>0</v>
      </c>
      <c r="O4027" s="14"/>
      <c r="P4027" s="14"/>
      <c r="Q4027" s="14">
        <v>0</v>
      </c>
      <c r="R4027" s="14">
        <v>1</v>
      </c>
      <c r="S4027" s="14">
        <v>0</v>
      </c>
    </row>
    <row r="4028" spans="1:19" x14ac:dyDescent="0.3">
      <c r="A4028" t="s">
        <v>8957</v>
      </c>
      <c r="B4028" t="s">
        <v>42</v>
      </c>
      <c r="C4028" s="14">
        <v>2002</v>
      </c>
      <c r="D4028" t="s">
        <v>4542</v>
      </c>
      <c r="E4028" t="s">
        <v>3492</v>
      </c>
      <c r="F4028" t="s">
        <v>336</v>
      </c>
      <c r="G4028" t="s">
        <v>337</v>
      </c>
      <c r="H4028" t="s">
        <v>207</v>
      </c>
      <c r="I4028" s="14">
        <v>12100000</v>
      </c>
      <c r="J4028" t="s">
        <v>146</v>
      </c>
      <c r="K4028" s="14">
        <v>12100000</v>
      </c>
      <c r="L4028" t="s">
        <v>198</v>
      </c>
      <c r="M4028" t="s">
        <v>202</v>
      </c>
      <c r="N4028" s="14">
        <v>3</v>
      </c>
      <c r="O4028" s="14">
        <v>5</v>
      </c>
      <c r="P4028" s="14">
        <v>15</v>
      </c>
      <c r="Q4028" s="14">
        <v>0</v>
      </c>
      <c r="R4028" s="14">
        <v>1</v>
      </c>
      <c r="S4028" s="14">
        <v>0</v>
      </c>
    </row>
    <row r="4029" spans="1:19" x14ac:dyDescent="0.3">
      <c r="A4029" t="s">
        <v>8958</v>
      </c>
      <c r="B4029" t="s">
        <v>42</v>
      </c>
      <c r="C4029" s="14">
        <v>2002</v>
      </c>
      <c r="D4029" t="s">
        <v>302</v>
      </c>
      <c r="E4029" t="s">
        <v>3494</v>
      </c>
      <c r="F4029" t="s">
        <v>299</v>
      </c>
      <c r="G4029" t="s">
        <v>299</v>
      </c>
      <c r="H4029" t="s">
        <v>4353</v>
      </c>
      <c r="I4029" s="14">
        <v>30000000</v>
      </c>
      <c r="J4029" t="s">
        <v>147</v>
      </c>
      <c r="K4029" s="14">
        <v>3624520.25</v>
      </c>
      <c r="L4029" t="s">
        <v>197</v>
      </c>
      <c r="M4029" t="s">
        <v>202</v>
      </c>
      <c r="N4029" s="14"/>
      <c r="O4029" s="14"/>
      <c r="P4029" s="14"/>
      <c r="Q4029" s="14"/>
      <c r="R4029" s="14"/>
      <c r="S4029" s="14">
        <v>0</v>
      </c>
    </row>
    <row r="4030" spans="1:19" x14ac:dyDescent="0.3">
      <c r="A4030" t="s">
        <v>8959</v>
      </c>
      <c r="B4030" t="s">
        <v>42</v>
      </c>
      <c r="C4030" s="14">
        <v>2002</v>
      </c>
      <c r="D4030" t="s">
        <v>302</v>
      </c>
      <c r="E4030" t="s">
        <v>3491</v>
      </c>
      <c r="F4030" t="s">
        <v>299</v>
      </c>
      <c r="G4030" t="s">
        <v>299</v>
      </c>
      <c r="H4030" t="s">
        <v>4353</v>
      </c>
      <c r="I4030" s="14">
        <v>2500000</v>
      </c>
      <c r="J4030" t="s">
        <v>146</v>
      </c>
      <c r="K4030" s="14">
        <v>2500000</v>
      </c>
      <c r="L4030" t="s">
        <v>197</v>
      </c>
      <c r="M4030" t="s">
        <v>202</v>
      </c>
      <c r="N4030" s="14"/>
      <c r="O4030" s="14"/>
      <c r="P4030" s="14"/>
      <c r="Q4030" s="14"/>
      <c r="R4030" s="14"/>
      <c r="S4030" s="14">
        <v>0</v>
      </c>
    </row>
    <row r="4031" spans="1:19" x14ac:dyDescent="0.3">
      <c r="A4031" t="s">
        <v>8960</v>
      </c>
      <c r="B4031" t="s">
        <v>42</v>
      </c>
      <c r="C4031" s="14">
        <v>2002</v>
      </c>
      <c r="D4031" t="s">
        <v>372</v>
      </c>
      <c r="E4031" t="s">
        <v>3493</v>
      </c>
      <c r="F4031" t="s">
        <v>336</v>
      </c>
      <c r="G4031" t="s">
        <v>337</v>
      </c>
      <c r="H4031" t="s">
        <v>207</v>
      </c>
      <c r="I4031" s="14"/>
      <c r="J4031" t="s">
        <v>4353</v>
      </c>
      <c r="K4031" s="14">
        <v>39000000</v>
      </c>
      <c r="L4031" t="s">
        <v>198</v>
      </c>
      <c r="M4031" t="s">
        <v>199</v>
      </c>
      <c r="N4031" s="14">
        <v>5</v>
      </c>
      <c r="O4031" s="14"/>
      <c r="P4031" s="14">
        <v>4</v>
      </c>
      <c r="Q4031" s="14">
        <v>0</v>
      </c>
      <c r="R4031" s="14">
        <v>1</v>
      </c>
      <c r="S4031" s="14">
        <v>1</v>
      </c>
    </row>
    <row r="4032" spans="1:19" x14ac:dyDescent="0.3">
      <c r="A4032" t="s">
        <v>8961</v>
      </c>
      <c r="B4032" t="s">
        <v>42</v>
      </c>
      <c r="C4032" s="14">
        <v>2002</v>
      </c>
      <c r="D4032" t="s">
        <v>372</v>
      </c>
      <c r="E4032" t="s">
        <v>204</v>
      </c>
      <c r="F4032" t="s">
        <v>364</v>
      </c>
      <c r="G4032" t="s">
        <v>365</v>
      </c>
      <c r="H4032" t="s">
        <v>207</v>
      </c>
      <c r="I4032" s="14"/>
      <c r="J4032" t="s">
        <v>4353</v>
      </c>
      <c r="K4032" s="14">
        <v>4000000</v>
      </c>
      <c r="L4032" t="s">
        <v>198</v>
      </c>
      <c r="M4032" t="s">
        <v>366</v>
      </c>
      <c r="N4032" s="14">
        <v>0</v>
      </c>
      <c r="O4032" s="14"/>
      <c r="P4032" s="14"/>
      <c r="Q4032" s="14">
        <v>0</v>
      </c>
      <c r="R4032" s="14">
        <v>1</v>
      </c>
      <c r="S4032" s="14">
        <v>0</v>
      </c>
    </row>
    <row r="4033" spans="1:19" x14ac:dyDescent="0.3">
      <c r="A4033" t="s">
        <v>8962</v>
      </c>
      <c r="B4033" t="s">
        <v>42</v>
      </c>
      <c r="C4033" s="14">
        <v>2003</v>
      </c>
      <c r="D4033" t="s">
        <v>372</v>
      </c>
      <c r="E4033" t="s">
        <v>3502</v>
      </c>
      <c r="F4033" t="s">
        <v>299</v>
      </c>
      <c r="G4033" t="s">
        <v>299</v>
      </c>
      <c r="H4033" t="s">
        <v>207</v>
      </c>
      <c r="I4033" s="14"/>
      <c r="J4033" t="s">
        <v>4353</v>
      </c>
      <c r="K4033" s="14">
        <v>41000000</v>
      </c>
      <c r="L4033" t="s">
        <v>198</v>
      </c>
      <c r="M4033" t="s">
        <v>4353</v>
      </c>
      <c r="N4033" s="14"/>
      <c r="O4033" s="14"/>
      <c r="P4033" s="14"/>
      <c r="Q4033" s="14">
        <v>0</v>
      </c>
      <c r="R4033" s="14">
        <v>1</v>
      </c>
      <c r="S4033" s="14">
        <v>1</v>
      </c>
    </row>
    <row r="4034" spans="1:19" x14ac:dyDescent="0.3">
      <c r="A4034" t="s">
        <v>8963</v>
      </c>
      <c r="B4034" t="s">
        <v>42</v>
      </c>
      <c r="C4034" s="14">
        <v>2003</v>
      </c>
      <c r="D4034" t="s">
        <v>4542</v>
      </c>
      <c r="E4034" t="s">
        <v>8969</v>
      </c>
      <c r="F4034" t="s">
        <v>3498</v>
      </c>
      <c r="G4034" t="s">
        <v>493</v>
      </c>
      <c r="H4034" t="s">
        <v>456</v>
      </c>
      <c r="I4034" s="14">
        <v>25000000</v>
      </c>
      <c r="J4034" t="s">
        <v>146</v>
      </c>
      <c r="K4034" s="14">
        <v>25000000</v>
      </c>
      <c r="L4034" t="s">
        <v>198</v>
      </c>
      <c r="M4034" t="s">
        <v>199</v>
      </c>
      <c r="N4034" s="14">
        <v>6</v>
      </c>
      <c r="O4034" s="14"/>
      <c r="P4034" s="14"/>
      <c r="Q4034" s="14">
        <v>0</v>
      </c>
      <c r="R4034" s="14">
        <v>1</v>
      </c>
      <c r="S4034" s="14">
        <v>1</v>
      </c>
    </row>
    <row r="4035" spans="1:19" x14ac:dyDescent="0.3">
      <c r="A4035" t="s">
        <v>8964</v>
      </c>
      <c r="B4035" t="s">
        <v>42</v>
      </c>
      <c r="C4035" s="14">
        <v>2003</v>
      </c>
      <c r="D4035" t="s">
        <v>4542</v>
      </c>
      <c r="E4035" t="s">
        <v>3497</v>
      </c>
      <c r="F4035" t="s">
        <v>299</v>
      </c>
      <c r="G4035" t="s">
        <v>299</v>
      </c>
      <c r="H4035" t="s">
        <v>207</v>
      </c>
      <c r="I4035" s="14">
        <v>10000000</v>
      </c>
      <c r="J4035" t="s">
        <v>146</v>
      </c>
      <c r="K4035" s="14">
        <v>10000000</v>
      </c>
      <c r="L4035" t="s">
        <v>198</v>
      </c>
      <c r="M4035" t="s">
        <v>202</v>
      </c>
      <c r="N4035" s="14"/>
      <c r="O4035" s="14"/>
      <c r="P4035" s="14"/>
      <c r="Q4035" s="14">
        <v>0</v>
      </c>
      <c r="R4035" s="14">
        <v>1</v>
      </c>
      <c r="S4035" s="14">
        <v>0</v>
      </c>
    </row>
    <row r="4036" spans="1:19" x14ac:dyDescent="0.3">
      <c r="A4036" t="s">
        <v>8965</v>
      </c>
      <c r="B4036" t="s">
        <v>42</v>
      </c>
      <c r="C4036" s="14">
        <v>2003</v>
      </c>
      <c r="D4036" t="s">
        <v>4715</v>
      </c>
      <c r="E4036" t="s">
        <v>3495</v>
      </c>
      <c r="F4036" t="s">
        <v>336</v>
      </c>
      <c r="G4036" t="s">
        <v>337</v>
      </c>
      <c r="H4036" t="s">
        <v>207</v>
      </c>
      <c r="I4036" s="14">
        <v>608000000</v>
      </c>
      <c r="J4036" t="s">
        <v>146</v>
      </c>
      <c r="K4036" s="14">
        <v>608000000</v>
      </c>
      <c r="L4036" t="s">
        <v>198</v>
      </c>
      <c r="M4036" t="s">
        <v>199</v>
      </c>
      <c r="N4036" s="14"/>
      <c r="O4036" s="14"/>
      <c r="P4036" s="14"/>
      <c r="Q4036" s="14">
        <v>0</v>
      </c>
      <c r="R4036" s="14">
        <v>1</v>
      </c>
      <c r="S4036" s="14">
        <v>1</v>
      </c>
    </row>
    <row r="4037" spans="1:19" x14ac:dyDescent="0.3">
      <c r="A4037" t="s">
        <v>8966</v>
      </c>
      <c r="B4037" t="s">
        <v>42</v>
      </c>
      <c r="C4037" s="14">
        <v>2003</v>
      </c>
      <c r="D4037" t="s">
        <v>372</v>
      </c>
      <c r="E4037" t="s">
        <v>3503</v>
      </c>
      <c r="F4037" t="s">
        <v>299</v>
      </c>
      <c r="G4037" t="s">
        <v>299</v>
      </c>
      <c r="H4037" t="s">
        <v>207</v>
      </c>
      <c r="I4037" s="14"/>
      <c r="J4037" t="s">
        <v>4353</v>
      </c>
      <c r="K4037" s="14">
        <v>35000000</v>
      </c>
      <c r="L4037" t="s">
        <v>198</v>
      </c>
      <c r="M4037" t="s">
        <v>4353</v>
      </c>
      <c r="N4037" s="14"/>
      <c r="O4037" s="14"/>
      <c r="P4037" s="14"/>
      <c r="Q4037" s="14">
        <v>0</v>
      </c>
      <c r="R4037" s="14">
        <v>1</v>
      </c>
      <c r="S4037" s="14">
        <v>1</v>
      </c>
    </row>
    <row r="4038" spans="1:19" x14ac:dyDescent="0.3">
      <c r="A4038" t="s">
        <v>8967</v>
      </c>
      <c r="B4038" t="s">
        <v>42</v>
      </c>
      <c r="C4038" s="14">
        <v>2003</v>
      </c>
      <c r="D4038" t="s">
        <v>372</v>
      </c>
      <c r="E4038" t="s">
        <v>3499</v>
      </c>
      <c r="F4038" t="s">
        <v>336</v>
      </c>
      <c r="G4038" t="s">
        <v>337</v>
      </c>
      <c r="H4038" t="s">
        <v>207</v>
      </c>
      <c r="I4038" s="14"/>
      <c r="J4038" t="s">
        <v>4353</v>
      </c>
      <c r="K4038" s="14">
        <v>4000000</v>
      </c>
      <c r="L4038" t="s">
        <v>198</v>
      </c>
      <c r="M4038" t="s">
        <v>202</v>
      </c>
      <c r="N4038" s="14"/>
      <c r="O4038" s="14"/>
      <c r="P4038" s="14"/>
      <c r="Q4038" s="14">
        <v>0</v>
      </c>
      <c r="R4038" s="14">
        <v>1</v>
      </c>
      <c r="S4038" s="14">
        <v>0</v>
      </c>
    </row>
    <row r="4039" spans="1:19" x14ac:dyDescent="0.3">
      <c r="A4039" t="s">
        <v>8968</v>
      </c>
      <c r="B4039" t="s">
        <v>42</v>
      </c>
      <c r="C4039" s="14">
        <v>2003</v>
      </c>
      <c r="D4039" t="s">
        <v>372</v>
      </c>
      <c r="E4039" t="s">
        <v>3500</v>
      </c>
      <c r="F4039" t="s">
        <v>299</v>
      </c>
      <c r="G4039" t="s">
        <v>299</v>
      </c>
      <c r="H4039" t="s">
        <v>207</v>
      </c>
      <c r="I4039" s="14"/>
      <c r="J4039" t="s">
        <v>4353</v>
      </c>
      <c r="K4039" s="14">
        <v>106000000</v>
      </c>
      <c r="L4039" t="s">
        <v>198</v>
      </c>
      <c r="M4039" t="s">
        <v>4353</v>
      </c>
      <c r="N4039" s="14"/>
      <c r="O4039" s="14"/>
      <c r="P4039" s="14"/>
      <c r="Q4039" s="14">
        <v>0</v>
      </c>
      <c r="R4039" s="14">
        <v>1</v>
      </c>
      <c r="S4039" s="14">
        <v>1</v>
      </c>
    </row>
    <row r="4040" spans="1:19" x14ac:dyDescent="0.3">
      <c r="A4040" t="s">
        <v>8970</v>
      </c>
      <c r="B4040" t="s">
        <v>42</v>
      </c>
      <c r="C4040" s="14">
        <v>2003</v>
      </c>
      <c r="D4040" t="s">
        <v>372</v>
      </c>
      <c r="E4040" t="s">
        <v>3496</v>
      </c>
      <c r="F4040" t="s">
        <v>299</v>
      </c>
      <c r="G4040" t="s">
        <v>299</v>
      </c>
      <c r="H4040" t="s">
        <v>207</v>
      </c>
      <c r="I4040" s="14"/>
      <c r="J4040" t="s">
        <v>4353</v>
      </c>
      <c r="K4040" s="14">
        <v>38000000</v>
      </c>
      <c r="L4040" t="s">
        <v>198</v>
      </c>
      <c r="M4040" t="s">
        <v>4353</v>
      </c>
      <c r="N4040" s="14"/>
      <c r="O4040" s="14"/>
      <c r="P4040" s="14"/>
      <c r="Q4040" s="14">
        <v>0</v>
      </c>
      <c r="R4040" s="14">
        <v>1</v>
      </c>
      <c r="S4040" s="14">
        <v>1</v>
      </c>
    </row>
    <row r="4041" spans="1:19" x14ac:dyDescent="0.3">
      <c r="A4041" t="s">
        <v>8971</v>
      </c>
      <c r="B4041" t="s">
        <v>42</v>
      </c>
      <c r="C4041" s="14">
        <v>2003</v>
      </c>
      <c r="D4041" t="s">
        <v>4542</v>
      </c>
      <c r="E4041" t="s">
        <v>3501</v>
      </c>
      <c r="F4041" t="s">
        <v>336</v>
      </c>
      <c r="G4041" t="s">
        <v>337</v>
      </c>
      <c r="H4041" t="s">
        <v>207</v>
      </c>
      <c r="I4041" s="14">
        <v>337450000</v>
      </c>
      <c r="J4041" t="s">
        <v>146</v>
      </c>
      <c r="K4041" s="14">
        <v>337450000</v>
      </c>
      <c r="L4041" t="s">
        <v>198</v>
      </c>
      <c r="M4041" t="s">
        <v>4353</v>
      </c>
      <c r="N4041" s="14"/>
      <c r="O4041" s="14"/>
      <c r="P4041" s="14"/>
      <c r="Q4041" s="14">
        <v>0</v>
      </c>
      <c r="R4041" s="14">
        <v>1</v>
      </c>
      <c r="S4041" s="14">
        <v>1</v>
      </c>
    </row>
    <row r="4042" spans="1:19" x14ac:dyDescent="0.3">
      <c r="A4042" t="s">
        <v>8972</v>
      </c>
      <c r="B4042" t="s">
        <v>42</v>
      </c>
      <c r="C4042" s="14">
        <v>2004</v>
      </c>
      <c r="D4042" t="s">
        <v>4542</v>
      </c>
      <c r="E4042" t="s">
        <v>3505</v>
      </c>
      <c r="F4042" t="s">
        <v>336</v>
      </c>
      <c r="G4042" t="s">
        <v>337</v>
      </c>
      <c r="H4042" t="s">
        <v>207</v>
      </c>
      <c r="I4042" s="14">
        <v>3000000</v>
      </c>
      <c r="J4042" t="s">
        <v>146</v>
      </c>
      <c r="K4042" s="14">
        <v>3000000</v>
      </c>
      <c r="L4042" t="s">
        <v>198</v>
      </c>
      <c r="M4042" t="s">
        <v>4353</v>
      </c>
      <c r="N4042" s="14"/>
      <c r="O4042" s="14"/>
      <c r="P4042" s="14">
        <v>10</v>
      </c>
      <c r="Q4042" s="14">
        <v>0</v>
      </c>
      <c r="R4042" s="14">
        <v>1</v>
      </c>
      <c r="S4042" s="14">
        <v>0</v>
      </c>
    </row>
    <row r="4043" spans="1:19" x14ac:dyDescent="0.3">
      <c r="A4043" t="s">
        <v>8973</v>
      </c>
      <c r="B4043" t="s">
        <v>42</v>
      </c>
      <c r="C4043" s="14">
        <v>2004</v>
      </c>
      <c r="D4043" t="s">
        <v>4542</v>
      </c>
      <c r="E4043" t="s">
        <v>3511</v>
      </c>
      <c r="F4043" t="s">
        <v>299</v>
      </c>
      <c r="G4043" t="s">
        <v>299</v>
      </c>
      <c r="H4043" t="s">
        <v>207</v>
      </c>
      <c r="I4043" s="14">
        <v>11000000</v>
      </c>
      <c r="J4043" t="s">
        <v>146</v>
      </c>
      <c r="K4043" s="14">
        <v>11000000</v>
      </c>
      <c r="L4043" t="s">
        <v>198</v>
      </c>
      <c r="M4043" t="s">
        <v>202</v>
      </c>
      <c r="N4043" s="14">
        <v>3</v>
      </c>
      <c r="O4043" s="14"/>
      <c r="P4043" s="14"/>
      <c r="Q4043" s="14">
        <v>0</v>
      </c>
      <c r="R4043" s="14">
        <v>1</v>
      </c>
      <c r="S4043" s="14">
        <v>0</v>
      </c>
    </row>
    <row r="4044" spans="1:19" x14ac:dyDescent="0.3">
      <c r="A4044" t="s">
        <v>8974</v>
      </c>
      <c r="B4044" t="s">
        <v>42</v>
      </c>
      <c r="C4044" s="14">
        <v>2004</v>
      </c>
      <c r="D4044" t="s">
        <v>4542</v>
      </c>
      <c r="E4044" t="s">
        <v>3504</v>
      </c>
      <c r="F4044" t="s">
        <v>299</v>
      </c>
      <c r="G4044" t="s">
        <v>299</v>
      </c>
      <c r="H4044" t="s">
        <v>207</v>
      </c>
      <c r="I4044" s="14">
        <v>6800000</v>
      </c>
      <c r="J4044" t="s">
        <v>146</v>
      </c>
      <c r="K4044" s="14">
        <v>6800000</v>
      </c>
      <c r="L4044" t="s">
        <v>198</v>
      </c>
      <c r="M4044" t="s">
        <v>4353</v>
      </c>
      <c r="N4044" s="14"/>
      <c r="O4044" s="14"/>
      <c r="P4044" s="14"/>
      <c r="Q4044" s="14">
        <v>0</v>
      </c>
      <c r="R4044" s="14">
        <v>1</v>
      </c>
      <c r="S4044" s="14">
        <v>0</v>
      </c>
    </row>
    <row r="4045" spans="1:19" x14ac:dyDescent="0.3">
      <c r="A4045" t="s">
        <v>8975</v>
      </c>
      <c r="B4045" t="s">
        <v>42</v>
      </c>
      <c r="C4045" s="14">
        <v>2004</v>
      </c>
      <c r="D4045" t="s">
        <v>372</v>
      </c>
      <c r="E4045" t="s">
        <v>3506</v>
      </c>
      <c r="F4045" t="s">
        <v>299</v>
      </c>
      <c r="G4045" t="s">
        <v>299</v>
      </c>
      <c r="H4045" t="s">
        <v>207</v>
      </c>
      <c r="I4045" s="14"/>
      <c r="J4045" t="s">
        <v>4353</v>
      </c>
      <c r="K4045" s="14">
        <v>9000000</v>
      </c>
      <c r="L4045" t="s">
        <v>198</v>
      </c>
      <c r="M4045" t="s">
        <v>4353</v>
      </c>
      <c r="N4045" s="14"/>
      <c r="O4045" s="14"/>
      <c r="P4045" s="14"/>
      <c r="Q4045" s="14">
        <v>0</v>
      </c>
      <c r="R4045" s="14">
        <v>1</v>
      </c>
      <c r="S4045" s="14">
        <v>0</v>
      </c>
    </row>
    <row r="4046" spans="1:19" x14ac:dyDescent="0.3">
      <c r="A4046" t="s">
        <v>8976</v>
      </c>
      <c r="B4046" t="s">
        <v>42</v>
      </c>
      <c r="C4046" s="14">
        <v>2004</v>
      </c>
      <c r="D4046" t="s">
        <v>4542</v>
      </c>
      <c r="E4046" t="s">
        <v>3507</v>
      </c>
      <c r="F4046" t="s">
        <v>3490</v>
      </c>
      <c r="G4046" t="s">
        <v>493</v>
      </c>
      <c r="H4046" t="s">
        <v>456</v>
      </c>
      <c r="I4046" s="14"/>
      <c r="J4046" t="s">
        <v>4353</v>
      </c>
      <c r="K4046" s="14">
        <v>82000000</v>
      </c>
      <c r="L4046" t="s">
        <v>198</v>
      </c>
      <c r="M4046" t="s">
        <v>199</v>
      </c>
      <c r="N4046" s="14"/>
      <c r="O4046" s="14"/>
      <c r="P4046" s="14"/>
      <c r="Q4046" s="14">
        <v>0</v>
      </c>
      <c r="R4046" s="14">
        <v>1</v>
      </c>
      <c r="S4046" s="14">
        <v>1</v>
      </c>
    </row>
    <row r="4047" spans="1:19" x14ac:dyDescent="0.3">
      <c r="A4047" t="s">
        <v>8977</v>
      </c>
      <c r="B4047" t="s">
        <v>42</v>
      </c>
      <c r="C4047" s="14">
        <v>2004</v>
      </c>
      <c r="D4047" t="s">
        <v>372</v>
      </c>
      <c r="E4047" t="s">
        <v>3509</v>
      </c>
      <c r="F4047" t="s">
        <v>3510</v>
      </c>
      <c r="G4047" t="s">
        <v>493</v>
      </c>
      <c r="H4047" t="s">
        <v>456</v>
      </c>
      <c r="I4047" s="14"/>
      <c r="J4047" t="s">
        <v>4353</v>
      </c>
      <c r="K4047" s="14">
        <v>129000000</v>
      </c>
      <c r="L4047" t="s">
        <v>198</v>
      </c>
      <c r="M4047" t="s">
        <v>199</v>
      </c>
      <c r="N4047" s="14"/>
      <c r="O4047" s="14"/>
      <c r="P4047" s="14"/>
      <c r="Q4047" s="14">
        <v>0</v>
      </c>
      <c r="R4047" s="14">
        <v>1</v>
      </c>
      <c r="S4047" s="14">
        <v>1</v>
      </c>
    </row>
    <row r="4048" spans="1:19" x14ac:dyDescent="0.3">
      <c r="A4048" t="s">
        <v>8978</v>
      </c>
      <c r="B4048" t="s">
        <v>42</v>
      </c>
      <c r="C4048" s="14">
        <v>2004</v>
      </c>
      <c r="D4048" t="s">
        <v>372</v>
      </c>
      <c r="E4048" t="s">
        <v>3508</v>
      </c>
      <c r="F4048" t="s">
        <v>299</v>
      </c>
      <c r="G4048" t="s">
        <v>299</v>
      </c>
      <c r="H4048" t="s">
        <v>207</v>
      </c>
      <c r="I4048" s="14"/>
      <c r="J4048" t="s">
        <v>4353</v>
      </c>
      <c r="K4048" s="14">
        <v>12000000</v>
      </c>
      <c r="L4048" t="s">
        <v>198</v>
      </c>
      <c r="M4048" t="s">
        <v>4353</v>
      </c>
      <c r="N4048" s="14"/>
      <c r="O4048" s="14"/>
      <c r="P4048" s="14"/>
      <c r="Q4048" s="14">
        <v>0</v>
      </c>
      <c r="R4048" s="14">
        <v>1</v>
      </c>
      <c r="S4048" s="14">
        <v>0</v>
      </c>
    </row>
    <row r="4049" spans="1:19" x14ac:dyDescent="0.3">
      <c r="A4049" t="s">
        <v>8979</v>
      </c>
      <c r="B4049" t="s">
        <v>42</v>
      </c>
      <c r="C4049" s="14">
        <v>2005</v>
      </c>
      <c r="D4049" t="s">
        <v>4715</v>
      </c>
      <c r="E4049" t="s">
        <v>3515</v>
      </c>
      <c r="F4049" t="s">
        <v>336</v>
      </c>
      <c r="G4049" t="s">
        <v>337</v>
      </c>
      <c r="H4049" t="s">
        <v>456</v>
      </c>
      <c r="I4049" s="14">
        <v>175000000</v>
      </c>
      <c r="J4049" t="s">
        <v>146</v>
      </c>
      <c r="K4049" s="14">
        <v>175000000</v>
      </c>
      <c r="L4049" t="s">
        <v>198</v>
      </c>
      <c r="M4049" t="s">
        <v>199</v>
      </c>
      <c r="N4049" s="14">
        <v>3.7</v>
      </c>
      <c r="O4049" s="14">
        <v>3</v>
      </c>
      <c r="P4049" s="14">
        <v>9</v>
      </c>
      <c r="Q4049" s="14">
        <v>0</v>
      </c>
      <c r="R4049" s="14">
        <v>1</v>
      </c>
      <c r="S4049" s="14">
        <v>1</v>
      </c>
    </row>
    <row r="4050" spans="1:19" x14ac:dyDescent="0.3">
      <c r="A4050" t="s">
        <v>8980</v>
      </c>
      <c r="B4050" t="s">
        <v>42</v>
      </c>
      <c r="C4050" s="14">
        <v>2005</v>
      </c>
      <c r="D4050" t="s">
        <v>4542</v>
      </c>
      <c r="E4050" t="s">
        <v>3523</v>
      </c>
      <c r="F4050" t="s">
        <v>336</v>
      </c>
      <c r="G4050" t="s">
        <v>337</v>
      </c>
      <c r="H4050" t="s">
        <v>207</v>
      </c>
      <c r="I4050" s="14">
        <v>3600000</v>
      </c>
      <c r="J4050" t="s">
        <v>146</v>
      </c>
      <c r="K4050" s="14">
        <v>3600000</v>
      </c>
      <c r="L4050" t="s">
        <v>198</v>
      </c>
      <c r="M4050" t="s">
        <v>202</v>
      </c>
      <c r="N4050" s="14">
        <v>3</v>
      </c>
      <c r="O4050" s="14">
        <v>2</v>
      </c>
      <c r="P4050" s="14">
        <v>5</v>
      </c>
      <c r="Q4050" s="14">
        <v>0</v>
      </c>
      <c r="R4050" s="14">
        <v>1</v>
      </c>
      <c r="S4050" s="14">
        <v>0</v>
      </c>
    </row>
    <row r="4051" spans="1:19" x14ac:dyDescent="0.3">
      <c r="A4051" t="s">
        <v>8981</v>
      </c>
      <c r="B4051" t="s">
        <v>42</v>
      </c>
      <c r="C4051" s="14">
        <v>2005</v>
      </c>
      <c r="D4051" t="s">
        <v>302</v>
      </c>
      <c r="E4051" t="s">
        <v>3517</v>
      </c>
      <c r="F4051" t="s">
        <v>299</v>
      </c>
      <c r="G4051" t="s">
        <v>299</v>
      </c>
      <c r="H4051" t="s">
        <v>4353</v>
      </c>
      <c r="I4051" s="14">
        <v>3000000</v>
      </c>
      <c r="J4051" t="s">
        <v>146</v>
      </c>
      <c r="K4051" s="14">
        <v>3000000</v>
      </c>
      <c r="L4051" t="s">
        <v>197</v>
      </c>
      <c r="M4051" t="s">
        <v>202</v>
      </c>
      <c r="N4051" s="14"/>
      <c r="O4051" s="14"/>
      <c r="P4051" s="14"/>
      <c r="Q4051" s="14"/>
      <c r="R4051" s="14"/>
      <c r="S4051" s="14">
        <v>0</v>
      </c>
    </row>
    <row r="4052" spans="1:19" x14ac:dyDescent="0.3">
      <c r="A4052" t="s">
        <v>8982</v>
      </c>
      <c r="B4052" t="s">
        <v>42</v>
      </c>
      <c r="C4052" s="14">
        <v>2005</v>
      </c>
      <c r="D4052" t="s">
        <v>4542</v>
      </c>
      <c r="E4052" t="s">
        <v>3521</v>
      </c>
      <c r="F4052" t="s">
        <v>3510</v>
      </c>
      <c r="G4052" t="s">
        <v>493</v>
      </c>
      <c r="H4052" t="s">
        <v>207</v>
      </c>
      <c r="I4052" s="14">
        <v>22000000</v>
      </c>
      <c r="J4052" t="s">
        <v>146</v>
      </c>
      <c r="K4052" s="14">
        <v>22000000</v>
      </c>
      <c r="L4052" t="s">
        <v>198</v>
      </c>
      <c r="M4052" t="s">
        <v>199</v>
      </c>
      <c r="N4052" s="14">
        <v>4</v>
      </c>
      <c r="O4052" s="14">
        <v>2</v>
      </c>
      <c r="P4052" s="14">
        <v>6</v>
      </c>
      <c r="Q4052" s="14">
        <v>0</v>
      </c>
      <c r="R4052" s="14">
        <v>1</v>
      </c>
      <c r="S4052" s="14">
        <v>1</v>
      </c>
    </row>
    <row r="4053" spans="1:19" x14ac:dyDescent="0.3">
      <c r="A4053" t="s">
        <v>8983</v>
      </c>
      <c r="B4053" t="s">
        <v>42</v>
      </c>
      <c r="C4053" s="14">
        <v>2005</v>
      </c>
      <c r="D4053" t="s">
        <v>4542</v>
      </c>
      <c r="E4053" t="s">
        <v>3524</v>
      </c>
      <c r="F4053" t="s">
        <v>336</v>
      </c>
      <c r="G4053" t="s">
        <v>337</v>
      </c>
      <c r="H4053" t="s">
        <v>207</v>
      </c>
      <c r="I4053" s="14">
        <v>10000000</v>
      </c>
      <c r="J4053" t="s">
        <v>146</v>
      </c>
      <c r="K4053" s="14">
        <v>10000000</v>
      </c>
      <c r="L4053" t="s">
        <v>198</v>
      </c>
      <c r="M4053" t="s">
        <v>199</v>
      </c>
      <c r="N4053" s="14">
        <v>4</v>
      </c>
      <c r="O4053" s="14">
        <v>2</v>
      </c>
      <c r="P4053" s="14">
        <v>5</v>
      </c>
      <c r="Q4053" s="14">
        <v>0</v>
      </c>
      <c r="R4053" s="14">
        <v>1</v>
      </c>
      <c r="S4053" s="14">
        <v>0</v>
      </c>
    </row>
    <row r="4054" spans="1:19" x14ac:dyDescent="0.3">
      <c r="A4054" t="s">
        <v>8984</v>
      </c>
      <c r="B4054" t="s">
        <v>42</v>
      </c>
      <c r="C4054" s="14">
        <v>2005</v>
      </c>
      <c r="D4054" t="s">
        <v>4542</v>
      </c>
      <c r="E4054" t="s">
        <v>3520</v>
      </c>
      <c r="F4054" t="s">
        <v>336</v>
      </c>
      <c r="G4054" t="s">
        <v>337</v>
      </c>
      <c r="H4054" t="s">
        <v>207</v>
      </c>
      <c r="I4054" s="14">
        <v>10500000</v>
      </c>
      <c r="J4054" t="s">
        <v>146</v>
      </c>
      <c r="K4054" s="14">
        <v>10500000</v>
      </c>
      <c r="L4054" t="s">
        <v>198</v>
      </c>
      <c r="M4054" t="s">
        <v>199</v>
      </c>
      <c r="N4054" s="14">
        <v>4</v>
      </c>
      <c r="O4054" s="14">
        <v>2</v>
      </c>
      <c r="P4054" s="14">
        <v>6</v>
      </c>
      <c r="Q4054" s="14">
        <v>0</v>
      </c>
      <c r="R4054" s="14">
        <v>1</v>
      </c>
      <c r="S4054" s="14">
        <v>0</v>
      </c>
    </row>
    <row r="4055" spans="1:19" x14ac:dyDescent="0.3">
      <c r="A4055" t="s">
        <v>8985</v>
      </c>
      <c r="B4055" t="s">
        <v>42</v>
      </c>
      <c r="C4055" s="14">
        <v>2005</v>
      </c>
      <c r="D4055" t="s">
        <v>4542</v>
      </c>
      <c r="E4055" t="s">
        <v>3513</v>
      </c>
      <c r="F4055" t="s">
        <v>336</v>
      </c>
      <c r="G4055" t="s">
        <v>337</v>
      </c>
      <c r="H4055" t="s">
        <v>207</v>
      </c>
      <c r="I4055" s="14">
        <v>32500000</v>
      </c>
      <c r="J4055" t="s">
        <v>146</v>
      </c>
      <c r="K4055" s="14">
        <v>32500000</v>
      </c>
      <c r="L4055" t="s">
        <v>198</v>
      </c>
      <c r="M4055" t="s">
        <v>199</v>
      </c>
      <c r="N4055" s="14">
        <v>4</v>
      </c>
      <c r="O4055" s="14">
        <v>2</v>
      </c>
      <c r="P4055" s="14"/>
      <c r="Q4055" s="14">
        <v>0</v>
      </c>
      <c r="R4055" s="14">
        <v>1</v>
      </c>
      <c r="S4055" s="14">
        <v>1</v>
      </c>
    </row>
    <row r="4056" spans="1:19" x14ac:dyDescent="0.3">
      <c r="A4056" t="s">
        <v>8986</v>
      </c>
      <c r="B4056" t="s">
        <v>42</v>
      </c>
      <c r="C4056" s="14">
        <v>2005</v>
      </c>
      <c r="D4056" t="s">
        <v>4542</v>
      </c>
      <c r="E4056" t="s">
        <v>3519</v>
      </c>
      <c r="F4056" t="s">
        <v>336</v>
      </c>
      <c r="G4056" t="s">
        <v>337</v>
      </c>
      <c r="H4056" t="s">
        <v>207</v>
      </c>
      <c r="I4056" s="14"/>
      <c r="J4056" t="s">
        <v>4353</v>
      </c>
      <c r="K4056" s="14">
        <v>3700000</v>
      </c>
      <c r="L4056" t="s">
        <v>198</v>
      </c>
      <c r="M4056" t="s">
        <v>202</v>
      </c>
      <c r="N4056" s="14">
        <v>4</v>
      </c>
      <c r="O4056" s="14">
        <v>1</v>
      </c>
      <c r="P4056" s="14">
        <v>8</v>
      </c>
      <c r="Q4056" s="14">
        <v>0</v>
      </c>
      <c r="R4056" s="14">
        <v>1</v>
      </c>
      <c r="S4056" s="14">
        <v>0</v>
      </c>
    </row>
    <row r="4057" spans="1:19" x14ac:dyDescent="0.3">
      <c r="A4057" t="s">
        <v>8987</v>
      </c>
      <c r="B4057" t="s">
        <v>42</v>
      </c>
      <c r="C4057" s="14">
        <v>2005</v>
      </c>
      <c r="D4057" t="s">
        <v>372</v>
      </c>
      <c r="E4057" t="s">
        <v>3518</v>
      </c>
      <c r="F4057" t="s">
        <v>336</v>
      </c>
      <c r="G4057" t="s">
        <v>337</v>
      </c>
      <c r="H4057" t="s">
        <v>207</v>
      </c>
      <c r="I4057" s="14"/>
      <c r="J4057" t="s">
        <v>4353</v>
      </c>
      <c r="K4057" s="14">
        <v>13000000</v>
      </c>
      <c r="L4057" t="s">
        <v>198</v>
      </c>
      <c r="M4057" t="s">
        <v>202</v>
      </c>
      <c r="N4057" s="14">
        <v>4</v>
      </c>
      <c r="O4057" s="14">
        <v>2</v>
      </c>
      <c r="P4057" s="14">
        <v>6</v>
      </c>
      <c r="Q4057" s="14">
        <v>0</v>
      </c>
      <c r="R4057" s="14">
        <v>1</v>
      </c>
      <c r="S4057" s="14">
        <v>0</v>
      </c>
    </row>
    <row r="4058" spans="1:19" x14ac:dyDescent="0.3">
      <c r="A4058" t="s">
        <v>8988</v>
      </c>
      <c r="B4058" t="s">
        <v>42</v>
      </c>
      <c r="C4058" s="14">
        <v>2005</v>
      </c>
      <c r="D4058" t="s">
        <v>372</v>
      </c>
      <c r="E4058" t="s">
        <v>3514</v>
      </c>
      <c r="F4058" t="s">
        <v>336</v>
      </c>
      <c r="G4058" t="s">
        <v>337</v>
      </c>
      <c r="H4058" t="s">
        <v>207</v>
      </c>
      <c r="I4058" s="14"/>
      <c r="J4058" t="s">
        <v>4353</v>
      </c>
      <c r="K4058" s="14">
        <v>67000000</v>
      </c>
      <c r="L4058" t="s">
        <v>198</v>
      </c>
      <c r="M4058" t="s">
        <v>199</v>
      </c>
      <c r="N4058" s="14">
        <v>4</v>
      </c>
      <c r="O4058" s="14">
        <v>2</v>
      </c>
      <c r="P4058" s="14">
        <v>6</v>
      </c>
      <c r="Q4058" s="14">
        <v>0</v>
      </c>
      <c r="R4058" s="14">
        <v>1</v>
      </c>
      <c r="S4058" s="14">
        <v>1</v>
      </c>
    </row>
    <row r="4059" spans="1:19" x14ac:dyDescent="0.3">
      <c r="A4059" t="s">
        <v>8989</v>
      </c>
      <c r="B4059" t="s">
        <v>42</v>
      </c>
      <c r="C4059" s="14">
        <v>2005</v>
      </c>
      <c r="D4059" t="s">
        <v>302</v>
      </c>
      <c r="E4059" t="s">
        <v>3512</v>
      </c>
      <c r="F4059" t="s">
        <v>299</v>
      </c>
      <c r="G4059" t="s">
        <v>299</v>
      </c>
      <c r="H4059" t="s">
        <v>4353</v>
      </c>
      <c r="I4059" s="14">
        <v>10000000</v>
      </c>
      <c r="J4059" t="s">
        <v>147</v>
      </c>
      <c r="K4059" s="14">
        <v>1220358</v>
      </c>
      <c r="L4059" t="s">
        <v>197</v>
      </c>
      <c r="M4059" t="s">
        <v>202</v>
      </c>
      <c r="N4059" s="14"/>
      <c r="O4059" s="14"/>
      <c r="P4059" s="14"/>
      <c r="Q4059" s="14"/>
      <c r="R4059" s="14"/>
      <c r="S4059" s="14">
        <v>0</v>
      </c>
    </row>
    <row r="4060" spans="1:19" x14ac:dyDescent="0.3">
      <c r="A4060" t="s">
        <v>8990</v>
      </c>
      <c r="B4060" t="s">
        <v>42</v>
      </c>
      <c r="C4060" s="14">
        <v>2005</v>
      </c>
      <c r="D4060" t="s">
        <v>372</v>
      </c>
      <c r="E4060" t="s">
        <v>3522</v>
      </c>
      <c r="F4060" t="s">
        <v>364</v>
      </c>
      <c r="G4060" t="s">
        <v>365</v>
      </c>
      <c r="H4060" t="s">
        <v>207</v>
      </c>
      <c r="I4060" s="14"/>
      <c r="J4060" t="s">
        <v>4353</v>
      </c>
      <c r="K4060" s="14">
        <v>4000000</v>
      </c>
      <c r="L4060" t="s">
        <v>198</v>
      </c>
      <c r="M4060" t="s">
        <v>366</v>
      </c>
      <c r="N4060" s="14">
        <v>0</v>
      </c>
      <c r="O4060" s="14"/>
      <c r="P4060" s="14"/>
      <c r="Q4060" s="14">
        <v>0</v>
      </c>
      <c r="R4060" s="14">
        <v>1</v>
      </c>
      <c r="S4060" s="14">
        <v>0</v>
      </c>
    </row>
    <row r="4061" spans="1:19" x14ac:dyDescent="0.3">
      <c r="A4061" t="s">
        <v>8991</v>
      </c>
      <c r="B4061" t="s">
        <v>42</v>
      </c>
      <c r="C4061" s="14">
        <v>2005</v>
      </c>
      <c r="D4061" t="s">
        <v>372</v>
      </c>
      <c r="E4061" t="s">
        <v>3516</v>
      </c>
      <c r="F4061" t="s">
        <v>336</v>
      </c>
      <c r="G4061" t="s">
        <v>337</v>
      </c>
      <c r="H4061" t="s">
        <v>207</v>
      </c>
      <c r="I4061" s="14"/>
      <c r="J4061" t="s">
        <v>4353</v>
      </c>
      <c r="K4061" s="14">
        <v>7000000</v>
      </c>
      <c r="L4061" t="s">
        <v>198</v>
      </c>
      <c r="M4061" t="s">
        <v>202</v>
      </c>
      <c r="N4061" s="14">
        <v>4</v>
      </c>
      <c r="O4061" s="14">
        <v>2</v>
      </c>
      <c r="P4061" s="14">
        <v>6</v>
      </c>
      <c r="Q4061" s="14">
        <v>0</v>
      </c>
      <c r="R4061" s="14">
        <v>1</v>
      </c>
      <c r="S4061" s="14">
        <v>0</v>
      </c>
    </row>
    <row r="4062" spans="1:19" x14ac:dyDescent="0.3">
      <c r="A4062" t="s">
        <v>8992</v>
      </c>
      <c r="B4062" t="s">
        <v>42</v>
      </c>
      <c r="C4062" s="14">
        <v>2005</v>
      </c>
      <c r="D4062" t="s">
        <v>372</v>
      </c>
      <c r="E4062" t="s">
        <v>204</v>
      </c>
      <c r="F4062" t="s">
        <v>299</v>
      </c>
      <c r="G4062" t="s">
        <v>299</v>
      </c>
      <c r="H4062" t="s">
        <v>207</v>
      </c>
      <c r="I4062" s="14"/>
      <c r="J4062" t="s">
        <v>4353</v>
      </c>
      <c r="K4062" s="14">
        <v>4000000</v>
      </c>
      <c r="L4062" t="s">
        <v>198</v>
      </c>
      <c r="M4062" t="s">
        <v>4353</v>
      </c>
      <c r="N4062" s="14"/>
      <c r="O4062" s="14"/>
      <c r="P4062" s="14">
        <v>10</v>
      </c>
      <c r="Q4062" s="14">
        <v>0</v>
      </c>
      <c r="R4062" s="14">
        <v>1</v>
      </c>
      <c r="S4062" s="14">
        <v>0</v>
      </c>
    </row>
    <row r="4063" spans="1:19" x14ac:dyDescent="0.3">
      <c r="A4063" t="s">
        <v>8993</v>
      </c>
      <c r="B4063" t="s">
        <v>42</v>
      </c>
      <c r="C4063" s="14">
        <v>2006</v>
      </c>
      <c r="D4063" t="s">
        <v>4542</v>
      </c>
      <c r="E4063" t="s">
        <v>3526</v>
      </c>
      <c r="F4063" t="s">
        <v>3510</v>
      </c>
      <c r="G4063" t="s">
        <v>493</v>
      </c>
      <c r="H4063" t="s">
        <v>207</v>
      </c>
      <c r="I4063" s="14">
        <v>81000000</v>
      </c>
      <c r="J4063" t="s">
        <v>146</v>
      </c>
      <c r="K4063" s="14">
        <v>81000000</v>
      </c>
      <c r="L4063" t="s">
        <v>198</v>
      </c>
      <c r="M4063" t="s">
        <v>199</v>
      </c>
      <c r="N4063" s="14"/>
      <c r="O4063" s="14"/>
      <c r="P4063" s="14"/>
      <c r="Q4063" s="14">
        <v>0</v>
      </c>
      <c r="R4063" s="14">
        <v>1</v>
      </c>
      <c r="S4063" s="14">
        <v>1</v>
      </c>
    </row>
    <row r="4064" spans="1:19" x14ac:dyDescent="0.3">
      <c r="A4064" t="s">
        <v>8994</v>
      </c>
      <c r="B4064" t="s">
        <v>42</v>
      </c>
      <c r="C4064" s="14">
        <v>2006</v>
      </c>
      <c r="D4064" t="s">
        <v>4542</v>
      </c>
      <c r="E4064" t="s">
        <v>3530</v>
      </c>
      <c r="F4064" t="s">
        <v>336</v>
      </c>
      <c r="G4064" t="s">
        <v>337</v>
      </c>
      <c r="H4064" t="s">
        <v>207</v>
      </c>
      <c r="I4064" s="14">
        <v>29500000</v>
      </c>
      <c r="J4064" t="s">
        <v>146</v>
      </c>
      <c r="K4064" s="14">
        <v>29500000</v>
      </c>
      <c r="L4064" t="s">
        <v>198</v>
      </c>
      <c r="M4064" t="s">
        <v>199</v>
      </c>
      <c r="N4064" s="14">
        <v>4</v>
      </c>
      <c r="O4064" s="14">
        <v>3</v>
      </c>
      <c r="P4064" s="14">
        <v>7</v>
      </c>
      <c r="Q4064" s="14">
        <v>0</v>
      </c>
      <c r="R4064" s="14">
        <v>1</v>
      </c>
      <c r="S4064" s="14">
        <v>1</v>
      </c>
    </row>
    <row r="4065" spans="1:19" x14ac:dyDescent="0.3">
      <c r="A4065" t="s">
        <v>8995</v>
      </c>
      <c r="B4065" t="s">
        <v>42</v>
      </c>
      <c r="C4065" s="14">
        <v>2006</v>
      </c>
      <c r="D4065" t="s">
        <v>302</v>
      </c>
      <c r="E4065" t="s">
        <v>3527</v>
      </c>
      <c r="F4065" t="s">
        <v>299</v>
      </c>
      <c r="G4065" t="s">
        <v>299</v>
      </c>
      <c r="H4065" t="s">
        <v>4353</v>
      </c>
      <c r="I4065" s="14"/>
      <c r="J4065" t="s">
        <v>4353</v>
      </c>
      <c r="K4065" s="14"/>
      <c r="L4065" t="s">
        <v>197</v>
      </c>
      <c r="M4065" t="s">
        <v>202</v>
      </c>
      <c r="N4065" s="14"/>
      <c r="O4065" s="14"/>
      <c r="P4065" s="14"/>
      <c r="Q4065" s="14"/>
      <c r="R4065" s="14"/>
      <c r="S4065" s="14">
        <v>0</v>
      </c>
    </row>
    <row r="4066" spans="1:19" x14ac:dyDescent="0.3">
      <c r="A4066" t="s">
        <v>8996</v>
      </c>
      <c r="B4066" t="s">
        <v>42</v>
      </c>
      <c r="C4066" s="14">
        <v>2006</v>
      </c>
      <c r="D4066" t="s">
        <v>4542</v>
      </c>
      <c r="E4066" t="s">
        <v>3532</v>
      </c>
      <c r="F4066" t="s">
        <v>336</v>
      </c>
      <c r="G4066" t="s">
        <v>337</v>
      </c>
      <c r="H4066" t="s">
        <v>207</v>
      </c>
      <c r="I4066" s="14">
        <v>17000000</v>
      </c>
      <c r="J4066" t="s">
        <v>146</v>
      </c>
      <c r="K4066" s="14">
        <v>17000000</v>
      </c>
      <c r="L4066" t="s">
        <v>198</v>
      </c>
      <c r="M4066" t="s">
        <v>199</v>
      </c>
      <c r="N4066" s="14">
        <v>4</v>
      </c>
      <c r="O4066" s="14">
        <v>2</v>
      </c>
      <c r="P4066" s="14">
        <v>7</v>
      </c>
      <c r="Q4066" s="14">
        <v>0</v>
      </c>
      <c r="R4066" s="14">
        <v>1</v>
      </c>
      <c r="S4066" s="14">
        <v>0</v>
      </c>
    </row>
    <row r="4067" spans="1:19" x14ac:dyDescent="0.3">
      <c r="A4067" t="s">
        <v>8997</v>
      </c>
      <c r="B4067" t="s">
        <v>42</v>
      </c>
      <c r="C4067" s="14">
        <v>2006</v>
      </c>
      <c r="D4067" t="s">
        <v>4542</v>
      </c>
      <c r="E4067" t="s">
        <v>3528</v>
      </c>
      <c r="F4067" t="s">
        <v>336</v>
      </c>
      <c r="G4067" t="s">
        <v>337</v>
      </c>
      <c r="H4067" t="s">
        <v>207</v>
      </c>
      <c r="I4067" s="14">
        <v>26500000</v>
      </c>
      <c r="J4067" t="s">
        <v>146</v>
      </c>
      <c r="K4067" s="14">
        <v>26500000</v>
      </c>
      <c r="L4067" t="s">
        <v>198</v>
      </c>
      <c r="M4067" t="s">
        <v>199</v>
      </c>
      <c r="N4067" s="14">
        <v>4</v>
      </c>
      <c r="O4067" s="14">
        <v>3</v>
      </c>
      <c r="P4067" s="14">
        <v>7</v>
      </c>
      <c r="Q4067" s="14">
        <v>0</v>
      </c>
      <c r="R4067" s="14">
        <v>1</v>
      </c>
      <c r="S4067" s="14">
        <v>1</v>
      </c>
    </row>
    <row r="4068" spans="1:19" x14ac:dyDescent="0.3">
      <c r="A4068" t="s">
        <v>8998</v>
      </c>
      <c r="B4068" t="s">
        <v>42</v>
      </c>
      <c r="C4068" s="14">
        <v>2006</v>
      </c>
      <c r="D4068" t="s">
        <v>4542</v>
      </c>
      <c r="E4068" t="s">
        <v>3525</v>
      </c>
      <c r="F4068" t="s">
        <v>336</v>
      </c>
      <c r="G4068" t="s">
        <v>337</v>
      </c>
      <c r="H4068" t="s">
        <v>207</v>
      </c>
      <c r="I4068" s="14">
        <v>34000000</v>
      </c>
      <c r="J4068" t="s">
        <v>146</v>
      </c>
      <c r="K4068" s="14">
        <v>34000000</v>
      </c>
      <c r="L4068" t="s">
        <v>198</v>
      </c>
      <c r="M4068" t="s">
        <v>199</v>
      </c>
      <c r="N4068" s="14">
        <v>4</v>
      </c>
      <c r="O4068" s="14">
        <v>3</v>
      </c>
      <c r="P4068" s="14">
        <v>7</v>
      </c>
      <c r="Q4068" s="14">
        <v>0</v>
      </c>
      <c r="R4068" s="14">
        <v>1</v>
      </c>
      <c r="S4068" s="14">
        <v>1</v>
      </c>
    </row>
    <row r="4069" spans="1:19" x14ac:dyDescent="0.3">
      <c r="A4069" t="s">
        <v>8999</v>
      </c>
      <c r="B4069" t="s">
        <v>42</v>
      </c>
      <c r="C4069" s="14">
        <v>2006</v>
      </c>
      <c r="D4069" t="s">
        <v>302</v>
      </c>
      <c r="E4069" t="s">
        <v>3531</v>
      </c>
      <c r="F4069" t="s">
        <v>299</v>
      </c>
      <c r="G4069" t="s">
        <v>299</v>
      </c>
      <c r="H4069" t="s">
        <v>4353</v>
      </c>
      <c r="I4069" s="14">
        <v>10000000</v>
      </c>
      <c r="J4069" t="s">
        <v>147</v>
      </c>
      <c r="K4069" s="14">
        <v>1254164.125</v>
      </c>
      <c r="L4069" t="s">
        <v>197</v>
      </c>
      <c r="M4069" t="s">
        <v>202</v>
      </c>
      <c r="N4069" s="14"/>
      <c r="O4069" s="14"/>
      <c r="P4069" s="14"/>
      <c r="Q4069" s="14"/>
      <c r="R4069" s="14"/>
      <c r="S4069" s="14">
        <v>0</v>
      </c>
    </row>
    <row r="4070" spans="1:19" x14ac:dyDescent="0.3">
      <c r="A4070" t="s">
        <v>9000</v>
      </c>
      <c r="B4070" t="s">
        <v>42</v>
      </c>
      <c r="C4070" s="14">
        <v>2006</v>
      </c>
      <c r="D4070" t="s">
        <v>372</v>
      </c>
      <c r="E4070" t="s">
        <v>3533</v>
      </c>
      <c r="F4070" t="s">
        <v>3261</v>
      </c>
      <c r="G4070" t="s">
        <v>493</v>
      </c>
      <c r="H4070" t="s">
        <v>456</v>
      </c>
      <c r="I4070" s="14"/>
      <c r="J4070" t="s">
        <v>4353</v>
      </c>
      <c r="K4070" s="14">
        <v>8000000</v>
      </c>
      <c r="L4070" t="s">
        <v>198</v>
      </c>
      <c r="M4070" t="s">
        <v>199</v>
      </c>
      <c r="N4070" s="14"/>
      <c r="O4070" s="14"/>
      <c r="P4070" s="14"/>
      <c r="Q4070" s="14">
        <v>0</v>
      </c>
      <c r="R4070" s="14">
        <v>1</v>
      </c>
      <c r="S4070" s="14">
        <v>0</v>
      </c>
    </row>
    <row r="4071" spans="1:19" x14ac:dyDescent="0.3">
      <c r="A4071" t="s">
        <v>9001</v>
      </c>
      <c r="B4071" t="s">
        <v>42</v>
      </c>
      <c r="C4071" s="14">
        <v>2006</v>
      </c>
      <c r="D4071" t="s">
        <v>4542</v>
      </c>
      <c r="E4071" t="s">
        <v>3534</v>
      </c>
      <c r="F4071" t="s">
        <v>336</v>
      </c>
      <c r="G4071" t="s">
        <v>337</v>
      </c>
      <c r="H4071" t="s">
        <v>207</v>
      </c>
      <c r="I4071" s="14"/>
      <c r="J4071" t="s">
        <v>4353</v>
      </c>
      <c r="K4071" s="14">
        <v>4600000</v>
      </c>
      <c r="L4071" t="s">
        <v>198</v>
      </c>
      <c r="M4071" t="s">
        <v>202</v>
      </c>
      <c r="N4071" s="14">
        <v>3.4</v>
      </c>
      <c r="O4071" s="14">
        <v>1</v>
      </c>
      <c r="P4071" s="14">
        <v>7</v>
      </c>
      <c r="Q4071" s="14">
        <v>0</v>
      </c>
      <c r="R4071" s="14">
        <v>1</v>
      </c>
      <c r="S4071" s="14">
        <v>0</v>
      </c>
    </row>
    <row r="4072" spans="1:19" x14ac:dyDescent="0.3">
      <c r="A4072" t="s">
        <v>9002</v>
      </c>
      <c r="B4072" t="s">
        <v>42</v>
      </c>
      <c r="C4072" s="14">
        <v>2006</v>
      </c>
      <c r="D4072" t="s">
        <v>4542</v>
      </c>
      <c r="E4072" t="s">
        <v>3529</v>
      </c>
      <c r="F4072" t="s">
        <v>336</v>
      </c>
      <c r="G4072" t="s">
        <v>337</v>
      </c>
      <c r="H4072" t="s">
        <v>207</v>
      </c>
      <c r="I4072" s="14">
        <v>29000000</v>
      </c>
      <c r="J4072" t="s">
        <v>146</v>
      </c>
      <c r="K4072" s="14">
        <v>29000000</v>
      </c>
      <c r="L4072" t="s">
        <v>198</v>
      </c>
      <c r="M4072" t="s">
        <v>199</v>
      </c>
      <c r="N4072" s="14">
        <v>4</v>
      </c>
      <c r="O4072" s="14">
        <v>3</v>
      </c>
      <c r="P4072" s="14">
        <v>7</v>
      </c>
      <c r="Q4072" s="14">
        <v>0</v>
      </c>
      <c r="R4072" s="14">
        <v>1</v>
      </c>
      <c r="S4072" s="14">
        <v>1</v>
      </c>
    </row>
    <row r="4073" spans="1:19" x14ac:dyDescent="0.3">
      <c r="A4073" t="s">
        <v>9003</v>
      </c>
      <c r="B4073" t="s">
        <v>42</v>
      </c>
      <c r="C4073" s="14">
        <v>2007</v>
      </c>
      <c r="D4073" t="s">
        <v>302</v>
      </c>
      <c r="E4073" t="s">
        <v>3537</v>
      </c>
      <c r="F4073" t="s">
        <v>299</v>
      </c>
      <c r="G4073" t="s">
        <v>299</v>
      </c>
      <c r="H4073" t="s">
        <v>4353</v>
      </c>
      <c r="I4073" s="14">
        <v>2400000</v>
      </c>
      <c r="J4073" t="s">
        <v>146</v>
      </c>
      <c r="K4073" s="14">
        <v>2400000</v>
      </c>
      <c r="L4073" t="s">
        <v>197</v>
      </c>
      <c r="M4073" t="s">
        <v>202</v>
      </c>
      <c r="N4073" s="14"/>
      <c r="O4073" s="14"/>
      <c r="P4073" s="14"/>
      <c r="Q4073" s="14"/>
      <c r="R4073" s="14"/>
      <c r="S4073" s="14">
        <v>0</v>
      </c>
    </row>
    <row r="4074" spans="1:19" x14ac:dyDescent="0.3">
      <c r="A4074" t="s">
        <v>9005</v>
      </c>
      <c r="B4074" t="s">
        <v>42</v>
      </c>
      <c r="C4074" s="14">
        <v>2007</v>
      </c>
      <c r="D4074" t="s">
        <v>302</v>
      </c>
      <c r="E4074" t="s">
        <v>10029</v>
      </c>
      <c r="F4074" t="s">
        <v>299</v>
      </c>
      <c r="G4074" t="s">
        <v>299</v>
      </c>
      <c r="H4074" t="s">
        <v>4353</v>
      </c>
      <c r="I4074" s="14">
        <v>40000000</v>
      </c>
      <c r="J4074" t="s">
        <v>147</v>
      </c>
      <c r="K4074" s="14">
        <v>5257946.5</v>
      </c>
      <c r="L4074" t="s">
        <v>197</v>
      </c>
      <c r="M4074" t="s">
        <v>202</v>
      </c>
      <c r="N4074" s="14"/>
      <c r="O4074" s="14"/>
      <c r="P4074" s="14"/>
      <c r="Q4074" s="14"/>
      <c r="R4074" s="14"/>
      <c r="S4074" s="14">
        <v>0</v>
      </c>
    </row>
    <row r="4075" spans="1:19" x14ac:dyDescent="0.3">
      <c r="A4075" t="s">
        <v>9006</v>
      </c>
      <c r="B4075" t="s">
        <v>42</v>
      </c>
      <c r="C4075" s="14">
        <v>2007</v>
      </c>
      <c r="D4075" t="s">
        <v>302</v>
      </c>
      <c r="E4075" t="s">
        <v>9004</v>
      </c>
      <c r="F4075" t="s">
        <v>299</v>
      </c>
      <c r="G4075" t="s">
        <v>299</v>
      </c>
      <c r="H4075" t="s">
        <v>4353</v>
      </c>
      <c r="I4075" s="14">
        <v>20000000</v>
      </c>
      <c r="J4075" t="s">
        <v>147</v>
      </c>
      <c r="K4075" s="14">
        <v>2628973.25</v>
      </c>
      <c r="L4075" t="s">
        <v>197</v>
      </c>
      <c r="M4075" t="s">
        <v>202</v>
      </c>
      <c r="N4075" s="14"/>
      <c r="O4075" s="14"/>
      <c r="P4075" s="14"/>
      <c r="Q4075" s="14"/>
      <c r="R4075" s="14"/>
      <c r="S4075" s="14">
        <v>0</v>
      </c>
    </row>
    <row r="4076" spans="1:19" x14ac:dyDescent="0.3">
      <c r="A4076" t="s">
        <v>9007</v>
      </c>
      <c r="B4076" t="s">
        <v>42</v>
      </c>
      <c r="C4076" s="14">
        <v>2007</v>
      </c>
      <c r="D4076" t="s">
        <v>302</v>
      </c>
      <c r="E4076" t="s">
        <v>3541</v>
      </c>
      <c r="F4076" t="s">
        <v>299</v>
      </c>
      <c r="G4076" t="s">
        <v>299</v>
      </c>
      <c r="H4076" t="s">
        <v>4353</v>
      </c>
      <c r="I4076" s="14"/>
      <c r="J4076" t="s">
        <v>4353</v>
      </c>
      <c r="K4076" s="14"/>
      <c r="L4076" t="s">
        <v>197</v>
      </c>
      <c r="M4076" t="s">
        <v>202</v>
      </c>
      <c r="N4076" s="14"/>
      <c r="O4076" s="14"/>
      <c r="P4076" s="14"/>
      <c r="Q4076" s="14"/>
      <c r="R4076" s="14"/>
      <c r="S4076" s="14">
        <v>0</v>
      </c>
    </row>
    <row r="4077" spans="1:19" x14ac:dyDescent="0.3">
      <c r="A4077" t="s">
        <v>9008</v>
      </c>
      <c r="B4077" t="s">
        <v>42</v>
      </c>
      <c r="C4077" s="14">
        <v>2007</v>
      </c>
      <c r="D4077" t="s">
        <v>302</v>
      </c>
      <c r="E4077" t="s">
        <v>3540</v>
      </c>
      <c r="F4077" t="s">
        <v>299</v>
      </c>
      <c r="G4077" t="s">
        <v>299</v>
      </c>
      <c r="H4077" t="s">
        <v>4353</v>
      </c>
      <c r="I4077" s="14"/>
      <c r="J4077" t="s">
        <v>4353</v>
      </c>
      <c r="K4077" s="14"/>
      <c r="L4077" t="s">
        <v>197</v>
      </c>
      <c r="M4077" t="s">
        <v>202</v>
      </c>
      <c r="N4077" s="14"/>
      <c r="O4077" s="14"/>
      <c r="P4077" s="14"/>
      <c r="Q4077" s="14"/>
      <c r="R4077" s="14"/>
      <c r="S4077" s="14">
        <v>0</v>
      </c>
    </row>
    <row r="4078" spans="1:19" x14ac:dyDescent="0.3">
      <c r="A4078" t="s">
        <v>9009</v>
      </c>
      <c r="B4078" t="s">
        <v>42</v>
      </c>
      <c r="C4078" s="14">
        <v>2007</v>
      </c>
      <c r="D4078" t="s">
        <v>302</v>
      </c>
      <c r="E4078" t="s">
        <v>3536</v>
      </c>
      <c r="F4078" t="s">
        <v>299</v>
      </c>
      <c r="G4078" t="s">
        <v>299</v>
      </c>
      <c r="H4078" t="s">
        <v>4353</v>
      </c>
      <c r="I4078" s="14"/>
      <c r="J4078" t="s">
        <v>4353</v>
      </c>
      <c r="K4078" s="14"/>
      <c r="L4078" t="s">
        <v>197</v>
      </c>
      <c r="M4078" t="s">
        <v>202</v>
      </c>
      <c r="N4078" s="14"/>
      <c r="O4078" s="14"/>
      <c r="P4078" s="14"/>
      <c r="Q4078" s="14"/>
      <c r="R4078" s="14"/>
      <c r="S4078" s="14">
        <v>0</v>
      </c>
    </row>
    <row r="4079" spans="1:19" x14ac:dyDescent="0.3">
      <c r="A4079" t="s">
        <v>9010</v>
      </c>
      <c r="B4079" t="s">
        <v>42</v>
      </c>
      <c r="C4079" s="14">
        <v>2007</v>
      </c>
      <c r="D4079" t="s">
        <v>4542</v>
      </c>
      <c r="E4079" t="s">
        <v>3535</v>
      </c>
      <c r="F4079" t="s">
        <v>364</v>
      </c>
      <c r="G4079" t="s">
        <v>365</v>
      </c>
      <c r="H4079" t="s">
        <v>207</v>
      </c>
      <c r="I4079" s="14">
        <v>100000000</v>
      </c>
      <c r="J4079" t="s">
        <v>147</v>
      </c>
      <c r="K4079" s="14">
        <v>13144867</v>
      </c>
      <c r="L4079" t="s">
        <v>198</v>
      </c>
      <c r="M4079" t="s">
        <v>366</v>
      </c>
      <c r="N4079" s="14">
        <v>0</v>
      </c>
      <c r="O4079" s="14"/>
      <c r="P4079" s="14"/>
      <c r="Q4079" s="14">
        <v>0</v>
      </c>
      <c r="R4079" s="14">
        <v>1</v>
      </c>
      <c r="S4079" s="14">
        <v>0</v>
      </c>
    </row>
    <row r="4080" spans="1:19" x14ac:dyDescent="0.3">
      <c r="A4080" t="s">
        <v>9011</v>
      </c>
      <c r="B4080" t="s">
        <v>42</v>
      </c>
      <c r="C4080" s="14">
        <v>2007</v>
      </c>
      <c r="D4080" t="s">
        <v>372</v>
      </c>
      <c r="E4080" t="s">
        <v>3538</v>
      </c>
      <c r="F4080" t="s">
        <v>336</v>
      </c>
      <c r="G4080" t="s">
        <v>337</v>
      </c>
      <c r="H4080" t="s">
        <v>207</v>
      </c>
      <c r="I4080" s="14"/>
      <c r="J4080" t="s">
        <v>4353</v>
      </c>
      <c r="K4080" s="14">
        <v>1098000000</v>
      </c>
      <c r="L4080" t="s">
        <v>198</v>
      </c>
      <c r="M4080" t="s">
        <v>199</v>
      </c>
      <c r="N4080" s="14">
        <v>4</v>
      </c>
      <c r="O4080" s="14"/>
      <c r="P4080" s="14">
        <v>19.5</v>
      </c>
      <c r="Q4080" s="14">
        <v>0</v>
      </c>
      <c r="R4080" s="14">
        <v>1</v>
      </c>
      <c r="S4080" s="14">
        <v>1</v>
      </c>
    </row>
    <row r="4081" spans="1:19" x14ac:dyDescent="0.3">
      <c r="A4081" t="s">
        <v>9012</v>
      </c>
      <c r="B4081" t="s">
        <v>42</v>
      </c>
      <c r="C4081" s="14">
        <v>2007</v>
      </c>
      <c r="D4081" t="s">
        <v>4542</v>
      </c>
      <c r="E4081" t="s">
        <v>3539</v>
      </c>
      <c r="F4081" t="s">
        <v>299</v>
      </c>
      <c r="G4081" t="s">
        <v>299</v>
      </c>
      <c r="H4081" t="s">
        <v>207</v>
      </c>
      <c r="I4081" s="14"/>
      <c r="J4081" t="s">
        <v>4353</v>
      </c>
      <c r="K4081" s="14">
        <v>6800000</v>
      </c>
      <c r="L4081" t="s">
        <v>198</v>
      </c>
      <c r="M4081" t="s">
        <v>199</v>
      </c>
      <c r="N4081" s="14">
        <v>5</v>
      </c>
      <c r="O4081" s="14"/>
      <c r="P4081" s="14">
        <v>3.5</v>
      </c>
      <c r="Q4081" s="14">
        <v>0</v>
      </c>
      <c r="R4081" s="14">
        <v>1</v>
      </c>
      <c r="S4081" s="14">
        <v>0</v>
      </c>
    </row>
    <row r="4082" spans="1:19" x14ac:dyDescent="0.3">
      <c r="A4082" t="s">
        <v>9013</v>
      </c>
      <c r="B4082" t="s">
        <v>42</v>
      </c>
      <c r="C4082" s="14">
        <v>2008</v>
      </c>
      <c r="D4082" t="s">
        <v>302</v>
      </c>
      <c r="E4082" t="s">
        <v>3544</v>
      </c>
      <c r="F4082" t="s">
        <v>299</v>
      </c>
      <c r="G4082" t="s">
        <v>299</v>
      </c>
      <c r="H4082" t="s">
        <v>4353</v>
      </c>
      <c r="I4082" s="14">
        <v>60000000</v>
      </c>
      <c r="J4082" t="s">
        <v>147</v>
      </c>
      <c r="K4082" s="14">
        <v>8634764</v>
      </c>
      <c r="L4082" t="s">
        <v>197</v>
      </c>
      <c r="M4082" t="s">
        <v>202</v>
      </c>
      <c r="N4082" s="14"/>
      <c r="O4082" s="14"/>
      <c r="P4082" s="14"/>
      <c r="Q4082" s="14"/>
      <c r="R4082" s="14"/>
      <c r="S4082" s="14">
        <v>0</v>
      </c>
    </row>
    <row r="4083" spans="1:19" x14ac:dyDescent="0.3">
      <c r="A4083" t="s">
        <v>9014</v>
      </c>
      <c r="B4083" t="s">
        <v>42</v>
      </c>
      <c r="C4083" s="14">
        <v>2008</v>
      </c>
      <c r="D4083" t="s">
        <v>302</v>
      </c>
      <c r="E4083" t="s">
        <v>3543</v>
      </c>
      <c r="F4083" t="s">
        <v>299</v>
      </c>
      <c r="G4083" t="s">
        <v>299</v>
      </c>
      <c r="H4083" t="s">
        <v>4353</v>
      </c>
      <c r="I4083" s="14">
        <v>10200000</v>
      </c>
      <c r="J4083" t="s">
        <v>146</v>
      </c>
      <c r="K4083" s="14">
        <v>10200000</v>
      </c>
      <c r="L4083" t="s">
        <v>197</v>
      </c>
      <c r="M4083" t="s">
        <v>202</v>
      </c>
      <c r="N4083" s="14"/>
      <c r="O4083" s="14"/>
      <c r="P4083" s="14"/>
      <c r="Q4083" s="14"/>
      <c r="R4083" s="14"/>
      <c r="S4083" s="14">
        <v>0</v>
      </c>
    </row>
    <row r="4084" spans="1:19" x14ac:dyDescent="0.3">
      <c r="A4084" t="s">
        <v>9015</v>
      </c>
      <c r="B4084" t="s">
        <v>42</v>
      </c>
      <c r="C4084" s="14">
        <v>2008</v>
      </c>
      <c r="D4084" t="s">
        <v>302</v>
      </c>
      <c r="E4084" t="s">
        <v>9016</v>
      </c>
      <c r="F4084" t="s">
        <v>299</v>
      </c>
      <c r="G4084" t="s">
        <v>299</v>
      </c>
      <c r="H4084" t="s">
        <v>4353</v>
      </c>
      <c r="I4084" s="14">
        <v>4400000</v>
      </c>
      <c r="J4084" t="s">
        <v>146</v>
      </c>
      <c r="K4084" s="14">
        <v>4400000</v>
      </c>
      <c r="L4084" t="s">
        <v>197</v>
      </c>
      <c r="M4084" t="s">
        <v>202</v>
      </c>
      <c r="N4084" s="14"/>
      <c r="O4084" s="14"/>
      <c r="P4084" s="14"/>
      <c r="Q4084" s="14"/>
      <c r="R4084" s="14"/>
      <c r="S4084" s="14">
        <v>0</v>
      </c>
    </row>
    <row r="4085" spans="1:19" x14ac:dyDescent="0.3">
      <c r="A4085" t="s">
        <v>9017</v>
      </c>
      <c r="B4085" t="s">
        <v>42</v>
      </c>
      <c r="C4085" s="14">
        <v>2008</v>
      </c>
      <c r="D4085" t="s">
        <v>4542</v>
      </c>
      <c r="E4085" t="s">
        <v>3542</v>
      </c>
      <c r="F4085" t="s">
        <v>336</v>
      </c>
      <c r="G4085" t="s">
        <v>337</v>
      </c>
      <c r="H4085" t="s">
        <v>207</v>
      </c>
      <c r="I4085" s="14">
        <v>8800000</v>
      </c>
      <c r="J4085" t="s">
        <v>146</v>
      </c>
      <c r="K4085" s="14">
        <v>8800000</v>
      </c>
      <c r="L4085" t="s">
        <v>198</v>
      </c>
      <c r="M4085" t="s">
        <v>4353</v>
      </c>
      <c r="N4085" s="14"/>
      <c r="O4085" s="14"/>
      <c r="P4085" s="14"/>
      <c r="Q4085" s="14">
        <v>0</v>
      </c>
      <c r="R4085" s="14">
        <v>1</v>
      </c>
      <c r="S4085" s="14">
        <v>1</v>
      </c>
    </row>
    <row r="4086" spans="1:19" x14ac:dyDescent="0.3">
      <c r="A4086" t="s">
        <v>9018</v>
      </c>
      <c r="B4086" t="s">
        <v>42</v>
      </c>
      <c r="C4086" s="14">
        <v>2008</v>
      </c>
      <c r="D4086" t="s">
        <v>4542</v>
      </c>
      <c r="E4086" t="s">
        <v>3550</v>
      </c>
      <c r="F4086" t="s">
        <v>336</v>
      </c>
      <c r="G4086" t="s">
        <v>337</v>
      </c>
      <c r="H4086" t="s">
        <v>207</v>
      </c>
      <c r="I4086" s="14">
        <v>14600000</v>
      </c>
      <c r="J4086" t="s">
        <v>146</v>
      </c>
      <c r="K4086" s="14">
        <v>14600000</v>
      </c>
      <c r="L4086" t="s">
        <v>198</v>
      </c>
      <c r="M4086" t="s">
        <v>4353</v>
      </c>
      <c r="N4086" s="14"/>
      <c r="O4086" s="14"/>
      <c r="P4086" s="14"/>
      <c r="Q4086" s="14">
        <v>0</v>
      </c>
      <c r="R4086" s="14">
        <v>1</v>
      </c>
      <c r="S4086" s="14">
        <v>1</v>
      </c>
    </row>
    <row r="4087" spans="1:19" x14ac:dyDescent="0.3">
      <c r="A4087" t="s">
        <v>9019</v>
      </c>
      <c r="B4087" t="s">
        <v>42</v>
      </c>
      <c r="C4087" s="14">
        <v>2008</v>
      </c>
      <c r="D4087" t="s">
        <v>4542</v>
      </c>
      <c r="E4087" t="s">
        <v>3545</v>
      </c>
      <c r="F4087" t="s">
        <v>336</v>
      </c>
      <c r="G4087" t="s">
        <v>337</v>
      </c>
      <c r="H4087" t="s">
        <v>207</v>
      </c>
      <c r="I4087" s="14">
        <v>17500000</v>
      </c>
      <c r="J4087" t="s">
        <v>146</v>
      </c>
      <c r="K4087" s="14">
        <v>17500000</v>
      </c>
      <c r="L4087" t="s">
        <v>198</v>
      </c>
      <c r="M4087" t="s">
        <v>4353</v>
      </c>
      <c r="N4087" s="14"/>
      <c r="O4087" s="14"/>
      <c r="P4087" s="14"/>
      <c r="Q4087" s="14">
        <v>0</v>
      </c>
      <c r="R4087" s="14">
        <v>1</v>
      </c>
      <c r="S4087" s="14">
        <v>1</v>
      </c>
    </row>
    <row r="4088" spans="1:19" x14ac:dyDescent="0.3">
      <c r="A4088" t="s">
        <v>9020</v>
      </c>
      <c r="B4088" t="s">
        <v>42</v>
      </c>
      <c r="C4088" s="14">
        <v>2008</v>
      </c>
      <c r="D4088" t="s">
        <v>302</v>
      </c>
      <c r="E4088" t="s">
        <v>3546</v>
      </c>
      <c r="F4088" t="s">
        <v>299</v>
      </c>
      <c r="G4088" t="s">
        <v>299</v>
      </c>
      <c r="H4088" t="s">
        <v>4353</v>
      </c>
      <c r="I4088" s="14"/>
      <c r="J4088" t="s">
        <v>4353</v>
      </c>
      <c r="K4088" s="14"/>
      <c r="L4088" t="s">
        <v>197</v>
      </c>
      <c r="M4088" t="s">
        <v>202</v>
      </c>
      <c r="N4088" s="14"/>
      <c r="O4088" s="14"/>
      <c r="P4088" s="14"/>
      <c r="Q4088" s="14"/>
      <c r="R4088" s="14"/>
      <c r="S4088" s="14">
        <v>0</v>
      </c>
    </row>
    <row r="4089" spans="1:19" x14ac:dyDescent="0.3">
      <c r="A4089" t="s">
        <v>9021</v>
      </c>
      <c r="B4089" t="s">
        <v>42</v>
      </c>
      <c r="C4089" s="14">
        <v>2008</v>
      </c>
      <c r="D4089" t="s">
        <v>372</v>
      </c>
      <c r="E4089" t="s">
        <v>3548</v>
      </c>
      <c r="F4089" t="s">
        <v>1739</v>
      </c>
      <c r="G4089" t="s">
        <v>493</v>
      </c>
      <c r="H4089" t="s">
        <v>207</v>
      </c>
      <c r="I4089" s="14"/>
      <c r="J4089" t="s">
        <v>4353</v>
      </c>
      <c r="K4089" s="14">
        <v>81000000</v>
      </c>
      <c r="L4089" t="s">
        <v>198</v>
      </c>
      <c r="M4089" t="s">
        <v>199</v>
      </c>
      <c r="N4089" s="14"/>
      <c r="O4089" s="14"/>
      <c r="P4089" s="14"/>
      <c r="Q4089" s="14">
        <v>0</v>
      </c>
      <c r="R4089" s="14">
        <v>1</v>
      </c>
      <c r="S4089" s="14">
        <v>1</v>
      </c>
    </row>
    <row r="4090" spans="1:19" x14ac:dyDescent="0.3">
      <c r="A4090" t="s">
        <v>9022</v>
      </c>
      <c r="B4090" t="s">
        <v>42</v>
      </c>
      <c r="C4090" s="14">
        <v>2008</v>
      </c>
      <c r="D4090" t="s">
        <v>372</v>
      </c>
      <c r="E4090" t="s">
        <v>3547</v>
      </c>
      <c r="F4090" t="s">
        <v>3498</v>
      </c>
      <c r="G4090" t="s">
        <v>493</v>
      </c>
      <c r="H4090" t="s">
        <v>456</v>
      </c>
      <c r="I4090" s="14"/>
      <c r="J4090" t="s">
        <v>4353</v>
      </c>
      <c r="K4090" s="14">
        <v>41000000</v>
      </c>
      <c r="L4090" t="s">
        <v>198</v>
      </c>
      <c r="M4090" t="s">
        <v>199</v>
      </c>
      <c r="N4090" s="14">
        <v>5</v>
      </c>
      <c r="O4090" s="14"/>
      <c r="P4090" s="14"/>
      <c r="Q4090" s="14">
        <v>0</v>
      </c>
      <c r="R4090" s="14">
        <v>1</v>
      </c>
      <c r="S4090" s="14">
        <v>1</v>
      </c>
    </row>
    <row r="4091" spans="1:19" x14ac:dyDescent="0.3">
      <c r="A4091" t="s">
        <v>9023</v>
      </c>
      <c r="B4091" t="s">
        <v>42</v>
      </c>
      <c r="C4091" s="14">
        <v>2008</v>
      </c>
      <c r="D4091" t="s">
        <v>4542</v>
      </c>
      <c r="E4091" t="s">
        <v>3549</v>
      </c>
      <c r="F4091" t="s">
        <v>336</v>
      </c>
      <c r="G4091" t="s">
        <v>337</v>
      </c>
      <c r="H4091" t="s">
        <v>207</v>
      </c>
      <c r="I4091" s="14">
        <v>120000000</v>
      </c>
      <c r="J4091" t="s">
        <v>146</v>
      </c>
      <c r="K4091" s="14">
        <v>120000000</v>
      </c>
      <c r="L4091" t="s">
        <v>198</v>
      </c>
      <c r="M4091" t="s">
        <v>4353</v>
      </c>
      <c r="N4091" s="14"/>
      <c r="O4091" s="14"/>
      <c r="P4091" s="14"/>
      <c r="Q4091" s="14">
        <v>0</v>
      </c>
      <c r="R4091" s="14">
        <v>1</v>
      </c>
      <c r="S4091" s="14">
        <v>1</v>
      </c>
    </row>
    <row r="4092" spans="1:19" x14ac:dyDescent="0.3">
      <c r="A4092" t="s">
        <v>9024</v>
      </c>
      <c r="B4092" t="s">
        <v>42</v>
      </c>
      <c r="C4092" s="14">
        <v>2009</v>
      </c>
      <c r="D4092" t="s">
        <v>4542</v>
      </c>
      <c r="E4092" t="s">
        <v>3563</v>
      </c>
      <c r="F4092" t="s">
        <v>336</v>
      </c>
      <c r="G4092" t="s">
        <v>337</v>
      </c>
      <c r="H4092" t="s">
        <v>207</v>
      </c>
      <c r="I4092" s="14"/>
      <c r="J4092" t="s">
        <v>4353</v>
      </c>
      <c r="K4092" s="14">
        <v>90000000</v>
      </c>
      <c r="L4092" t="s">
        <v>198</v>
      </c>
      <c r="M4092" t="s">
        <v>4353</v>
      </c>
      <c r="N4092" s="14"/>
      <c r="O4092" s="14"/>
      <c r="P4092" s="14"/>
      <c r="Q4092" s="14">
        <v>0</v>
      </c>
      <c r="R4092" s="14">
        <v>1</v>
      </c>
      <c r="S4092" s="14">
        <v>1</v>
      </c>
    </row>
    <row r="4093" spans="1:19" x14ac:dyDescent="0.3">
      <c r="A4093" t="s">
        <v>9025</v>
      </c>
      <c r="B4093" t="s">
        <v>42</v>
      </c>
      <c r="C4093" s="14">
        <v>2009</v>
      </c>
      <c r="D4093" t="s">
        <v>4715</v>
      </c>
      <c r="E4093" t="s">
        <v>3557</v>
      </c>
      <c r="F4093" t="s">
        <v>336</v>
      </c>
      <c r="G4093" t="s">
        <v>337</v>
      </c>
      <c r="H4093" t="s">
        <v>207</v>
      </c>
      <c r="I4093" s="14"/>
      <c r="J4093" t="s">
        <v>4353</v>
      </c>
      <c r="K4093" s="14">
        <v>612000000</v>
      </c>
      <c r="L4093" t="s">
        <v>198</v>
      </c>
      <c r="M4093" t="s">
        <v>4353</v>
      </c>
      <c r="N4093" s="14"/>
      <c r="O4093" s="14"/>
      <c r="P4093" s="14"/>
      <c r="Q4093" s="14">
        <v>0</v>
      </c>
      <c r="R4093" s="14">
        <v>1</v>
      </c>
      <c r="S4093" s="14">
        <v>1</v>
      </c>
    </row>
    <row r="4094" spans="1:19" x14ac:dyDescent="0.3">
      <c r="A4094" t="s">
        <v>9026</v>
      </c>
      <c r="B4094" t="s">
        <v>42</v>
      </c>
      <c r="C4094" s="14">
        <v>2009</v>
      </c>
      <c r="D4094" t="s">
        <v>372</v>
      </c>
      <c r="E4094" t="s">
        <v>3558</v>
      </c>
      <c r="F4094" t="s">
        <v>336</v>
      </c>
      <c r="G4094" t="s">
        <v>337</v>
      </c>
      <c r="H4094" t="s">
        <v>207</v>
      </c>
      <c r="I4094" s="14"/>
      <c r="J4094" t="s">
        <v>4353</v>
      </c>
      <c r="K4094" s="14">
        <v>119000000</v>
      </c>
      <c r="L4094" t="s">
        <v>198</v>
      </c>
      <c r="M4094" t="s">
        <v>202</v>
      </c>
      <c r="N4094" s="14">
        <v>3.5</v>
      </c>
      <c r="O4094" s="14"/>
      <c r="P4094" s="14">
        <v>20</v>
      </c>
      <c r="Q4094" s="14">
        <v>0</v>
      </c>
      <c r="R4094" s="14">
        <v>1</v>
      </c>
      <c r="S4094" s="14">
        <v>1</v>
      </c>
    </row>
    <row r="4095" spans="1:19" x14ac:dyDescent="0.3">
      <c r="A4095" t="s">
        <v>9027</v>
      </c>
      <c r="B4095" t="s">
        <v>42</v>
      </c>
      <c r="C4095" s="14">
        <v>2009</v>
      </c>
      <c r="D4095" t="s">
        <v>372</v>
      </c>
      <c r="E4095" t="s">
        <v>3554</v>
      </c>
      <c r="F4095" t="s">
        <v>336</v>
      </c>
      <c r="G4095" t="s">
        <v>337</v>
      </c>
      <c r="H4095" t="s">
        <v>207</v>
      </c>
      <c r="I4095" s="14"/>
      <c r="J4095" t="s">
        <v>4353</v>
      </c>
      <c r="K4095" s="14">
        <v>86000000</v>
      </c>
      <c r="L4095" t="s">
        <v>198</v>
      </c>
      <c r="M4095" t="s">
        <v>202</v>
      </c>
      <c r="N4095" s="14">
        <v>3.5</v>
      </c>
      <c r="O4095" s="14"/>
      <c r="P4095" s="14">
        <v>20</v>
      </c>
      <c r="Q4095" s="14">
        <v>0</v>
      </c>
      <c r="R4095" s="14">
        <v>1</v>
      </c>
      <c r="S4095" s="14">
        <v>1</v>
      </c>
    </row>
    <row r="4096" spans="1:19" x14ac:dyDescent="0.3">
      <c r="A4096" t="s">
        <v>9028</v>
      </c>
      <c r="B4096" t="s">
        <v>42</v>
      </c>
      <c r="C4096" s="14">
        <v>2009</v>
      </c>
      <c r="D4096" t="s">
        <v>4542</v>
      </c>
      <c r="E4096" t="s">
        <v>3551</v>
      </c>
      <c r="F4096" t="s">
        <v>336</v>
      </c>
      <c r="G4096" t="s">
        <v>337</v>
      </c>
      <c r="H4096" t="s">
        <v>207</v>
      </c>
      <c r="I4096" s="14">
        <v>24000000</v>
      </c>
      <c r="J4096" t="s">
        <v>146</v>
      </c>
      <c r="K4096" s="14">
        <v>24000000</v>
      </c>
      <c r="L4096" t="s">
        <v>198</v>
      </c>
      <c r="M4096" t="s">
        <v>199</v>
      </c>
      <c r="N4096" s="14">
        <v>5.6</v>
      </c>
      <c r="O4096" s="14"/>
      <c r="P4096" s="14">
        <v>15</v>
      </c>
      <c r="Q4096" s="14">
        <v>0</v>
      </c>
      <c r="R4096" s="14">
        <v>1</v>
      </c>
      <c r="S4096" s="14">
        <v>0</v>
      </c>
    </row>
    <row r="4097" spans="1:19" x14ac:dyDescent="0.3">
      <c r="A4097" t="s">
        <v>9029</v>
      </c>
      <c r="B4097" t="s">
        <v>42</v>
      </c>
      <c r="C4097" s="14">
        <v>2009</v>
      </c>
      <c r="D4097" t="s">
        <v>302</v>
      </c>
      <c r="E4097" t="s">
        <v>3561</v>
      </c>
      <c r="F4097" t="s">
        <v>299</v>
      </c>
      <c r="G4097" t="s">
        <v>299</v>
      </c>
      <c r="H4097" t="s">
        <v>4353</v>
      </c>
      <c r="I4097" s="14"/>
      <c r="J4097" t="s">
        <v>4353</v>
      </c>
      <c r="K4097" s="14"/>
      <c r="L4097" t="s">
        <v>197</v>
      </c>
      <c r="M4097" t="s">
        <v>202</v>
      </c>
      <c r="N4097" s="14"/>
      <c r="O4097" s="14"/>
      <c r="P4097" s="14"/>
      <c r="Q4097" s="14"/>
      <c r="R4097" s="14"/>
      <c r="S4097" s="14">
        <v>0</v>
      </c>
    </row>
    <row r="4098" spans="1:19" x14ac:dyDescent="0.3">
      <c r="A4098" t="s">
        <v>9030</v>
      </c>
      <c r="B4098" t="s">
        <v>42</v>
      </c>
      <c r="C4098" s="14">
        <v>2009</v>
      </c>
      <c r="D4098" t="s">
        <v>302</v>
      </c>
      <c r="E4098" t="s">
        <v>3553</v>
      </c>
      <c r="F4098" t="s">
        <v>299</v>
      </c>
      <c r="G4098" t="s">
        <v>299</v>
      </c>
      <c r="H4098" t="s">
        <v>4353</v>
      </c>
      <c r="I4098" s="14"/>
      <c r="J4098" t="s">
        <v>4353</v>
      </c>
      <c r="K4098" s="14"/>
      <c r="L4098" t="s">
        <v>197</v>
      </c>
      <c r="M4098" t="s">
        <v>202</v>
      </c>
      <c r="N4098" s="14"/>
      <c r="O4098" s="14"/>
      <c r="P4098" s="14"/>
      <c r="Q4098" s="14"/>
      <c r="R4098" s="14"/>
      <c r="S4098" s="14">
        <v>0</v>
      </c>
    </row>
    <row r="4099" spans="1:19" x14ac:dyDescent="0.3">
      <c r="A4099" t="s">
        <v>9031</v>
      </c>
      <c r="B4099" t="s">
        <v>42</v>
      </c>
      <c r="C4099" s="14">
        <v>2009</v>
      </c>
      <c r="D4099" t="s">
        <v>4542</v>
      </c>
      <c r="E4099" t="s">
        <v>10030</v>
      </c>
      <c r="F4099" t="s">
        <v>336</v>
      </c>
      <c r="G4099" t="s">
        <v>337</v>
      </c>
      <c r="H4099" t="s">
        <v>207</v>
      </c>
      <c r="I4099" s="14">
        <v>59000000</v>
      </c>
      <c r="J4099" t="s">
        <v>146</v>
      </c>
      <c r="K4099" s="14">
        <v>59000000</v>
      </c>
      <c r="L4099" t="s">
        <v>198</v>
      </c>
      <c r="M4099" t="s">
        <v>4353</v>
      </c>
      <c r="N4099" s="14"/>
      <c r="O4099" s="14"/>
      <c r="P4099" s="14"/>
      <c r="Q4099" s="14">
        <v>0</v>
      </c>
      <c r="R4099" s="14">
        <v>1</v>
      </c>
      <c r="S4099" s="14">
        <v>1</v>
      </c>
    </row>
    <row r="4100" spans="1:19" x14ac:dyDescent="0.3">
      <c r="A4100" t="s">
        <v>9032</v>
      </c>
      <c r="B4100" t="s">
        <v>42</v>
      </c>
      <c r="C4100" s="14">
        <v>2009</v>
      </c>
      <c r="D4100" t="s">
        <v>302</v>
      </c>
      <c r="E4100" t="s">
        <v>3555</v>
      </c>
      <c r="F4100" t="s">
        <v>299</v>
      </c>
      <c r="G4100" t="s">
        <v>299</v>
      </c>
      <c r="H4100" t="s">
        <v>4353</v>
      </c>
      <c r="I4100" s="14"/>
      <c r="J4100" t="s">
        <v>4353</v>
      </c>
      <c r="K4100" s="14"/>
      <c r="L4100" t="s">
        <v>197</v>
      </c>
      <c r="M4100" t="s">
        <v>202</v>
      </c>
      <c r="N4100" s="14"/>
      <c r="O4100" s="14"/>
      <c r="P4100" s="14"/>
      <c r="Q4100" s="14"/>
      <c r="R4100" s="14"/>
      <c r="S4100" s="14">
        <v>0</v>
      </c>
    </row>
    <row r="4101" spans="1:19" x14ac:dyDescent="0.3">
      <c r="A4101" t="s">
        <v>9033</v>
      </c>
      <c r="B4101" t="s">
        <v>42</v>
      </c>
      <c r="C4101" s="14">
        <v>2009</v>
      </c>
      <c r="D4101" t="s">
        <v>302</v>
      </c>
      <c r="E4101" t="s">
        <v>3552</v>
      </c>
      <c r="F4101" t="s">
        <v>787</v>
      </c>
      <c r="G4101" t="s">
        <v>365</v>
      </c>
      <c r="H4101" t="s">
        <v>4353</v>
      </c>
      <c r="I4101" s="14"/>
      <c r="J4101" t="s">
        <v>4353</v>
      </c>
      <c r="K4101" s="14"/>
      <c r="L4101" t="s">
        <v>197</v>
      </c>
      <c r="M4101" t="s">
        <v>202</v>
      </c>
      <c r="N4101" s="14"/>
      <c r="O4101" s="14"/>
      <c r="P4101" s="14"/>
      <c r="Q4101" s="14"/>
      <c r="R4101" s="14"/>
      <c r="S4101" s="14">
        <v>0</v>
      </c>
    </row>
    <row r="4102" spans="1:19" x14ac:dyDescent="0.3">
      <c r="A4102" t="s">
        <v>9034</v>
      </c>
      <c r="B4102" t="s">
        <v>42</v>
      </c>
      <c r="C4102" s="14">
        <v>2009</v>
      </c>
      <c r="D4102" t="s">
        <v>4542</v>
      </c>
      <c r="E4102" t="s">
        <v>3560</v>
      </c>
      <c r="F4102" t="s">
        <v>336</v>
      </c>
      <c r="G4102" t="s">
        <v>337</v>
      </c>
      <c r="H4102" t="s">
        <v>207</v>
      </c>
      <c r="I4102" s="14"/>
      <c r="J4102" t="s">
        <v>4353</v>
      </c>
      <c r="K4102" s="14">
        <v>110000000</v>
      </c>
      <c r="L4102" t="s">
        <v>198</v>
      </c>
      <c r="M4102" t="s">
        <v>4353</v>
      </c>
      <c r="N4102" s="14"/>
      <c r="O4102" s="14"/>
      <c r="P4102" s="14"/>
      <c r="Q4102" s="14">
        <v>0</v>
      </c>
      <c r="R4102" s="14">
        <v>1</v>
      </c>
      <c r="S4102" s="14">
        <v>1</v>
      </c>
    </row>
    <row r="4103" spans="1:19" x14ac:dyDescent="0.3">
      <c r="A4103" t="s">
        <v>9035</v>
      </c>
      <c r="B4103" t="s">
        <v>42</v>
      </c>
      <c r="C4103" s="14">
        <v>2009</v>
      </c>
      <c r="D4103" t="s">
        <v>302</v>
      </c>
      <c r="E4103" t="s">
        <v>3559</v>
      </c>
      <c r="F4103" t="s">
        <v>299</v>
      </c>
      <c r="G4103" t="s">
        <v>299</v>
      </c>
      <c r="H4103" t="s">
        <v>4353</v>
      </c>
      <c r="I4103" s="14">
        <v>3000000</v>
      </c>
      <c r="J4103" t="s">
        <v>146</v>
      </c>
      <c r="K4103" s="14">
        <v>3000000</v>
      </c>
      <c r="L4103" t="s">
        <v>197</v>
      </c>
      <c r="M4103" t="s">
        <v>202</v>
      </c>
      <c r="N4103" s="14"/>
      <c r="O4103" s="14"/>
      <c r="P4103" s="14"/>
      <c r="Q4103" s="14"/>
      <c r="R4103" s="14"/>
      <c r="S4103" s="14">
        <v>0</v>
      </c>
    </row>
    <row r="4104" spans="1:19" x14ac:dyDescent="0.3">
      <c r="A4104" t="s">
        <v>9036</v>
      </c>
      <c r="B4104" t="s">
        <v>42</v>
      </c>
      <c r="C4104" s="14">
        <v>2009</v>
      </c>
      <c r="D4104" t="s">
        <v>302</v>
      </c>
      <c r="E4104" t="s">
        <v>3556</v>
      </c>
      <c r="F4104" t="s">
        <v>299</v>
      </c>
      <c r="G4104" t="s">
        <v>299</v>
      </c>
      <c r="H4104" t="s">
        <v>4353</v>
      </c>
      <c r="I4104" s="14">
        <v>20000000</v>
      </c>
      <c r="J4104" t="s">
        <v>147</v>
      </c>
      <c r="K4104" s="14">
        <v>2927650.75</v>
      </c>
      <c r="L4104" t="s">
        <v>197</v>
      </c>
      <c r="M4104" t="s">
        <v>202</v>
      </c>
      <c r="N4104" s="14"/>
      <c r="O4104" s="14"/>
      <c r="P4104" s="14"/>
      <c r="Q4104" s="14"/>
      <c r="R4104" s="14"/>
      <c r="S4104" s="14">
        <v>0</v>
      </c>
    </row>
    <row r="4105" spans="1:19" x14ac:dyDescent="0.3">
      <c r="A4105" t="s">
        <v>9037</v>
      </c>
      <c r="B4105" t="s">
        <v>42</v>
      </c>
      <c r="C4105" s="14">
        <v>2009</v>
      </c>
      <c r="D4105" t="s">
        <v>372</v>
      </c>
      <c r="E4105" t="s">
        <v>3564</v>
      </c>
      <c r="F4105" t="s">
        <v>3565</v>
      </c>
      <c r="G4105" t="s">
        <v>493</v>
      </c>
      <c r="H4105" t="s">
        <v>207</v>
      </c>
      <c r="I4105" s="14"/>
      <c r="J4105" t="s">
        <v>4353</v>
      </c>
      <c r="K4105" s="14">
        <v>463000000</v>
      </c>
      <c r="L4105" t="s">
        <v>198</v>
      </c>
      <c r="M4105" t="s">
        <v>199</v>
      </c>
      <c r="N4105" s="14">
        <v>4</v>
      </c>
      <c r="O4105" s="14">
        <v>4</v>
      </c>
      <c r="P4105" s="14">
        <v>10</v>
      </c>
      <c r="Q4105" s="14">
        <v>0</v>
      </c>
      <c r="R4105" s="14">
        <v>1</v>
      </c>
      <c r="S4105" s="14">
        <v>1</v>
      </c>
    </row>
    <row r="4106" spans="1:19" x14ac:dyDescent="0.3">
      <c r="A4106" t="s">
        <v>9038</v>
      </c>
      <c r="B4106" t="s">
        <v>42</v>
      </c>
      <c r="C4106" s="14">
        <v>2009</v>
      </c>
      <c r="D4106" t="s">
        <v>372</v>
      </c>
      <c r="E4106" t="s">
        <v>3566</v>
      </c>
      <c r="F4106" t="s">
        <v>336</v>
      </c>
      <c r="G4106" t="s">
        <v>337</v>
      </c>
      <c r="H4106" t="s">
        <v>207</v>
      </c>
      <c r="I4106" s="14"/>
      <c r="J4106" t="s">
        <v>4353</v>
      </c>
      <c r="K4106" s="14">
        <v>63000000</v>
      </c>
      <c r="L4106" t="s">
        <v>198</v>
      </c>
      <c r="M4106" t="s">
        <v>202</v>
      </c>
      <c r="N4106" s="14">
        <v>3.5</v>
      </c>
      <c r="O4106" s="14"/>
      <c r="P4106" s="14">
        <v>20</v>
      </c>
      <c r="Q4106" s="14">
        <v>0</v>
      </c>
      <c r="R4106" s="14">
        <v>1</v>
      </c>
      <c r="S4106" s="14">
        <v>1</v>
      </c>
    </row>
    <row r="4107" spans="1:19" x14ac:dyDescent="0.3">
      <c r="A4107" t="s">
        <v>9039</v>
      </c>
      <c r="B4107" t="s">
        <v>42</v>
      </c>
      <c r="C4107" s="14">
        <v>2009</v>
      </c>
      <c r="D4107" t="s">
        <v>372</v>
      </c>
      <c r="E4107" t="s">
        <v>204</v>
      </c>
      <c r="F4107" t="s">
        <v>364</v>
      </c>
      <c r="G4107" t="s">
        <v>365</v>
      </c>
      <c r="H4107" t="s">
        <v>207</v>
      </c>
      <c r="I4107" s="14"/>
      <c r="J4107" t="s">
        <v>4353</v>
      </c>
      <c r="K4107" s="14">
        <v>12000000</v>
      </c>
      <c r="L4107" t="s">
        <v>198</v>
      </c>
      <c r="M4107" t="s">
        <v>366</v>
      </c>
      <c r="N4107" s="14">
        <v>0</v>
      </c>
      <c r="O4107" s="14"/>
      <c r="P4107" s="14"/>
      <c r="Q4107" s="14">
        <v>0</v>
      </c>
      <c r="R4107" s="14">
        <v>1</v>
      </c>
      <c r="S4107" s="14">
        <v>0</v>
      </c>
    </row>
    <row r="4108" spans="1:19" x14ac:dyDescent="0.3">
      <c r="A4108" t="s">
        <v>9040</v>
      </c>
      <c r="B4108" t="s">
        <v>42</v>
      </c>
      <c r="C4108" s="14">
        <v>2009</v>
      </c>
      <c r="D4108" t="s">
        <v>372</v>
      </c>
      <c r="E4108" t="s">
        <v>3562</v>
      </c>
      <c r="F4108" t="s">
        <v>299</v>
      </c>
      <c r="G4108" t="s">
        <v>299</v>
      </c>
      <c r="H4108" t="s">
        <v>207</v>
      </c>
      <c r="I4108" s="14"/>
      <c r="J4108" t="s">
        <v>4353</v>
      </c>
      <c r="K4108" s="14">
        <v>215000000</v>
      </c>
      <c r="L4108" t="s">
        <v>198</v>
      </c>
      <c r="M4108" t="s">
        <v>4353</v>
      </c>
      <c r="N4108" s="14"/>
      <c r="O4108" s="14"/>
      <c r="P4108" s="14"/>
      <c r="Q4108" s="14">
        <v>0</v>
      </c>
      <c r="R4108" s="14">
        <v>1</v>
      </c>
      <c r="S4108" s="14">
        <v>1</v>
      </c>
    </row>
    <row r="4109" spans="1:19" x14ac:dyDescent="0.3">
      <c r="A4109" t="s">
        <v>9041</v>
      </c>
      <c r="B4109" t="s">
        <v>42</v>
      </c>
      <c r="C4109" s="14">
        <v>2010</v>
      </c>
      <c r="D4109" t="s">
        <v>372</v>
      </c>
      <c r="E4109" t="s">
        <v>3568</v>
      </c>
      <c r="F4109" t="s">
        <v>336</v>
      </c>
      <c r="G4109" t="s">
        <v>337</v>
      </c>
      <c r="H4109" t="s">
        <v>207</v>
      </c>
      <c r="I4109" s="14"/>
      <c r="J4109" t="s">
        <v>4353</v>
      </c>
      <c r="K4109" s="14">
        <v>30000000</v>
      </c>
      <c r="L4109" t="s">
        <v>198</v>
      </c>
      <c r="M4109" t="s">
        <v>199</v>
      </c>
      <c r="N4109" s="14">
        <v>5.6</v>
      </c>
      <c r="O4109" s="14"/>
      <c r="P4109" s="14">
        <v>15</v>
      </c>
      <c r="Q4109" s="14">
        <v>0</v>
      </c>
      <c r="R4109" s="14">
        <v>1</v>
      </c>
      <c r="S4109" s="14">
        <v>1</v>
      </c>
    </row>
    <row r="4110" spans="1:19" x14ac:dyDescent="0.3">
      <c r="A4110" t="s">
        <v>9042</v>
      </c>
      <c r="B4110" t="s">
        <v>42</v>
      </c>
      <c r="C4110" s="14">
        <v>2010</v>
      </c>
      <c r="D4110" t="s">
        <v>372</v>
      </c>
      <c r="E4110" t="s">
        <v>3569</v>
      </c>
      <c r="F4110" t="s">
        <v>299</v>
      </c>
      <c r="G4110" t="s">
        <v>299</v>
      </c>
      <c r="H4110" t="s">
        <v>207</v>
      </c>
      <c r="I4110" s="14"/>
      <c r="J4110" t="s">
        <v>4353</v>
      </c>
      <c r="K4110" s="14">
        <v>160000000</v>
      </c>
      <c r="L4110" t="s">
        <v>198</v>
      </c>
      <c r="M4110" t="s">
        <v>199</v>
      </c>
      <c r="N4110" s="14">
        <v>5.6</v>
      </c>
      <c r="O4110" s="14"/>
      <c r="P4110" s="14">
        <v>15</v>
      </c>
      <c r="Q4110" s="14">
        <v>0</v>
      </c>
      <c r="R4110" s="14">
        <v>1</v>
      </c>
      <c r="S4110" s="14">
        <v>1</v>
      </c>
    </row>
    <row r="4111" spans="1:19" x14ac:dyDescent="0.3">
      <c r="A4111" t="s">
        <v>9043</v>
      </c>
      <c r="B4111" t="s">
        <v>42</v>
      </c>
      <c r="C4111" s="14">
        <v>2010</v>
      </c>
      <c r="D4111" t="s">
        <v>302</v>
      </c>
      <c r="E4111" t="s">
        <v>3570</v>
      </c>
      <c r="F4111" t="s">
        <v>299</v>
      </c>
      <c r="G4111" t="s">
        <v>299</v>
      </c>
      <c r="H4111" t="s">
        <v>4353</v>
      </c>
      <c r="I4111" s="14">
        <v>10000000</v>
      </c>
      <c r="J4111" t="s">
        <v>147</v>
      </c>
      <c r="K4111" s="14">
        <v>1477046.25</v>
      </c>
      <c r="L4111" t="s">
        <v>197</v>
      </c>
      <c r="M4111" t="s">
        <v>202</v>
      </c>
      <c r="N4111" s="14"/>
      <c r="O4111" s="14"/>
      <c r="P4111" s="14"/>
      <c r="Q4111" s="14"/>
      <c r="R4111" s="14"/>
      <c r="S4111" s="14">
        <v>0</v>
      </c>
    </row>
    <row r="4112" spans="1:19" x14ac:dyDescent="0.3">
      <c r="A4112" t="s">
        <v>9044</v>
      </c>
      <c r="B4112" t="s">
        <v>42</v>
      </c>
      <c r="C4112" s="14">
        <v>2010</v>
      </c>
      <c r="D4112" t="s">
        <v>4542</v>
      </c>
      <c r="E4112" t="s">
        <v>3567</v>
      </c>
      <c r="F4112" t="s">
        <v>336</v>
      </c>
      <c r="G4112" t="s">
        <v>337</v>
      </c>
      <c r="H4112" t="s">
        <v>207</v>
      </c>
      <c r="I4112" s="14">
        <v>233000000</v>
      </c>
      <c r="J4112" t="s">
        <v>146</v>
      </c>
      <c r="K4112" s="14">
        <v>233000000</v>
      </c>
      <c r="L4112" t="s">
        <v>198</v>
      </c>
      <c r="M4112" t="s">
        <v>202</v>
      </c>
      <c r="N4112" s="14">
        <v>3</v>
      </c>
      <c r="O4112" s="14"/>
      <c r="P4112" s="14">
        <v>15</v>
      </c>
      <c r="Q4112" s="14">
        <v>0</v>
      </c>
      <c r="R4112" s="14">
        <v>1</v>
      </c>
      <c r="S4112" s="14">
        <v>1</v>
      </c>
    </row>
    <row r="4113" spans="1:19" x14ac:dyDescent="0.3">
      <c r="A4113" t="s">
        <v>9045</v>
      </c>
      <c r="B4113" t="s">
        <v>42</v>
      </c>
      <c r="C4113" s="14">
        <v>2011</v>
      </c>
      <c r="D4113" t="s">
        <v>302</v>
      </c>
      <c r="E4113" t="s">
        <v>9048</v>
      </c>
      <c r="F4113" t="s">
        <v>299</v>
      </c>
      <c r="G4113" t="s">
        <v>299</v>
      </c>
      <c r="H4113" t="s">
        <v>4353</v>
      </c>
      <c r="I4113" s="14"/>
      <c r="J4113" t="s">
        <v>4353</v>
      </c>
      <c r="K4113" s="14"/>
      <c r="L4113" t="s">
        <v>197</v>
      </c>
      <c r="M4113" t="s">
        <v>202</v>
      </c>
      <c r="N4113" s="14"/>
      <c r="O4113" s="14"/>
      <c r="P4113" s="14"/>
      <c r="Q4113" s="14"/>
      <c r="R4113" s="14"/>
      <c r="S4113" s="14">
        <v>0</v>
      </c>
    </row>
    <row r="4114" spans="1:19" x14ac:dyDescent="0.3">
      <c r="A4114" t="s">
        <v>9046</v>
      </c>
      <c r="B4114" t="s">
        <v>42</v>
      </c>
      <c r="C4114" s="14">
        <v>2011</v>
      </c>
      <c r="D4114" t="s">
        <v>302</v>
      </c>
      <c r="E4114" t="s">
        <v>3339</v>
      </c>
      <c r="F4114" t="s">
        <v>299</v>
      </c>
      <c r="G4114" t="s">
        <v>299</v>
      </c>
      <c r="H4114" t="s">
        <v>4353</v>
      </c>
      <c r="I4114" s="14"/>
      <c r="J4114" t="s">
        <v>4353</v>
      </c>
      <c r="K4114" s="14"/>
      <c r="L4114" t="s">
        <v>197</v>
      </c>
      <c r="M4114" t="s">
        <v>202</v>
      </c>
      <c r="N4114" s="14"/>
      <c r="O4114" s="14"/>
      <c r="P4114" s="14"/>
      <c r="Q4114" s="14"/>
      <c r="R4114" s="14"/>
      <c r="S4114" s="14">
        <v>0</v>
      </c>
    </row>
    <row r="4115" spans="1:19" x14ac:dyDescent="0.3">
      <c r="A4115" t="s">
        <v>9047</v>
      </c>
      <c r="B4115" t="s">
        <v>42</v>
      </c>
      <c r="C4115" s="14">
        <v>2011</v>
      </c>
      <c r="D4115" t="s">
        <v>4542</v>
      </c>
      <c r="E4115" t="s">
        <v>3573</v>
      </c>
      <c r="F4115" t="s">
        <v>364</v>
      </c>
      <c r="G4115" t="s">
        <v>365</v>
      </c>
      <c r="H4115" t="s">
        <v>207</v>
      </c>
      <c r="I4115" s="14"/>
      <c r="J4115" t="s">
        <v>4353</v>
      </c>
      <c r="K4115" s="14">
        <v>5000000</v>
      </c>
      <c r="L4115" t="s">
        <v>198</v>
      </c>
      <c r="M4115" t="s">
        <v>366</v>
      </c>
      <c r="N4115" s="14">
        <v>0</v>
      </c>
      <c r="O4115" s="14"/>
      <c r="P4115" s="14"/>
      <c r="Q4115" s="14">
        <v>0</v>
      </c>
      <c r="R4115" s="14">
        <v>1</v>
      </c>
      <c r="S4115" s="14">
        <v>0</v>
      </c>
    </row>
    <row r="4116" spans="1:19" x14ac:dyDescent="0.3">
      <c r="A4116" t="s">
        <v>9049</v>
      </c>
      <c r="B4116" t="s">
        <v>42</v>
      </c>
      <c r="C4116" s="14">
        <v>2011</v>
      </c>
      <c r="D4116" t="s">
        <v>4542</v>
      </c>
      <c r="E4116" t="s">
        <v>3572</v>
      </c>
      <c r="F4116" t="s">
        <v>336</v>
      </c>
      <c r="G4116" t="s">
        <v>337</v>
      </c>
      <c r="H4116" t="s">
        <v>207</v>
      </c>
      <c r="I4116" s="14">
        <v>10000000</v>
      </c>
      <c r="J4116" t="s">
        <v>146</v>
      </c>
      <c r="K4116" s="14">
        <v>10000000</v>
      </c>
      <c r="L4116" t="s">
        <v>198</v>
      </c>
      <c r="M4116" t="s">
        <v>202</v>
      </c>
      <c r="N4116" s="14">
        <v>2</v>
      </c>
      <c r="O4116" s="14"/>
      <c r="P4116" s="14">
        <v>15</v>
      </c>
      <c r="Q4116" s="14">
        <v>0</v>
      </c>
      <c r="R4116" s="14">
        <v>1</v>
      </c>
      <c r="S4116" s="14">
        <v>0</v>
      </c>
    </row>
    <row r="4117" spans="1:19" x14ac:dyDescent="0.3">
      <c r="A4117" t="s">
        <v>9050</v>
      </c>
      <c r="B4117" t="s">
        <v>42</v>
      </c>
      <c r="C4117" s="14">
        <v>2011</v>
      </c>
      <c r="D4117" t="s">
        <v>372</v>
      </c>
      <c r="E4117" t="s">
        <v>3571</v>
      </c>
      <c r="F4117" t="s">
        <v>299</v>
      </c>
      <c r="G4117" t="s">
        <v>299</v>
      </c>
      <c r="H4117" t="s">
        <v>207</v>
      </c>
      <c r="I4117" s="14"/>
      <c r="J4117" t="s">
        <v>4353</v>
      </c>
      <c r="K4117" s="14">
        <v>104000000</v>
      </c>
      <c r="L4117" t="s">
        <v>198</v>
      </c>
      <c r="M4117" t="s">
        <v>4353</v>
      </c>
      <c r="N4117" s="14"/>
      <c r="O4117" s="14"/>
      <c r="P4117" s="14"/>
      <c r="Q4117" s="14">
        <v>0</v>
      </c>
      <c r="R4117" s="14">
        <v>1</v>
      </c>
      <c r="S4117" s="14">
        <v>1</v>
      </c>
    </row>
    <row r="4118" spans="1:19" x14ac:dyDescent="0.3">
      <c r="A4118" t="s">
        <v>9051</v>
      </c>
      <c r="B4118" t="s">
        <v>42</v>
      </c>
      <c r="C4118" s="14">
        <v>2012</v>
      </c>
      <c r="D4118" t="s">
        <v>4542</v>
      </c>
      <c r="E4118" t="s">
        <v>3574</v>
      </c>
      <c r="F4118" t="s">
        <v>364</v>
      </c>
      <c r="G4118" t="s">
        <v>365</v>
      </c>
      <c r="H4118" t="s">
        <v>207</v>
      </c>
      <c r="I4118" s="14">
        <v>120000000</v>
      </c>
      <c r="J4118" t="s">
        <v>147</v>
      </c>
      <c r="K4118" s="14">
        <v>19010406</v>
      </c>
      <c r="L4118" t="s">
        <v>198</v>
      </c>
      <c r="M4118" t="s">
        <v>366</v>
      </c>
      <c r="N4118" s="14">
        <v>0</v>
      </c>
      <c r="O4118" s="14"/>
      <c r="P4118" s="14"/>
      <c r="Q4118" s="14">
        <v>0</v>
      </c>
      <c r="R4118" s="14">
        <v>1</v>
      </c>
      <c r="S4118" s="14">
        <v>0</v>
      </c>
    </row>
    <row r="4119" spans="1:19" x14ac:dyDescent="0.3">
      <c r="A4119" t="s">
        <v>9052</v>
      </c>
      <c r="B4119" t="s">
        <v>42</v>
      </c>
      <c r="C4119" s="14">
        <v>2012</v>
      </c>
      <c r="D4119" t="s">
        <v>302</v>
      </c>
      <c r="E4119" t="s">
        <v>3575</v>
      </c>
      <c r="F4119" t="s">
        <v>299</v>
      </c>
      <c r="G4119" t="s">
        <v>299</v>
      </c>
      <c r="H4119" t="s">
        <v>4353</v>
      </c>
      <c r="I4119" s="14"/>
      <c r="J4119" t="s">
        <v>4353</v>
      </c>
      <c r="K4119" s="14"/>
      <c r="L4119" t="s">
        <v>197</v>
      </c>
      <c r="M4119" t="s">
        <v>202</v>
      </c>
      <c r="N4119" s="14"/>
      <c r="O4119" s="14"/>
      <c r="P4119" s="14"/>
      <c r="Q4119" s="14"/>
      <c r="R4119" s="14"/>
      <c r="S4119" s="14">
        <v>0</v>
      </c>
    </row>
    <row r="4120" spans="1:19" x14ac:dyDescent="0.3">
      <c r="A4120" t="s">
        <v>9053</v>
      </c>
      <c r="B4120" t="s">
        <v>42</v>
      </c>
      <c r="C4120" s="14">
        <v>2012</v>
      </c>
      <c r="D4120" t="s">
        <v>302</v>
      </c>
      <c r="E4120" t="s">
        <v>3576</v>
      </c>
      <c r="F4120" t="s">
        <v>299</v>
      </c>
      <c r="G4120" t="s">
        <v>299</v>
      </c>
      <c r="H4120" t="s">
        <v>4353</v>
      </c>
      <c r="I4120" s="14"/>
      <c r="J4120" t="s">
        <v>4353</v>
      </c>
      <c r="K4120" s="14"/>
      <c r="L4120" t="s">
        <v>197</v>
      </c>
      <c r="M4120" t="s">
        <v>202</v>
      </c>
      <c r="N4120" s="14"/>
      <c r="O4120" s="14"/>
      <c r="P4120" s="14"/>
      <c r="Q4120" s="14"/>
      <c r="R4120" s="14"/>
      <c r="S4120" s="14">
        <v>0</v>
      </c>
    </row>
    <row r="4121" spans="1:19" x14ac:dyDescent="0.3">
      <c r="A4121" t="s">
        <v>9054</v>
      </c>
      <c r="B4121" t="s">
        <v>42</v>
      </c>
      <c r="C4121" s="14">
        <v>2013</v>
      </c>
      <c r="D4121" t="s">
        <v>302</v>
      </c>
      <c r="E4121" t="s">
        <v>3577</v>
      </c>
      <c r="F4121" t="s">
        <v>299</v>
      </c>
      <c r="G4121" t="s">
        <v>299</v>
      </c>
      <c r="H4121" t="s">
        <v>4353</v>
      </c>
      <c r="I4121" s="14"/>
      <c r="J4121" t="s">
        <v>4353</v>
      </c>
      <c r="K4121" s="14"/>
      <c r="L4121" t="s">
        <v>197</v>
      </c>
      <c r="M4121" t="s">
        <v>202</v>
      </c>
      <c r="N4121" s="14"/>
      <c r="O4121" s="14"/>
      <c r="P4121" s="14"/>
      <c r="Q4121" s="14"/>
      <c r="R4121" s="14"/>
      <c r="S4121" s="14">
        <v>0</v>
      </c>
    </row>
    <row r="4122" spans="1:19" x14ac:dyDescent="0.3">
      <c r="A4122" t="s">
        <v>9055</v>
      </c>
      <c r="B4122" t="s">
        <v>42</v>
      </c>
      <c r="C4122" s="14">
        <v>2013</v>
      </c>
      <c r="D4122" t="s">
        <v>302</v>
      </c>
      <c r="E4122" t="s">
        <v>3579</v>
      </c>
      <c r="F4122" t="s">
        <v>299</v>
      </c>
      <c r="G4122" t="s">
        <v>299</v>
      </c>
      <c r="H4122" t="s">
        <v>4353</v>
      </c>
      <c r="I4122" s="14"/>
      <c r="J4122" t="s">
        <v>4353</v>
      </c>
      <c r="K4122" s="14"/>
      <c r="L4122" t="s">
        <v>197</v>
      </c>
      <c r="M4122" t="s">
        <v>202</v>
      </c>
      <c r="N4122" s="14"/>
      <c r="O4122" s="14"/>
      <c r="P4122" s="14"/>
      <c r="Q4122" s="14"/>
      <c r="R4122" s="14"/>
      <c r="S4122" s="14">
        <v>0</v>
      </c>
    </row>
    <row r="4123" spans="1:19" x14ac:dyDescent="0.3">
      <c r="A4123" t="s">
        <v>9056</v>
      </c>
      <c r="B4123" t="s">
        <v>42</v>
      </c>
      <c r="C4123" s="14">
        <v>2013</v>
      </c>
      <c r="D4123" t="s">
        <v>302</v>
      </c>
      <c r="E4123" t="s">
        <v>3578</v>
      </c>
      <c r="F4123" t="s">
        <v>299</v>
      </c>
      <c r="G4123" t="s">
        <v>299</v>
      </c>
      <c r="H4123" t="s">
        <v>4353</v>
      </c>
      <c r="I4123" s="14">
        <v>300000</v>
      </c>
      <c r="J4123" t="s">
        <v>171</v>
      </c>
      <c r="K4123" s="14">
        <v>63068.1328125</v>
      </c>
      <c r="L4123" t="s">
        <v>197</v>
      </c>
      <c r="M4123" t="s">
        <v>202</v>
      </c>
      <c r="N4123" s="14"/>
      <c r="O4123" s="14"/>
      <c r="P4123" s="14"/>
      <c r="Q4123" s="14"/>
      <c r="R4123" s="14"/>
      <c r="S4123" s="14">
        <v>0</v>
      </c>
    </row>
    <row r="4124" spans="1:19" x14ac:dyDescent="0.3">
      <c r="A4124" t="s">
        <v>9057</v>
      </c>
      <c r="B4124" t="s">
        <v>42</v>
      </c>
      <c r="C4124" s="14">
        <v>2014</v>
      </c>
      <c r="D4124" t="s">
        <v>4542</v>
      </c>
      <c r="E4124" t="s">
        <v>3581</v>
      </c>
      <c r="F4124" t="s">
        <v>336</v>
      </c>
      <c r="G4124" t="s">
        <v>337</v>
      </c>
      <c r="H4124" t="s">
        <v>207</v>
      </c>
      <c r="I4124" s="14">
        <v>700000000</v>
      </c>
      <c r="J4124" t="s">
        <v>146</v>
      </c>
      <c r="K4124" s="14">
        <v>700000000</v>
      </c>
      <c r="L4124" t="s">
        <v>198</v>
      </c>
      <c r="M4124" t="s">
        <v>202</v>
      </c>
      <c r="N4124" s="14">
        <v>2.5</v>
      </c>
      <c r="O4124" s="14">
        <v>5</v>
      </c>
      <c r="P4124" s="14">
        <v>20</v>
      </c>
      <c r="Q4124" s="14">
        <v>0</v>
      </c>
      <c r="R4124" s="14">
        <v>1</v>
      </c>
      <c r="S4124" s="14">
        <v>1</v>
      </c>
    </row>
    <row r="4125" spans="1:19" x14ac:dyDescent="0.3">
      <c r="A4125" t="s">
        <v>9058</v>
      </c>
      <c r="B4125" t="s">
        <v>42</v>
      </c>
      <c r="C4125" s="14">
        <v>2014</v>
      </c>
      <c r="D4125" t="s">
        <v>302</v>
      </c>
      <c r="E4125" t="s">
        <v>3580</v>
      </c>
      <c r="F4125" t="s">
        <v>299</v>
      </c>
      <c r="G4125" t="s">
        <v>299</v>
      </c>
      <c r="H4125" t="s">
        <v>4353</v>
      </c>
      <c r="I4125" s="14"/>
      <c r="J4125" t="s">
        <v>4353</v>
      </c>
      <c r="K4125" s="14"/>
      <c r="L4125" t="s">
        <v>197</v>
      </c>
      <c r="M4125" t="s">
        <v>202</v>
      </c>
      <c r="N4125" s="14"/>
      <c r="O4125" s="14"/>
      <c r="P4125" s="14"/>
      <c r="Q4125" s="14"/>
      <c r="R4125" s="14"/>
      <c r="S4125" s="14">
        <v>0</v>
      </c>
    </row>
    <row r="4126" spans="1:19" x14ac:dyDescent="0.3">
      <c r="A4126" t="s">
        <v>9059</v>
      </c>
      <c r="B4126" t="s">
        <v>42</v>
      </c>
      <c r="C4126" s="14">
        <v>2017</v>
      </c>
      <c r="D4126" t="s">
        <v>372</v>
      </c>
      <c r="E4126" t="s">
        <v>3582</v>
      </c>
      <c r="F4126" t="s">
        <v>364</v>
      </c>
      <c r="G4126" t="s">
        <v>365</v>
      </c>
      <c r="H4126" t="s">
        <v>207</v>
      </c>
      <c r="I4126" s="14"/>
      <c r="J4126" t="s">
        <v>4353</v>
      </c>
      <c r="K4126" s="14">
        <v>15000000</v>
      </c>
      <c r="L4126" t="s">
        <v>198</v>
      </c>
      <c r="M4126" t="s">
        <v>366</v>
      </c>
      <c r="N4126" s="14">
        <v>0</v>
      </c>
      <c r="O4126" s="14"/>
      <c r="P4126" s="14"/>
      <c r="Q4126" s="14">
        <v>0</v>
      </c>
      <c r="R4126" s="14">
        <v>1</v>
      </c>
      <c r="S4126" s="14">
        <v>0</v>
      </c>
    </row>
    <row r="4127" spans="1:19" x14ac:dyDescent="0.3">
      <c r="A4127" t="s">
        <v>9060</v>
      </c>
      <c r="B4127" t="s">
        <v>110</v>
      </c>
      <c r="C4127" s="14">
        <v>1984</v>
      </c>
      <c r="D4127" t="s">
        <v>255</v>
      </c>
      <c r="E4127" t="s">
        <v>4437</v>
      </c>
      <c r="F4127" t="s">
        <v>299</v>
      </c>
      <c r="G4127" t="s">
        <v>299</v>
      </c>
      <c r="H4127" t="s">
        <v>4353</v>
      </c>
      <c r="I4127" s="14"/>
      <c r="J4127" t="s">
        <v>4353</v>
      </c>
      <c r="K4127" s="14"/>
      <c r="L4127" t="s">
        <v>198</v>
      </c>
      <c r="M4127" t="s">
        <v>4353</v>
      </c>
      <c r="N4127" s="14"/>
      <c r="O4127" s="14"/>
      <c r="P4127" s="14"/>
      <c r="Q4127" s="14"/>
      <c r="R4127" s="14"/>
      <c r="S4127" s="14">
        <v>0</v>
      </c>
    </row>
    <row r="4128" spans="1:19" x14ac:dyDescent="0.3">
      <c r="A4128" t="s">
        <v>9061</v>
      </c>
      <c r="B4128" t="s">
        <v>110</v>
      </c>
      <c r="C4128" s="14">
        <v>1986</v>
      </c>
      <c r="D4128" t="s">
        <v>255</v>
      </c>
      <c r="E4128" t="s">
        <v>273</v>
      </c>
      <c r="F4128" t="s">
        <v>299</v>
      </c>
      <c r="G4128" t="s">
        <v>299</v>
      </c>
      <c r="H4128" t="s">
        <v>4353</v>
      </c>
      <c r="I4128" s="14"/>
      <c r="J4128" t="s">
        <v>4353</v>
      </c>
      <c r="K4128" s="14">
        <v>5600000</v>
      </c>
      <c r="L4128" t="s">
        <v>198</v>
      </c>
      <c r="M4128" t="s">
        <v>4353</v>
      </c>
      <c r="N4128" s="14">
        <v>0</v>
      </c>
      <c r="O4128" s="14">
        <v>5</v>
      </c>
      <c r="P4128" s="14">
        <v>20</v>
      </c>
      <c r="Q4128" s="14"/>
      <c r="R4128" s="14"/>
      <c r="S4128" s="14">
        <v>0</v>
      </c>
    </row>
    <row r="4129" spans="1:19" x14ac:dyDescent="0.3">
      <c r="A4129" t="s">
        <v>9062</v>
      </c>
      <c r="B4129" t="s">
        <v>110</v>
      </c>
      <c r="C4129" s="14">
        <v>1992</v>
      </c>
      <c r="D4129" t="s">
        <v>362</v>
      </c>
      <c r="E4129" t="s">
        <v>3583</v>
      </c>
      <c r="F4129" t="s">
        <v>299</v>
      </c>
      <c r="G4129" t="s">
        <v>299</v>
      </c>
      <c r="H4129" t="s">
        <v>4353</v>
      </c>
      <c r="I4129" s="14"/>
      <c r="J4129" t="s">
        <v>4353</v>
      </c>
      <c r="K4129" s="14"/>
      <c r="L4129" t="s">
        <v>197</v>
      </c>
      <c r="M4129" t="s">
        <v>4353</v>
      </c>
      <c r="N4129" s="14"/>
      <c r="O4129" s="14"/>
      <c r="P4129" s="14"/>
      <c r="Q4129" s="14"/>
      <c r="R4129" s="14"/>
      <c r="S4129" s="14">
        <v>0</v>
      </c>
    </row>
    <row r="4130" spans="1:19" x14ac:dyDescent="0.3">
      <c r="A4130" t="s">
        <v>9063</v>
      </c>
      <c r="B4130" t="s">
        <v>110</v>
      </c>
      <c r="C4130" s="14">
        <v>1999</v>
      </c>
      <c r="D4130" t="s">
        <v>362</v>
      </c>
      <c r="E4130" t="s">
        <v>3584</v>
      </c>
      <c r="F4130" t="s">
        <v>299</v>
      </c>
      <c r="G4130" t="s">
        <v>299</v>
      </c>
      <c r="H4130" t="s">
        <v>4353</v>
      </c>
      <c r="I4130" s="14"/>
      <c r="J4130" t="s">
        <v>4353</v>
      </c>
      <c r="K4130" s="14"/>
      <c r="L4130" t="s">
        <v>197</v>
      </c>
      <c r="M4130" t="s">
        <v>4353</v>
      </c>
      <c r="N4130" s="14"/>
      <c r="O4130" s="14"/>
      <c r="P4130" s="14"/>
      <c r="Q4130" s="14"/>
      <c r="R4130" s="14"/>
      <c r="S4130" s="14">
        <v>0</v>
      </c>
    </row>
    <row r="4131" spans="1:19" x14ac:dyDescent="0.3">
      <c r="A4131" t="s">
        <v>9064</v>
      </c>
      <c r="B4131" t="s">
        <v>110</v>
      </c>
      <c r="C4131" s="14">
        <v>2001</v>
      </c>
      <c r="D4131" t="s">
        <v>302</v>
      </c>
      <c r="E4131" t="s">
        <v>3585</v>
      </c>
      <c r="F4131" t="s">
        <v>299</v>
      </c>
      <c r="G4131" t="s">
        <v>299</v>
      </c>
      <c r="H4131" t="s">
        <v>4353</v>
      </c>
      <c r="I4131" s="14"/>
      <c r="J4131" t="s">
        <v>4353</v>
      </c>
      <c r="K4131" s="14"/>
      <c r="L4131" t="s">
        <v>197</v>
      </c>
      <c r="M4131" t="s">
        <v>202</v>
      </c>
      <c r="N4131" s="14"/>
      <c r="O4131" s="14"/>
      <c r="P4131" s="14"/>
      <c r="Q4131" s="14"/>
      <c r="R4131" s="14"/>
      <c r="S4131" s="14">
        <v>0</v>
      </c>
    </row>
    <row r="4132" spans="1:19" x14ac:dyDescent="0.3">
      <c r="A4132" t="s">
        <v>9065</v>
      </c>
      <c r="B4132" t="s">
        <v>110</v>
      </c>
      <c r="C4132" s="14">
        <v>2003</v>
      </c>
      <c r="D4132" t="s">
        <v>302</v>
      </c>
      <c r="E4132" t="s">
        <v>3586</v>
      </c>
      <c r="F4132" t="s">
        <v>299</v>
      </c>
      <c r="G4132" t="s">
        <v>299</v>
      </c>
      <c r="H4132" t="s">
        <v>4353</v>
      </c>
      <c r="I4132" s="14">
        <v>350000</v>
      </c>
      <c r="J4132" t="s">
        <v>146</v>
      </c>
      <c r="K4132" s="14">
        <v>350000</v>
      </c>
      <c r="L4132" t="s">
        <v>197</v>
      </c>
      <c r="M4132" t="s">
        <v>202</v>
      </c>
      <c r="N4132" s="14"/>
      <c r="O4132" s="14"/>
      <c r="P4132" s="14"/>
      <c r="Q4132" s="14"/>
      <c r="R4132" s="14"/>
      <c r="S4132" s="14">
        <v>0</v>
      </c>
    </row>
    <row r="4133" spans="1:19" x14ac:dyDescent="0.3">
      <c r="A4133" t="s">
        <v>9066</v>
      </c>
      <c r="B4133" t="s">
        <v>110</v>
      </c>
      <c r="C4133" s="14">
        <v>2003</v>
      </c>
      <c r="D4133" t="s">
        <v>302</v>
      </c>
      <c r="E4133" t="s">
        <v>3587</v>
      </c>
      <c r="F4133" t="s">
        <v>299</v>
      </c>
      <c r="G4133" t="s">
        <v>299</v>
      </c>
      <c r="H4133" t="s">
        <v>4353</v>
      </c>
      <c r="I4133" s="14">
        <v>5000000</v>
      </c>
      <c r="J4133" t="s">
        <v>146</v>
      </c>
      <c r="K4133" s="14">
        <v>5000000</v>
      </c>
      <c r="L4133" t="s">
        <v>197</v>
      </c>
      <c r="M4133" t="s">
        <v>202</v>
      </c>
      <c r="N4133" s="14"/>
      <c r="O4133" s="14"/>
      <c r="P4133" s="14"/>
      <c r="Q4133" s="14"/>
      <c r="R4133" s="14"/>
      <c r="S4133" s="14">
        <v>0</v>
      </c>
    </row>
    <row r="4134" spans="1:19" x14ac:dyDescent="0.3">
      <c r="A4134" t="s">
        <v>9067</v>
      </c>
      <c r="B4134" t="s">
        <v>110</v>
      </c>
      <c r="C4134" s="14">
        <v>2004</v>
      </c>
      <c r="D4134" t="s">
        <v>302</v>
      </c>
      <c r="E4134" t="s">
        <v>3588</v>
      </c>
      <c r="F4134" t="s">
        <v>336</v>
      </c>
      <c r="G4134" t="s">
        <v>337</v>
      </c>
      <c r="H4134" t="s">
        <v>207</v>
      </c>
      <c r="I4134" s="14">
        <v>43350000</v>
      </c>
      <c r="J4134" t="s">
        <v>146</v>
      </c>
      <c r="K4134" s="14">
        <v>43350000</v>
      </c>
      <c r="L4134" t="s">
        <v>198</v>
      </c>
      <c r="M4134" t="s">
        <v>4353</v>
      </c>
      <c r="N4134" s="14"/>
      <c r="O4134" s="14"/>
      <c r="P4134" s="14"/>
      <c r="Q4134" s="14">
        <v>0</v>
      </c>
      <c r="R4134" s="14">
        <v>1</v>
      </c>
      <c r="S4134" s="14">
        <v>1</v>
      </c>
    </row>
    <row r="4135" spans="1:19" x14ac:dyDescent="0.3">
      <c r="A4135" t="s">
        <v>9068</v>
      </c>
      <c r="B4135" t="s">
        <v>110</v>
      </c>
      <c r="C4135" s="14">
        <v>2006</v>
      </c>
      <c r="D4135" t="s">
        <v>302</v>
      </c>
      <c r="E4135" t="s">
        <v>3589</v>
      </c>
      <c r="F4135" t="s">
        <v>336</v>
      </c>
      <c r="G4135" t="s">
        <v>337</v>
      </c>
      <c r="H4135" t="s">
        <v>207</v>
      </c>
      <c r="I4135" s="14">
        <v>500000</v>
      </c>
      <c r="J4135" t="s">
        <v>146</v>
      </c>
      <c r="K4135" s="14">
        <v>500000</v>
      </c>
      <c r="L4135" t="s">
        <v>198</v>
      </c>
      <c r="M4135" t="s">
        <v>4353</v>
      </c>
      <c r="N4135" s="14"/>
      <c r="O4135" s="14"/>
      <c r="P4135" s="14"/>
      <c r="Q4135" s="14">
        <v>0</v>
      </c>
      <c r="R4135" s="14">
        <v>1</v>
      </c>
      <c r="S4135" s="14">
        <v>1</v>
      </c>
    </row>
    <row r="4136" spans="1:19" x14ac:dyDescent="0.3">
      <c r="A4136" t="s">
        <v>9069</v>
      </c>
      <c r="B4136" t="s">
        <v>110</v>
      </c>
      <c r="C4136" s="14">
        <v>2007</v>
      </c>
      <c r="D4136" t="s">
        <v>302</v>
      </c>
      <c r="E4136" t="s">
        <v>3590</v>
      </c>
      <c r="F4136" t="s">
        <v>299</v>
      </c>
      <c r="G4136" t="s">
        <v>299</v>
      </c>
      <c r="H4136" t="s">
        <v>207</v>
      </c>
      <c r="I4136" s="14">
        <v>3200000</v>
      </c>
      <c r="J4136" t="s">
        <v>146</v>
      </c>
      <c r="K4136" s="14">
        <v>3200000</v>
      </c>
      <c r="L4136" t="s">
        <v>198</v>
      </c>
      <c r="M4136" t="s">
        <v>4353</v>
      </c>
      <c r="N4136" s="14"/>
      <c r="O4136" s="14">
        <v>3</v>
      </c>
      <c r="P4136" s="14"/>
      <c r="Q4136" s="14">
        <v>0</v>
      </c>
      <c r="R4136" s="14">
        <v>1</v>
      </c>
      <c r="S4136" s="14">
        <v>1</v>
      </c>
    </row>
    <row r="4137" spans="1:19" x14ac:dyDescent="0.3">
      <c r="A4137" t="s">
        <v>9070</v>
      </c>
      <c r="B4137" t="s">
        <v>110</v>
      </c>
      <c r="C4137" s="14">
        <v>2008</v>
      </c>
      <c r="D4137" t="s">
        <v>302</v>
      </c>
      <c r="E4137" t="s">
        <v>3591</v>
      </c>
      <c r="F4137" t="s">
        <v>336</v>
      </c>
      <c r="G4137" t="s">
        <v>337</v>
      </c>
      <c r="H4137" t="s">
        <v>207</v>
      </c>
      <c r="I4137" s="14">
        <v>140500000</v>
      </c>
      <c r="J4137" t="s">
        <v>146</v>
      </c>
      <c r="K4137" s="14">
        <v>140500000</v>
      </c>
      <c r="L4137" t="s">
        <v>198</v>
      </c>
      <c r="M4137" t="s">
        <v>4353</v>
      </c>
      <c r="N4137" s="14"/>
      <c r="O4137" s="14"/>
      <c r="P4137" s="14"/>
      <c r="Q4137" s="14">
        <v>0</v>
      </c>
      <c r="R4137" s="14">
        <v>1</v>
      </c>
      <c r="S4137" s="14">
        <v>1</v>
      </c>
    </row>
    <row r="4138" spans="1:19" x14ac:dyDescent="0.3">
      <c r="A4138" t="s">
        <v>9071</v>
      </c>
      <c r="B4138" t="s">
        <v>110</v>
      </c>
      <c r="C4138" s="14">
        <v>2012</v>
      </c>
      <c r="D4138" t="s">
        <v>4873</v>
      </c>
      <c r="E4138" t="s">
        <v>3592</v>
      </c>
      <c r="F4138" t="s">
        <v>336</v>
      </c>
      <c r="G4138" t="s">
        <v>337</v>
      </c>
      <c r="H4138" t="s">
        <v>207</v>
      </c>
      <c r="I4138" s="14">
        <v>47000000</v>
      </c>
      <c r="J4138" t="s">
        <v>146</v>
      </c>
      <c r="K4138" s="14">
        <v>47000000</v>
      </c>
      <c r="L4138" t="s">
        <v>198</v>
      </c>
      <c r="M4138" t="s">
        <v>4353</v>
      </c>
      <c r="N4138" s="14"/>
      <c r="O4138" s="14"/>
      <c r="P4138" s="14"/>
      <c r="Q4138" s="14">
        <v>0</v>
      </c>
      <c r="R4138" s="14">
        <v>1</v>
      </c>
      <c r="S4138" s="14">
        <v>1</v>
      </c>
    </row>
    <row r="4139" spans="1:19" x14ac:dyDescent="0.3">
      <c r="A4139" t="s">
        <v>9072</v>
      </c>
      <c r="B4139" t="s">
        <v>110</v>
      </c>
      <c r="C4139" s="14">
        <v>2013</v>
      </c>
      <c r="D4139" t="s">
        <v>302</v>
      </c>
      <c r="E4139" t="s">
        <v>3593</v>
      </c>
      <c r="F4139" t="s">
        <v>299</v>
      </c>
      <c r="G4139" t="s">
        <v>299</v>
      </c>
      <c r="H4139" t="s">
        <v>4353</v>
      </c>
      <c r="I4139" s="14"/>
      <c r="J4139" t="s">
        <v>4353</v>
      </c>
      <c r="K4139" s="14"/>
      <c r="L4139" t="s">
        <v>197</v>
      </c>
      <c r="M4139" t="s">
        <v>202</v>
      </c>
      <c r="N4139" s="14"/>
      <c r="O4139" s="14"/>
      <c r="P4139" s="14"/>
      <c r="Q4139" s="14"/>
      <c r="R4139" s="14"/>
      <c r="S4139" s="14">
        <v>0</v>
      </c>
    </row>
    <row r="4140" spans="1:19" x14ac:dyDescent="0.3">
      <c r="A4140" t="s">
        <v>9073</v>
      </c>
      <c r="B4140" t="s">
        <v>110</v>
      </c>
      <c r="C4140" s="14">
        <v>2013</v>
      </c>
      <c r="D4140" t="s">
        <v>302</v>
      </c>
      <c r="E4140" t="s">
        <v>3594</v>
      </c>
      <c r="F4140" t="s">
        <v>299</v>
      </c>
      <c r="G4140" t="s">
        <v>299</v>
      </c>
      <c r="H4140" t="s">
        <v>4353</v>
      </c>
      <c r="I4140" s="14"/>
      <c r="J4140" t="s">
        <v>4353</v>
      </c>
      <c r="K4140" s="14"/>
      <c r="L4140" t="s">
        <v>197</v>
      </c>
      <c r="M4140" t="s">
        <v>202</v>
      </c>
      <c r="N4140" s="14"/>
      <c r="O4140" s="14"/>
      <c r="P4140" s="14"/>
      <c r="Q4140" s="14"/>
      <c r="R4140" s="14"/>
      <c r="S4140" s="14">
        <v>0</v>
      </c>
    </row>
    <row r="4141" spans="1:19" x14ac:dyDescent="0.3">
      <c r="A4141" t="s">
        <v>9074</v>
      </c>
      <c r="B4141" t="s">
        <v>110</v>
      </c>
      <c r="C4141" s="14">
        <v>2016</v>
      </c>
      <c r="D4141" t="s">
        <v>144</v>
      </c>
      <c r="E4141" t="s">
        <v>9075</v>
      </c>
      <c r="F4141" t="s">
        <v>336</v>
      </c>
      <c r="G4141" t="s">
        <v>337</v>
      </c>
      <c r="H4141" t="s">
        <v>207</v>
      </c>
      <c r="I4141" s="14"/>
      <c r="J4141" t="s">
        <v>4353</v>
      </c>
      <c r="K4141" s="14">
        <v>235000000</v>
      </c>
      <c r="L4141" t="s">
        <v>198</v>
      </c>
      <c r="M4141" t="s">
        <v>199</v>
      </c>
      <c r="N4141" s="14"/>
      <c r="O4141" s="14"/>
      <c r="P4141" s="14"/>
      <c r="Q4141" s="14">
        <v>0</v>
      </c>
      <c r="R4141" s="14">
        <v>1</v>
      </c>
      <c r="S4141" s="14">
        <v>1</v>
      </c>
    </row>
    <row r="4142" spans="1:19" x14ac:dyDescent="0.3">
      <c r="A4142" t="s">
        <v>9076</v>
      </c>
      <c r="B4142" t="s">
        <v>10031</v>
      </c>
      <c r="C4142" s="14">
        <v>1983</v>
      </c>
      <c r="D4142" t="s">
        <v>255</v>
      </c>
      <c r="E4142" t="s">
        <v>4438</v>
      </c>
      <c r="F4142" t="s">
        <v>299</v>
      </c>
      <c r="G4142" t="s">
        <v>299</v>
      </c>
      <c r="H4142" t="s">
        <v>4353</v>
      </c>
      <c r="I4142" s="14"/>
      <c r="J4142" t="s">
        <v>4353</v>
      </c>
      <c r="K4142" s="14">
        <v>40000</v>
      </c>
      <c r="L4142" t="s">
        <v>197</v>
      </c>
      <c r="M4142" t="s">
        <v>4353</v>
      </c>
      <c r="N4142" s="14"/>
      <c r="O4142" s="14"/>
      <c r="P4142" s="14"/>
      <c r="Q4142" s="14"/>
      <c r="R4142" s="14"/>
      <c r="S4142" s="14">
        <v>0</v>
      </c>
    </row>
    <row r="4143" spans="1:19" x14ac:dyDescent="0.3">
      <c r="A4143" t="s">
        <v>9077</v>
      </c>
      <c r="B4143" t="s">
        <v>40</v>
      </c>
      <c r="C4143" s="14">
        <v>1963</v>
      </c>
      <c r="D4143" t="s">
        <v>255</v>
      </c>
      <c r="E4143" t="s">
        <v>4439</v>
      </c>
      <c r="F4143" t="s">
        <v>299</v>
      </c>
      <c r="G4143" t="s">
        <v>299</v>
      </c>
      <c r="H4143" t="s">
        <v>4353</v>
      </c>
      <c r="I4143" s="14"/>
      <c r="J4143" t="s">
        <v>4353</v>
      </c>
      <c r="K4143" s="14">
        <v>14300000</v>
      </c>
      <c r="L4143" t="s">
        <v>198</v>
      </c>
      <c r="M4143" t="s">
        <v>4353</v>
      </c>
      <c r="N4143" s="14">
        <v>0</v>
      </c>
      <c r="O4143" s="14">
        <v>10</v>
      </c>
      <c r="P4143" s="14">
        <v>20</v>
      </c>
      <c r="Q4143" s="14"/>
      <c r="R4143" s="14"/>
      <c r="S4143" s="14">
        <v>0</v>
      </c>
    </row>
    <row r="4144" spans="1:19" x14ac:dyDescent="0.3">
      <c r="A4144" t="s">
        <v>9078</v>
      </c>
      <c r="B4144" t="s">
        <v>40</v>
      </c>
      <c r="C4144" s="14">
        <v>1972</v>
      </c>
      <c r="D4144" t="s">
        <v>255</v>
      </c>
      <c r="E4144" t="s">
        <v>4440</v>
      </c>
      <c r="F4144" t="s">
        <v>299</v>
      </c>
      <c r="G4144" t="s">
        <v>299</v>
      </c>
      <c r="H4144" t="s">
        <v>4353</v>
      </c>
      <c r="I4144" s="14"/>
      <c r="J4144" t="s">
        <v>4353</v>
      </c>
      <c r="K4144" s="14">
        <v>45000000</v>
      </c>
      <c r="L4144" t="s">
        <v>198</v>
      </c>
      <c r="M4144" t="s">
        <v>4353</v>
      </c>
      <c r="N4144" s="14">
        <v>0</v>
      </c>
      <c r="O4144" s="14">
        <v>10</v>
      </c>
      <c r="P4144" s="14">
        <v>30</v>
      </c>
      <c r="Q4144" s="14"/>
      <c r="R4144" s="14"/>
      <c r="S4144" s="14">
        <v>0</v>
      </c>
    </row>
    <row r="4145" spans="1:19" x14ac:dyDescent="0.3">
      <c r="A4145" t="s">
        <v>9079</v>
      </c>
      <c r="B4145" t="s">
        <v>40</v>
      </c>
      <c r="C4145" s="14">
        <v>1995</v>
      </c>
      <c r="D4145" t="s">
        <v>362</v>
      </c>
      <c r="E4145" t="s">
        <v>3595</v>
      </c>
      <c r="F4145" t="s">
        <v>299</v>
      </c>
      <c r="G4145" t="s">
        <v>299</v>
      </c>
      <c r="H4145" t="s">
        <v>4353</v>
      </c>
      <c r="I4145" s="14"/>
      <c r="J4145" t="s">
        <v>4353</v>
      </c>
      <c r="K4145" s="14"/>
      <c r="L4145" t="s">
        <v>197</v>
      </c>
      <c r="M4145" t="s">
        <v>4353</v>
      </c>
      <c r="N4145" s="14"/>
      <c r="O4145" s="14"/>
      <c r="P4145" s="14"/>
      <c r="Q4145" s="14"/>
      <c r="R4145" s="14"/>
      <c r="S4145" s="14">
        <v>0</v>
      </c>
    </row>
    <row r="4146" spans="1:19" x14ac:dyDescent="0.3">
      <c r="A4146" t="s">
        <v>9080</v>
      </c>
      <c r="B4146" t="s">
        <v>40</v>
      </c>
      <c r="C4146" s="14">
        <v>1995</v>
      </c>
      <c r="D4146" t="s">
        <v>362</v>
      </c>
      <c r="E4146" t="s">
        <v>3596</v>
      </c>
      <c r="F4146" t="s">
        <v>299</v>
      </c>
      <c r="G4146" t="s">
        <v>299</v>
      </c>
      <c r="H4146" t="s">
        <v>4353</v>
      </c>
      <c r="I4146" s="14"/>
      <c r="J4146" t="s">
        <v>4353</v>
      </c>
      <c r="K4146" s="14"/>
      <c r="L4146" t="s">
        <v>197</v>
      </c>
      <c r="M4146" t="s">
        <v>4353</v>
      </c>
      <c r="N4146" s="14"/>
      <c r="O4146" s="14"/>
      <c r="P4146" s="14"/>
      <c r="Q4146" s="14"/>
      <c r="R4146" s="14"/>
      <c r="S4146" s="14">
        <v>0</v>
      </c>
    </row>
    <row r="4147" spans="1:19" x14ac:dyDescent="0.3">
      <c r="A4147" t="s">
        <v>9081</v>
      </c>
      <c r="B4147" t="s">
        <v>40</v>
      </c>
      <c r="C4147" s="14">
        <v>1996</v>
      </c>
      <c r="D4147" t="s">
        <v>362</v>
      </c>
      <c r="E4147" t="s">
        <v>3596</v>
      </c>
      <c r="F4147" t="s">
        <v>299</v>
      </c>
      <c r="G4147" t="s">
        <v>299</v>
      </c>
      <c r="H4147" t="s">
        <v>4353</v>
      </c>
      <c r="I4147" s="14"/>
      <c r="J4147" t="s">
        <v>4353</v>
      </c>
      <c r="K4147" s="14"/>
      <c r="L4147" t="s">
        <v>197</v>
      </c>
      <c r="M4147" t="s">
        <v>4353</v>
      </c>
      <c r="N4147" s="14"/>
      <c r="O4147" s="14"/>
      <c r="P4147" s="14"/>
      <c r="Q4147" s="14"/>
      <c r="R4147" s="14"/>
      <c r="S4147" s="14">
        <v>0</v>
      </c>
    </row>
    <row r="4148" spans="1:19" x14ac:dyDescent="0.3">
      <c r="A4148" t="s">
        <v>9082</v>
      </c>
      <c r="B4148" t="s">
        <v>40</v>
      </c>
      <c r="C4148" s="14">
        <v>1999</v>
      </c>
      <c r="D4148" t="s">
        <v>362</v>
      </c>
      <c r="E4148" t="s">
        <v>3597</v>
      </c>
      <c r="F4148" t="s">
        <v>299</v>
      </c>
      <c r="G4148" t="s">
        <v>299</v>
      </c>
      <c r="H4148" t="s">
        <v>4353</v>
      </c>
      <c r="I4148" s="14"/>
      <c r="J4148" t="s">
        <v>4353</v>
      </c>
      <c r="K4148" s="14"/>
      <c r="L4148" t="s">
        <v>197</v>
      </c>
      <c r="M4148" t="s">
        <v>4353</v>
      </c>
      <c r="N4148" s="14"/>
      <c r="O4148" s="14"/>
      <c r="P4148" s="14"/>
      <c r="Q4148" s="14"/>
      <c r="R4148" s="14"/>
      <c r="S4148" s="14">
        <v>0</v>
      </c>
    </row>
    <row r="4149" spans="1:19" x14ac:dyDescent="0.3">
      <c r="A4149" t="s">
        <v>9083</v>
      </c>
      <c r="B4149" t="s">
        <v>40</v>
      </c>
      <c r="C4149" s="14">
        <v>2004</v>
      </c>
      <c r="D4149" t="s">
        <v>302</v>
      </c>
      <c r="E4149" t="s">
        <v>3598</v>
      </c>
      <c r="F4149" t="s">
        <v>299</v>
      </c>
      <c r="G4149" t="s">
        <v>299</v>
      </c>
      <c r="H4149" t="s">
        <v>4353</v>
      </c>
      <c r="I4149" s="14"/>
      <c r="J4149" t="s">
        <v>4353</v>
      </c>
      <c r="K4149" s="14"/>
      <c r="L4149" t="s">
        <v>197</v>
      </c>
      <c r="M4149" t="s">
        <v>202</v>
      </c>
      <c r="N4149" s="14"/>
      <c r="O4149" s="14"/>
      <c r="P4149" s="14"/>
      <c r="Q4149" s="14"/>
      <c r="R4149" s="14"/>
      <c r="S4149" s="14">
        <v>0</v>
      </c>
    </row>
    <row r="4150" spans="1:19" x14ac:dyDescent="0.3">
      <c r="A4150" t="s">
        <v>9084</v>
      </c>
      <c r="B4150" t="s">
        <v>40</v>
      </c>
      <c r="C4150" s="14">
        <v>2006</v>
      </c>
      <c r="D4150" t="s">
        <v>302</v>
      </c>
      <c r="E4150" t="s">
        <v>3599</v>
      </c>
      <c r="F4150" t="s">
        <v>299</v>
      </c>
      <c r="G4150" t="s">
        <v>299</v>
      </c>
      <c r="H4150" t="s">
        <v>4353</v>
      </c>
      <c r="I4150" s="14"/>
      <c r="J4150" t="s">
        <v>4353</v>
      </c>
      <c r="K4150" s="14"/>
      <c r="L4150" t="s">
        <v>197</v>
      </c>
      <c r="M4150" t="s">
        <v>202</v>
      </c>
      <c r="N4150" s="14"/>
      <c r="O4150" s="14"/>
      <c r="P4150" s="14"/>
      <c r="Q4150" s="14"/>
      <c r="R4150" s="14"/>
      <c r="S4150" s="14">
        <v>0</v>
      </c>
    </row>
    <row r="4151" spans="1:19" x14ac:dyDescent="0.3">
      <c r="A4151" t="s">
        <v>9085</v>
      </c>
      <c r="B4151" t="s">
        <v>40</v>
      </c>
      <c r="C4151" s="14">
        <v>2009</v>
      </c>
      <c r="D4151" t="s">
        <v>302</v>
      </c>
      <c r="E4151" t="s">
        <v>3601</v>
      </c>
      <c r="F4151" t="s">
        <v>299</v>
      </c>
      <c r="G4151" t="s">
        <v>299</v>
      </c>
      <c r="H4151" t="s">
        <v>4353</v>
      </c>
      <c r="I4151" s="14"/>
      <c r="J4151" t="s">
        <v>4353</v>
      </c>
      <c r="K4151" s="14"/>
      <c r="L4151" t="s">
        <v>197</v>
      </c>
      <c r="M4151" t="s">
        <v>202</v>
      </c>
      <c r="N4151" s="14"/>
      <c r="O4151" s="14"/>
      <c r="P4151" s="14"/>
      <c r="Q4151" s="14"/>
      <c r="R4151" s="14"/>
      <c r="S4151" s="14">
        <v>0</v>
      </c>
    </row>
    <row r="4152" spans="1:19" x14ac:dyDescent="0.3">
      <c r="A4152" t="s">
        <v>9086</v>
      </c>
      <c r="B4152" t="s">
        <v>40</v>
      </c>
      <c r="C4152" s="14">
        <v>2009</v>
      </c>
      <c r="D4152" t="s">
        <v>302</v>
      </c>
      <c r="E4152" t="s">
        <v>3600</v>
      </c>
      <c r="F4152" t="s">
        <v>299</v>
      </c>
      <c r="G4152" t="s">
        <v>299</v>
      </c>
      <c r="H4152" t="s">
        <v>4353</v>
      </c>
      <c r="I4152" s="14"/>
      <c r="J4152" t="s">
        <v>4353</v>
      </c>
      <c r="K4152" s="14"/>
      <c r="L4152" t="s">
        <v>197</v>
      </c>
      <c r="M4152" t="s">
        <v>202</v>
      </c>
      <c r="N4152" s="14"/>
      <c r="O4152" s="14"/>
      <c r="P4152" s="14"/>
      <c r="Q4152" s="14"/>
      <c r="R4152" s="14"/>
      <c r="S4152" s="14">
        <v>0</v>
      </c>
    </row>
    <row r="4153" spans="1:19" x14ac:dyDescent="0.3">
      <c r="A4153" t="s">
        <v>9087</v>
      </c>
      <c r="B4153" t="s">
        <v>40</v>
      </c>
      <c r="C4153" s="14">
        <v>2010</v>
      </c>
      <c r="D4153" t="s">
        <v>302</v>
      </c>
      <c r="E4153" t="s">
        <v>3602</v>
      </c>
      <c r="F4153" t="s">
        <v>299</v>
      </c>
      <c r="G4153" t="s">
        <v>299</v>
      </c>
      <c r="H4153" t="s">
        <v>4353</v>
      </c>
      <c r="I4153" s="14"/>
      <c r="J4153" t="s">
        <v>4353</v>
      </c>
      <c r="K4153" s="14"/>
      <c r="L4153" t="s">
        <v>197</v>
      </c>
      <c r="M4153" t="s">
        <v>202</v>
      </c>
      <c r="N4153" s="14"/>
      <c r="O4153" s="14"/>
      <c r="P4153" s="14"/>
      <c r="Q4153" s="14"/>
      <c r="R4153" s="14"/>
      <c r="S4153" s="14">
        <v>0</v>
      </c>
    </row>
    <row r="4154" spans="1:19" x14ac:dyDescent="0.3">
      <c r="A4154" t="s">
        <v>9088</v>
      </c>
      <c r="B4154" t="s">
        <v>40</v>
      </c>
      <c r="C4154" s="14">
        <v>2011</v>
      </c>
      <c r="D4154" t="s">
        <v>302</v>
      </c>
      <c r="E4154" t="s">
        <v>3603</v>
      </c>
      <c r="F4154" t="s">
        <v>299</v>
      </c>
      <c r="G4154" t="s">
        <v>299</v>
      </c>
      <c r="H4154" t="s">
        <v>4353</v>
      </c>
      <c r="I4154" s="14"/>
      <c r="J4154" t="s">
        <v>4353</v>
      </c>
      <c r="K4154" s="14"/>
      <c r="L4154" t="s">
        <v>197</v>
      </c>
      <c r="M4154" t="s">
        <v>202</v>
      </c>
      <c r="N4154" s="14"/>
      <c r="O4154" s="14"/>
      <c r="P4154" s="14"/>
      <c r="Q4154" s="14"/>
      <c r="R4154" s="14"/>
      <c r="S4154" s="14">
        <v>0</v>
      </c>
    </row>
    <row r="4155" spans="1:19" x14ac:dyDescent="0.3">
      <c r="A4155" t="s">
        <v>9089</v>
      </c>
      <c r="B4155" t="s">
        <v>40</v>
      </c>
      <c r="C4155" s="14">
        <v>2011</v>
      </c>
      <c r="D4155" t="s">
        <v>302</v>
      </c>
      <c r="E4155" t="s">
        <v>3604</v>
      </c>
      <c r="F4155" t="s">
        <v>299</v>
      </c>
      <c r="G4155" t="s">
        <v>299</v>
      </c>
      <c r="H4155" t="s">
        <v>4353</v>
      </c>
      <c r="I4155" s="14"/>
      <c r="J4155" t="s">
        <v>4353</v>
      </c>
      <c r="K4155" s="14"/>
      <c r="L4155" t="s">
        <v>197</v>
      </c>
      <c r="M4155" t="s">
        <v>202</v>
      </c>
      <c r="N4155" s="14"/>
      <c r="O4155" s="14"/>
      <c r="P4155" s="14"/>
      <c r="Q4155" s="14"/>
      <c r="R4155" s="14"/>
      <c r="S4155" s="14">
        <v>0</v>
      </c>
    </row>
    <row r="4156" spans="1:19" x14ac:dyDescent="0.3">
      <c r="A4156" t="s">
        <v>9090</v>
      </c>
      <c r="B4156" t="s">
        <v>40</v>
      </c>
      <c r="C4156" s="14">
        <v>2012</v>
      </c>
      <c r="D4156" t="s">
        <v>302</v>
      </c>
      <c r="E4156" t="s">
        <v>3605</v>
      </c>
      <c r="F4156" t="s">
        <v>299</v>
      </c>
      <c r="G4156" t="s">
        <v>299</v>
      </c>
      <c r="H4156" t="s">
        <v>4353</v>
      </c>
      <c r="I4156" s="14">
        <v>2000000</v>
      </c>
      <c r="J4156" t="s">
        <v>146</v>
      </c>
      <c r="K4156" s="14">
        <v>2000000</v>
      </c>
      <c r="L4156" t="s">
        <v>197</v>
      </c>
      <c r="M4156" t="s">
        <v>202</v>
      </c>
      <c r="N4156" s="14"/>
      <c r="O4156" s="14"/>
      <c r="P4156" s="14"/>
      <c r="Q4156" s="14"/>
      <c r="R4156" s="14"/>
      <c r="S4156" s="14">
        <v>0</v>
      </c>
    </row>
    <row r="4157" spans="1:19" x14ac:dyDescent="0.3">
      <c r="A4157" t="s">
        <v>9091</v>
      </c>
      <c r="B4157" t="s">
        <v>40</v>
      </c>
      <c r="C4157" s="14">
        <v>2014</v>
      </c>
      <c r="D4157" t="s">
        <v>302</v>
      </c>
      <c r="E4157" t="s">
        <v>3606</v>
      </c>
      <c r="F4157" t="s">
        <v>299</v>
      </c>
      <c r="G4157" t="s">
        <v>299</v>
      </c>
      <c r="H4157" t="s">
        <v>4353</v>
      </c>
      <c r="I4157" s="14">
        <v>20000000</v>
      </c>
      <c r="J4157" t="s">
        <v>147</v>
      </c>
      <c r="K4157" s="14">
        <v>3255508.25</v>
      </c>
      <c r="L4157" t="s">
        <v>197</v>
      </c>
      <c r="M4157" t="s">
        <v>202</v>
      </c>
      <c r="N4157" s="14"/>
      <c r="O4157" s="14"/>
      <c r="P4157" s="14"/>
      <c r="Q4157" s="14"/>
      <c r="R4157" s="14"/>
      <c r="S4157" s="14">
        <v>0</v>
      </c>
    </row>
    <row r="4158" spans="1:19" x14ac:dyDescent="0.3">
      <c r="A4158" t="s">
        <v>9092</v>
      </c>
      <c r="B4158" t="s">
        <v>89</v>
      </c>
      <c r="C4158" s="14">
        <v>1994</v>
      </c>
      <c r="D4158" t="s">
        <v>258</v>
      </c>
      <c r="E4158" t="s">
        <v>3607</v>
      </c>
      <c r="F4158" t="s">
        <v>299</v>
      </c>
      <c r="G4158" t="s">
        <v>299</v>
      </c>
      <c r="H4158" t="s">
        <v>4353</v>
      </c>
      <c r="I4158" s="14"/>
      <c r="J4158" t="s">
        <v>4353</v>
      </c>
      <c r="K4158" s="14">
        <v>4000000</v>
      </c>
      <c r="L4158" t="s">
        <v>198</v>
      </c>
      <c r="M4158" t="s">
        <v>4353</v>
      </c>
      <c r="N4158" s="14"/>
      <c r="O4158" s="14"/>
      <c r="P4158" s="14"/>
      <c r="Q4158" s="14"/>
      <c r="R4158" s="14"/>
      <c r="S4158" s="14">
        <v>0</v>
      </c>
    </row>
    <row r="4159" spans="1:19" x14ac:dyDescent="0.3">
      <c r="A4159" t="s">
        <v>9093</v>
      </c>
      <c r="B4159" t="s">
        <v>89</v>
      </c>
      <c r="C4159" s="14">
        <v>2000</v>
      </c>
      <c r="D4159" t="s">
        <v>302</v>
      </c>
      <c r="E4159" t="s">
        <v>3608</v>
      </c>
      <c r="F4159" t="s">
        <v>299</v>
      </c>
      <c r="G4159" t="s">
        <v>299</v>
      </c>
      <c r="H4159" t="s">
        <v>4353</v>
      </c>
      <c r="I4159" s="14">
        <v>10000000</v>
      </c>
      <c r="J4159" t="s">
        <v>147</v>
      </c>
      <c r="K4159" s="14">
        <v>1207947.625</v>
      </c>
      <c r="L4159" t="s">
        <v>197</v>
      </c>
      <c r="M4159" t="s">
        <v>202</v>
      </c>
      <c r="N4159" s="14"/>
      <c r="O4159" s="14"/>
      <c r="P4159" s="14"/>
      <c r="Q4159" s="14"/>
      <c r="R4159" s="14"/>
      <c r="S4159" s="14">
        <v>0</v>
      </c>
    </row>
    <row r="4160" spans="1:19" x14ac:dyDescent="0.3">
      <c r="A4160" t="s">
        <v>9094</v>
      </c>
      <c r="B4160" t="s">
        <v>89</v>
      </c>
      <c r="C4160" s="14">
        <v>2003</v>
      </c>
      <c r="D4160" t="s">
        <v>302</v>
      </c>
      <c r="E4160" t="s">
        <v>3609</v>
      </c>
      <c r="F4160" t="s">
        <v>299</v>
      </c>
      <c r="G4160" t="s">
        <v>299</v>
      </c>
      <c r="H4160" t="s">
        <v>4353</v>
      </c>
      <c r="I4160" s="14">
        <v>700000</v>
      </c>
      <c r="J4160" t="s">
        <v>146</v>
      </c>
      <c r="K4160" s="14">
        <v>700000</v>
      </c>
      <c r="L4160" t="s">
        <v>197</v>
      </c>
      <c r="M4160" t="s">
        <v>202</v>
      </c>
      <c r="N4160" s="14"/>
      <c r="O4160" s="14"/>
      <c r="P4160" s="14"/>
      <c r="Q4160" s="14"/>
      <c r="R4160" s="14"/>
      <c r="S4160" s="14">
        <v>0</v>
      </c>
    </row>
    <row r="4161" spans="1:19" x14ac:dyDescent="0.3">
      <c r="A4161" t="s">
        <v>9095</v>
      </c>
      <c r="B4161" t="s">
        <v>89</v>
      </c>
      <c r="C4161" s="14">
        <v>2003</v>
      </c>
      <c r="D4161" t="s">
        <v>302</v>
      </c>
      <c r="E4161" t="s">
        <v>3611</v>
      </c>
      <c r="F4161" t="s">
        <v>299</v>
      </c>
      <c r="G4161" t="s">
        <v>299</v>
      </c>
      <c r="H4161" t="s">
        <v>4353</v>
      </c>
      <c r="I4161" s="14">
        <v>2000000</v>
      </c>
      <c r="J4161" t="s">
        <v>146</v>
      </c>
      <c r="K4161" s="14">
        <v>2000000</v>
      </c>
      <c r="L4161" t="s">
        <v>197</v>
      </c>
      <c r="M4161" t="s">
        <v>202</v>
      </c>
      <c r="N4161" s="14"/>
      <c r="O4161" s="14"/>
      <c r="P4161" s="14"/>
      <c r="Q4161" s="14"/>
      <c r="R4161" s="14"/>
      <c r="S4161" s="14">
        <v>0</v>
      </c>
    </row>
    <row r="4162" spans="1:19" x14ac:dyDescent="0.3">
      <c r="A4162" t="s">
        <v>9096</v>
      </c>
      <c r="B4162" t="s">
        <v>89</v>
      </c>
      <c r="C4162" s="14">
        <v>2003</v>
      </c>
      <c r="D4162" t="s">
        <v>302</v>
      </c>
      <c r="E4162" t="s">
        <v>3610</v>
      </c>
      <c r="F4162" t="s">
        <v>299</v>
      </c>
      <c r="G4162" t="s">
        <v>299</v>
      </c>
      <c r="H4162" t="s">
        <v>4353</v>
      </c>
      <c r="I4162" s="14"/>
      <c r="J4162" t="s">
        <v>4353</v>
      </c>
      <c r="K4162" s="14"/>
      <c r="L4162" t="s">
        <v>197</v>
      </c>
      <c r="M4162" t="s">
        <v>202</v>
      </c>
      <c r="N4162" s="14"/>
      <c r="O4162" s="14"/>
      <c r="P4162" s="14"/>
      <c r="Q4162" s="14"/>
      <c r="R4162" s="14"/>
      <c r="S4162" s="14">
        <v>0</v>
      </c>
    </row>
    <row r="4163" spans="1:19" x14ac:dyDescent="0.3">
      <c r="A4163" t="s">
        <v>9097</v>
      </c>
      <c r="B4163" t="s">
        <v>89</v>
      </c>
      <c r="C4163" s="14">
        <v>2004</v>
      </c>
      <c r="D4163" t="s">
        <v>302</v>
      </c>
      <c r="E4163" t="s">
        <v>3614</v>
      </c>
      <c r="F4163" t="s">
        <v>299</v>
      </c>
      <c r="G4163" t="s">
        <v>299</v>
      </c>
      <c r="H4163" t="s">
        <v>4353</v>
      </c>
      <c r="I4163" s="14">
        <v>1500</v>
      </c>
      <c r="J4163" t="s">
        <v>146</v>
      </c>
      <c r="K4163" s="14">
        <v>1500</v>
      </c>
      <c r="L4163" t="s">
        <v>197</v>
      </c>
      <c r="M4163" t="s">
        <v>202</v>
      </c>
      <c r="N4163" s="14"/>
      <c r="O4163" s="14"/>
      <c r="P4163" s="14"/>
      <c r="Q4163" s="14"/>
      <c r="R4163" s="14"/>
      <c r="S4163" s="14">
        <v>0</v>
      </c>
    </row>
    <row r="4164" spans="1:19" x14ac:dyDescent="0.3">
      <c r="A4164" t="s">
        <v>9098</v>
      </c>
      <c r="B4164" t="s">
        <v>89</v>
      </c>
      <c r="C4164" s="14">
        <v>2004</v>
      </c>
      <c r="D4164" t="s">
        <v>302</v>
      </c>
      <c r="E4164" t="s">
        <v>3613</v>
      </c>
      <c r="F4164" t="s">
        <v>299</v>
      </c>
      <c r="G4164" t="s">
        <v>299</v>
      </c>
      <c r="H4164" t="s">
        <v>4353</v>
      </c>
      <c r="I4164" s="14">
        <v>19000</v>
      </c>
      <c r="J4164" t="s">
        <v>146</v>
      </c>
      <c r="K4164" s="14">
        <v>19000</v>
      </c>
      <c r="L4164" t="s">
        <v>197</v>
      </c>
      <c r="M4164" t="s">
        <v>202</v>
      </c>
      <c r="N4164" s="14"/>
      <c r="O4164" s="14"/>
      <c r="P4164" s="14"/>
      <c r="Q4164" s="14"/>
      <c r="R4164" s="14"/>
      <c r="S4164" s="14">
        <v>0</v>
      </c>
    </row>
    <row r="4165" spans="1:19" x14ac:dyDescent="0.3">
      <c r="A4165" t="s">
        <v>9099</v>
      </c>
      <c r="B4165" t="s">
        <v>89</v>
      </c>
      <c r="C4165" s="14">
        <v>2004</v>
      </c>
      <c r="D4165" t="s">
        <v>302</v>
      </c>
      <c r="E4165" t="s">
        <v>3612</v>
      </c>
      <c r="F4165" t="s">
        <v>299</v>
      </c>
      <c r="G4165" t="s">
        <v>299</v>
      </c>
      <c r="H4165" t="s">
        <v>4353</v>
      </c>
      <c r="I4165" s="14">
        <v>6000000</v>
      </c>
      <c r="J4165" t="s">
        <v>147</v>
      </c>
      <c r="K4165" s="14">
        <v>724917.75</v>
      </c>
      <c r="L4165" t="s">
        <v>197</v>
      </c>
      <c r="M4165" t="s">
        <v>202</v>
      </c>
      <c r="N4165" s="14"/>
      <c r="O4165" s="14"/>
      <c r="P4165" s="14"/>
      <c r="Q4165" s="14"/>
      <c r="R4165" s="14"/>
      <c r="S4165" s="14">
        <v>0</v>
      </c>
    </row>
    <row r="4166" spans="1:19" x14ac:dyDescent="0.3">
      <c r="A4166" t="s">
        <v>9100</v>
      </c>
      <c r="B4166" t="s">
        <v>89</v>
      </c>
      <c r="C4166" s="14">
        <v>2006</v>
      </c>
      <c r="D4166" t="s">
        <v>302</v>
      </c>
      <c r="E4166" t="s">
        <v>3615</v>
      </c>
      <c r="F4166" t="s">
        <v>336</v>
      </c>
      <c r="G4166" t="s">
        <v>337</v>
      </c>
      <c r="H4166" t="s">
        <v>207</v>
      </c>
      <c r="I4166" s="14">
        <v>281105000</v>
      </c>
      <c r="J4166" t="s">
        <v>146</v>
      </c>
      <c r="K4166" s="14">
        <v>281105000</v>
      </c>
      <c r="L4166" t="s">
        <v>198</v>
      </c>
      <c r="M4166" t="s">
        <v>4353</v>
      </c>
      <c r="N4166" s="14"/>
      <c r="O4166" s="14"/>
      <c r="P4166" s="14">
        <v>25</v>
      </c>
      <c r="Q4166" s="14">
        <v>0</v>
      </c>
      <c r="R4166" s="14">
        <v>1</v>
      </c>
      <c r="S4166" s="14">
        <v>1</v>
      </c>
    </row>
    <row r="4167" spans="1:19" x14ac:dyDescent="0.3">
      <c r="A4167" t="s">
        <v>9101</v>
      </c>
      <c r="B4167" t="s">
        <v>89</v>
      </c>
      <c r="C4167" s="14">
        <v>2006</v>
      </c>
      <c r="D4167" t="s">
        <v>302</v>
      </c>
      <c r="E4167" t="s">
        <v>3617</v>
      </c>
      <c r="F4167" t="s">
        <v>299</v>
      </c>
      <c r="G4167" t="s">
        <v>299</v>
      </c>
      <c r="H4167" t="s">
        <v>4353</v>
      </c>
      <c r="I4167" s="14">
        <v>38000000</v>
      </c>
      <c r="J4167" t="s">
        <v>146</v>
      </c>
      <c r="K4167" s="14">
        <v>38000000</v>
      </c>
      <c r="L4167" t="s">
        <v>197</v>
      </c>
      <c r="M4167" t="s">
        <v>202</v>
      </c>
      <c r="N4167" s="14"/>
      <c r="O4167" s="14"/>
      <c r="P4167" s="14"/>
      <c r="Q4167" s="14"/>
      <c r="R4167" s="14"/>
      <c r="S4167" s="14">
        <v>0</v>
      </c>
    </row>
    <row r="4168" spans="1:19" x14ac:dyDescent="0.3">
      <c r="A4168" t="s">
        <v>9102</v>
      </c>
      <c r="B4168" t="s">
        <v>89</v>
      </c>
      <c r="C4168" s="14">
        <v>2006</v>
      </c>
      <c r="D4168" t="s">
        <v>302</v>
      </c>
      <c r="E4168" t="s">
        <v>9104</v>
      </c>
      <c r="F4168" t="s">
        <v>299</v>
      </c>
      <c r="G4168" t="s">
        <v>299</v>
      </c>
      <c r="H4168" t="s">
        <v>4353</v>
      </c>
      <c r="I4168" s="14">
        <v>7500000</v>
      </c>
      <c r="J4168" t="s">
        <v>146</v>
      </c>
      <c r="K4168" s="14">
        <v>7500000</v>
      </c>
      <c r="L4168" t="s">
        <v>197</v>
      </c>
      <c r="M4168" t="s">
        <v>202</v>
      </c>
      <c r="N4168" s="14"/>
      <c r="O4168" s="14"/>
      <c r="P4168" s="14"/>
      <c r="Q4168" s="14"/>
      <c r="R4168" s="14"/>
      <c r="S4168" s="14">
        <v>0</v>
      </c>
    </row>
    <row r="4169" spans="1:19" x14ac:dyDescent="0.3">
      <c r="A4169" t="s">
        <v>9103</v>
      </c>
      <c r="B4169" t="s">
        <v>89</v>
      </c>
      <c r="C4169" s="14">
        <v>2006</v>
      </c>
      <c r="D4169" t="s">
        <v>302</v>
      </c>
      <c r="E4169" t="s">
        <v>3616</v>
      </c>
      <c r="F4169" t="s">
        <v>336</v>
      </c>
      <c r="G4169" t="s">
        <v>337</v>
      </c>
      <c r="H4169" t="s">
        <v>456</v>
      </c>
      <c r="I4169" s="14">
        <v>53000000</v>
      </c>
      <c r="J4169" t="s">
        <v>146</v>
      </c>
      <c r="K4169" s="14">
        <v>53000000</v>
      </c>
      <c r="L4169" t="s">
        <v>198</v>
      </c>
      <c r="M4169" t="s">
        <v>202</v>
      </c>
      <c r="N4169" s="14">
        <v>2</v>
      </c>
      <c r="O4169" s="14"/>
      <c r="P4169" s="14">
        <v>21</v>
      </c>
      <c r="Q4169" s="14">
        <v>0</v>
      </c>
      <c r="R4169" s="14">
        <v>1</v>
      </c>
      <c r="S4169" s="14">
        <v>1</v>
      </c>
    </row>
    <row r="4170" spans="1:19" x14ac:dyDescent="0.3">
      <c r="A4170" t="s">
        <v>9105</v>
      </c>
      <c r="B4170" t="s">
        <v>89</v>
      </c>
      <c r="C4170" s="14">
        <v>2006</v>
      </c>
      <c r="D4170" t="s">
        <v>5025</v>
      </c>
      <c r="E4170" t="s">
        <v>3618</v>
      </c>
      <c r="F4170" t="s">
        <v>336</v>
      </c>
      <c r="G4170" t="s">
        <v>337</v>
      </c>
      <c r="H4170" t="s">
        <v>456</v>
      </c>
      <c r="I4170" s="14">
        <v>270000000</v>
      </c>
      <c r="J4170" t="s">
        <v>146</v>
      </c>
      <c r="K4170" s="14">
        <v>270000000</v>
      </c>
      <c r="L4170" t="s">
        <v>198</v>
      </c>
      <c r="M4170" t="s">
        <v>4353</v>
      </c>
      <c r="N4170" s="14"/>
      <c r="O4170" s="14"/>
      <c r="P4170" s="14"/>
      <c r="Q4170" s="14">
        <v>0</v>
      </c>
      <c r="R4170" s="14">
        <v>1</v>
      </c>
      <c r="S4170" s="14">
        <v>1</v>
      </c>
    </row>
    <row r="4171" spans="1:19" x14ac:dyDescent="0.3">
      <c r="A4171" t="s">
        <v>9106</v>
      </c>
      <c r="B4171" t="s">
        <v>89</v>
      </c>
      <c r="C4171" s="14">
        <v>2007</v>
      </c>
      <c r="D4171" t="s">
        <v>302</v>
      </c>
      <c r="E4171" t="s">
        <v>3620</v>
      </c>
      <c r="F4171" t="s">
        <v>299</v>
      </c>
      <c r="G4171" t="s">
        <v>299</v>
      </c>
      <c r="H4171" t="s">
        <v>4353</v>
      </c>
      <c r="I4171" s="14">
        <v>4000000</v>
      </c>
      <c r="J4171" t="s">
        <v>146</v>
      </c>
      <c r="K4171" s="14">
        <v>4000000</v>
      </c>
      <c r="L4171" t="s">
        <v>197</v>
      </c>
      <c r="M4171" t="s">
        <v>202</v>
      </c>
      <c r="N4171" s="14"/>
      <c r="O4171" s="14"/>
      <c r="P4171" s="14"/>
      <c r="Q4171" s="14"/>
      <c r="R4171" s="14"/>
      <c r="S4171" s="14">
        <v>0</v>
      </c>
    </row>
    <row r="4172" spans="1:19" x14ac:dyDescent="0.3">
      <c r="A4172" t="s">
        <v>9108</v>
      </c>
      <c r="B4172" t="s">
        <v>89</v>
      </c>
      <c r="C4172" s="14">
        <v>2007</v>
      </c>
      <c r="D4172" t="s">
        <v>302</v>
      </c>
      <c r="E4172" t="s">
        <v>9107</v>
      </c>
      <c r="F4172" t="s">
        <v>463</v>
      </c>
      <c r="G4172" t="s">
        <v>337</v>
      </c>
      <c r="H4172" t="s">
        <v>207</v>
      </c>
      <c r="I4172" s="14">
        <v>96000000</v>
      </c>
      <c r="J4172" t="s">
        <v>146</v>
      </c>
      <c r="K4172" s="14">
        <v>96000000</v>
      </c>
      <c r="L4172" t="s">
        <v>198</v>
      </c>
      <c r="M4172" t="s">
        <v>199</v>
      </c>
      <c r="N4172" s="14">
        <v>1</v>
      </c>
      <c r="O4172" s="14"/>
      <c r="P4172" s="14">
        <v>25</v>
      </c>
      <c r="Q4172" s="14">
        <v>0</v>
      </c>
      <c r="R4172" s="14">
        <v>1</v>
      </c>
      <c r="S4172" s="14">
        <v>1</v>
      </c>
    </row>
    <row r="4173" spans="1:19" x14ac:dyDescent="0.3">
      <c r="A4173" t="s">
        <v>9109</v>
      </c>
      <c r="B4173" t="s">
        <v>89</v>
      </c>
      <c r="C4173" s="14">
        <v>2008</v>
      </c>
      <c r="D4173" t="s">
        <v>302</v>
      </c>
      <c r="E4173" t="s">
        <v>3621</v>
      </c>
      <c r="F4173" t="s">
        <v>299</v>
      </c>
      <c r="G4173" t="s">
        <v>299</v>
      </c>
      <c r="H4173" t="s">
        <v>4353</v>
      </c>
      <c r="I4173" s="14"/>
      <c r="J4173" t="s">
        <v>4353</v>
      </c>
      <c r="K4173" s="14"/>
      <c r="L4173" t="s">
        <v>197</v>
      </c>
      <c r="M4173" t="s">
        <v>202</v>
      </c>
      <c r="N4173" s="14"/>
      <c r="O4173" s="14"/>
      <c r="P4173" s="14"/>
      <c r="Q4173" s="14"/>
      <c r="R4173" s="14"/>
      <c r="S4173" s="14">
        <v>0</v>
      </c>
    </row>
    <row r="4174" spans="1:19" x14ac:dyDescent="0.3">
      <c r="A4174" t="s">
        <v>9110</v>
      </c>
      <c r="B4174" t="s">
        <v>89</v>
      </c>
      <c r="C4174" s="14">
        <v>2009</v>
      </c>
      <c r="D4174" t="s">
        <v>302</v>
      </c>
      <c r="E4174" t="s">
        <v>3622</v>
      </c>
      <c r="F4174" t="s">
        <v>336</v>
      </c>
      <c r="G4174" t="s">
        <v>337</v>
      </c>
      <c r="H4174" t="s">
        <v>207</v>
      </c>
      <c r="I4174" s="14">
        <v>34350960</v>
      </c>
      <c r="J4174" t="s">
        <v>146</v>
      </c>
      <c r="K4174" s="14">
        <v>34350960</v>
      </c>
      <c r="L4174" t="s">
        <v>198</v>
      </c>
      <c r="M4174" t="s">
        <v>4353</v>
      </c>
      <c r="N4174" s="14"/>
      <c r="O4174" s="14"/>
      <c r="P4174" s="14"/>
      <c r="Q4174" s="14">
        <v>0</v>
      </c>
      <c r="R4174" s="14">
        <v>1</v>
      </c>
      <c r="S4174" s="14">
        <v>1</v>
      </c>
    </row>
    <row r="4175" spans="1:19" x14ac:dyDescent="0.3">
      <c r="A4175" t="s">
        <v>9111</v>
      </c>
      <c r="B4175" t="s">
        <v>89</v>
      </c>
      <c r="C4175" s="14">
        <v>2010</v>
      </c>
      <c r="D4175" t="s">
        <v>302</v>
      </c>
      <c r="E4175" t="s">
        <v>3623</v>
      </c>
      <c r="F4175" t="s">
        <v>336</v>
      </c>
      <c r="G4175" t="s">
        <v>337</v>
      </c>
      <c r="H4175" t="s">
        <v>456</v>
      </c>
      <c r="I4175" s="14">
        <v>36900000</v>
      </c>
      <c r="J4175" t="s">
        <v>146</v>
      </c>
      <c r="K4175" s="14">
        <v>36900000</v>
      </c>
      <c r="L4175" t="s">
        <v>198</v>
      </c>
      <c r="M4175" t="s">
        <v>202</v>
      </c>
      <c r="N4175" s="14">
        <v>2</v>
      </c>
      <c r="O4175" s="14">
        <v>5</v>
      </c>
      <c r="P4175" s="14">
        <v>20</v>
      </c>
      <c r="Q4175" s="14">
        <v>0</v>
      </c>
      <c r="R4175" s="14">
        <v>1</v>
      </c>
      <c r="S4175" s="14">
        <v>1</v>
      </c>
    </row>
    <row r="4176" spans="1:19" x14ac:dyDescent="0.3">
      <c r="A4176" t="s">
        <v>9112</v>
      </c>
      <c r="B4176" t="s">
        <v>89</v>
      </c>
      <c r="C4176" s="14">
        <v>2011</v>
      </c>
      <c r="D4176" t="s">
        <v>302</v>
      </c>
      <c r="E4176" t="s">
        <v>3625</v>
      </c>
      <c r="F4176" t="s">
        <v>336</v>
      </c>
      <c r="G4176" t="s">
        <v>337</v>
      </c>
      <c r="H4176" t="s">
        <v>456</v>
      </c>
      <c r="I4176" s="14">
        <v>26500000</v>
      </c>
      <c r="J4176" t="s">
        <v>146</v>
      </c>
      <c r="K4176" s="14">
        <v>26500000</v>
      </c>
      <c r="L4176" t="s">
        <v>198</v>
      </c>
      <c r="M4176" t="s">
        <v>202</v>
      </c>
      <c r="N4176" s="14">
        <v>2</v>
      </c>
      <c r="O4176" s="14">
        <v>7</v>
      </c>
      <c r="P4176" s="14">
        <v>33</v>
      </c>
      <c r="Q4176" s="14">
        <v>0</v>
      </c>
      <c r="R4176" s="14">
        <v>1</v>
      </c>
      <c r="S4176" s="14">
        <v>1</v>
      </c>
    </row>
    <row r="4177" spans="1:19" x14ac:dyDescent="0.3">
      <c r="A4177" t="s">
        <v>9113</v>
      </c>
      <c r="B4177" t="s">
        <v>89</v>
      </c>
      <c r="C4177" s="14">
        <v>2011</v>
      </c>
      <c r="D4177" t="s">
        <v>302</v>
      </c>
      <c r="E4177" t="s">
        <v>3624</v>
      </c>
      <c r="F4177" t="s">
        <v>299</v>
      </c>
      <c r="G4177" t="s">
        <v>299</v>
      </c>
      <c r="H4177" t="s">
        <v>4353</v>
      </c>
      <c r="I4177" s="14"/>
      <c r="J4177" t="s">
        <v>4353</v>
      </c>
      <c r="K4177" s="14"/>
      <c r="L4177" t="s">
        <v>197</v>
      </c>
      <c r="M4177" t="s">
        <v>202</v>
      </c>
      <c r="N4177" s="14"/>
      <c r="O4177" s="14"/>
      <c r="P4177" s="14"/>
      <c r="Q4177" s="14"/>
      <c r="R4177" s="14"/>
      <c r="S4177" s="14">
        <v>0</v>
      </c>
    </row>
    <row r="4178" spans="1:19" x14ac:dyDescent="0.3">
      <c r="A4178" t="s">
        <v>9114</v>
      </c>
      <c r="B4178" t="s">
        <v>89</v>
      </c>
      <c r="C4178" s="14">
        <v>2012</v>
      </c>
      <c r="D4178" t="s">
        <v>302</v>
      </c>
      <c r="E4178" t="s">
        <v>3627</v>
      </c>
      <c r="F4178" t="s">
        <v>336</v>
      </c>
      <c r="G4178" t="s">
        <v>337</v>
      </c>
      <c r="H4178" t="s">
        <v>207</v>
      </c>
      <c r="I4178" s="14">
        <v>49000000</v>
      </c>
      <c r="J4178" t="s">
        <v>146</v>
      </c>
      <c r="K4178" s="14">
        <v>49000000</v>
      </c>
      <c r="L4178" t="s">
        <v>198</v>
      </c>
      <c r="M4178" t="s">
        <v>202</v>
      </c>
      <c r="N4178" s="14">
        <v>2</v>
      </c>
      <c r="O4178" s="14">
        <v>5</v>
      </c>
      <c r="P4178" s="14">
        <v>20</v>
      </c>
      <c r="Q4178" s="14">
        <v>0</v>
      </c>
      <c r="R4178" s="14">
        <v>1</v>
      </c>
      <c r="S4178" s="14">
        <v>1</v>
      </c>
    </row>
    <row r="4179" spans="1:19" x14ac:dyDescent="0.3">
      <c r="A4179" t="s">
        <v>9115</v>
      </c>
      <c r="B4179" t="s">
        <v>89</v>
      </c>
      <c r="C4179" s="14">
        <v>2012</v>
      </c>
      <c r="D4179" t="s">
        <v>302</v>
      </c>
      <c r="E4179" t="s">
        <v>3626</v>
      </c>
      <c r="F4179" t="s">
        <v>299</v>
      </c>
      <c r="G4179" t="s">
        <v>299</v>
      </c>
      <c r="H4179" t="s">
        <v>4353</v>
      </c>
      <c r="I4179" s="14"/>
      <c r="J4179" t="s">
        <v>4353</v>
      </c>
      <c r="K4179" s="14"/>
      <c r="L4179" t="s">
        <v>197</v>
      </c>
      <c r="M4179" t="s">
        <v>202</v>
      </c>
      <c r="N4179" s="14"/>
      <c r="O4179" s="14"/>
      <c r="P4179" s="14"/>
      <c r="Q4179" s="14"/>
      <c r="R4179" s="14"/>
      <c r="S4179" s="14">
        <v>0</v>
      </c>
    </row>
    <row r="4180" spans="1:19" x14ac:dyDescent="0.3">
      <c r="A4180" t="s">
        <v>9116</v>
      </c>
      <c r="B4180" t="s">
        <v>89</v>
      </c>
      <c r="C4180" s="14">
        <v>2012</v>
      </c>
      <c r="D4180" t="s">
        <v>302</v>
      </c>
      <c r="E4180" t="s">
        <v>3628</v>
      </c>
      <c r="F4180" t="s">
        <v>299</v>
      </c>
      <c r="G4180" t="s">
        <v>299</v>
      </c>
      <c r="H4180" t="s">
        <v>4353</v>
      </c>
      <c r="I4180" s="14"/>
      <c r="J4180" t="s">
        <v>4353</v>
      </c>
      <c r="K4180" s="14"/>
      <c r="L4180" t="s">
        <v>197</v>
      </c>
      <c r="M4180" t="s">
        <v>202</v>
      </c>
      <c r="N4180" s="14"/>
      <c r="O4180" s="14"/>
      <c r="P4180" s="14"/>
      <c r="Q4180" s="14"/>
      <c r="R4180" s="14"/>
      <c r="S4180" s="14">
        <v>0</v>
      </c>
    </row>
    <row r="4181" spans="1:19" x14ac:dyDescent="0.3">
      <c r="A4181" t="s">
        <v>9117</v>
      </c>
      <c r="B4181" t="s">
        <v>89</v>
      </c>
      <c r="C4181" s="14">
        <v>2013</v>
      </c>
      <c r="D4181" t="s">
        <v>302</v>
      </c>
      <c r="E4181" t="s">
        <v>3630</v>
      </c>
      <c r="F4181" t="s">
        <v>463</v>
      </c>
      <c r="G4181" t="s">
        <v>337</v>
      </c>
      <c r="H4181" t="s">
        <v>699</v>
      </c>
      <c r="I4181" s="14">
        <v>140000000</v>
      </c>
      <c r="J4181" t="s">
        <v>146</v>
      </c>
      <c r="K4181" s="14">
        <v>140000000</v>
      </c>
      <c r="L4181" t="s">
        <v>198</v>
      </c>
      <c r="M4181" t="s">
        <v>199</v>
      </c>
      <c r="N4181" s="14"/>
      <c r="O4181" s="14"/>
      <c r="P4181" s="14"/>
      <c r="Q4181" s="14">
        <v>0</v>
      </c>
      <c r="R4181" s="14">
        <v>1</v>
      </c>
      <c r="S4181" s="14">
        <v>1</v>
      </c>
    </row>
    <row r="4182" spans="1:19" x14ac:dyDescent="0.3">
      <c r="A4182" t="s">
        <v>9118</v>
      </c>
      <c r="B4182" t="s">
        <v>89</v>
      </c>
      <c r="C4182" s="14">
        <v>2013</v>
      </c>
      <c r="D4182" t="s">
        <v>302</v>
      </c>
      <c r="E4182" t="s">
        <v>3631</v>
      </c>
      <c r="F4182" t="s">
        <v>336</v>
      </c>
      <c r="G4182" t="s">
        <v>337</v>
      </c>
      <c r="H4182" t="s">
        <v>207</v>
      </c>
      <c r="I4182" s="14">
        <v>20900000</v>
      </c>
      <c r="J4182" t="s">
        <v>146</v>
      </c>
      <c r="K4182" s="14">
        <v>20900000</v>
      </c>
      <c r="L4182" t="s">
        <v>198</v>
      </c>
      <c r="M4182" t="s">
        <v>202</v>
      </c>
      <c r="N4182" s="14"/>
      <c r="O4182" s="14"/>
      <c r="P4182" s="14">
        <v>20</v>
      </c>
      <c r="Q4182" s="14">
        <v>0</v>
      </c>
      <c r="R4182" s="14">
        <v>1</v>
      </c>
      <c r="S4182" s="14">
        <v>1</v>
      </c>
    </row>
    <row r="4183" spans="1:19" x14ac:dyDescent="0.3">
      <c r="A4183" t="s">
        <v>9119</v>
      </c>
      <c r="B4183" t="s">
        <v>89</v>
      </c>
      <c r="C4183" s="14">
        <v>2013</v>
      </c>
      <c r="D4183" t="s">
        <v>3619</v>
      </c>
      <c r="E4183" t="s">
        <v>3629</v>
      </c>
      <c r="F4183" t="s">
        <v>336</v>
      </c>
      <c r="G4183" t="s">
        <v>337</v>
      </c>
      <c r="H4183" t="s">
        <v>456</v>
      </c>
      <c r="I4183" s="14"/>
      <c r="J4183" t="s">
        <v>4353</v>
      </c>
      <c r="K4183" s="14">
        <v>35043000</v>
      </c>
      <c r="L4183" t="s">
        <v>198</v>
      </c>
      <c r="M4183" t="s">
        <v>199</v>
      </c>
      <c r="N4183" s="14">
        <v>6</v>
      </c>
      <c r="O4183" s="14"/>
      <c r="P4183" s="14">
        <v>20</v>
      </c>
      <c r="Q4183" s="14">
        <v>0</v>
      </c>
      <c r="R4183" s="14">
        <v>1</v>
      </c>
      <c r="S4183" s="14">
        <v>1</v>
      </c>
    </row>
    <row r="4184" spans="1:19" x14ac:dyDescent="0.3">
      <c r="A4184" t="s">
        <v>9120</v>
      </c>
      <c r="B4184" t="s">
        <v>89</v>
      </c>
      <c r="C4184" s="14">
        <v>2014</v>
      </c>
      <c r="D4184" t="s">
        <v>302</v>
      </c>
      <c r="E4184" t="s">
        <v>3633</v>
      </c>
      <c r="F4184" t="s">
        <v>336</v>
      </c>
      <c r="G4184" t="s">
        <v>337</v>
      </c>
      <c r="H4184" t="s">
        <v>207</v>
      </c>
      <c r="I4184" s="14">
        <v>56994000</v>
      </c>
      <c r="J4184" t="s">
        <v>146</v>
      </c>
      <c r="K4184" s="14">
        <v>56994000</v>
      </c>
      <c r="L4184" t="s">
        <v>198</v>
      </c>
      <c r="M4184" t="s">
        <v>4353</v>
      </c>
      <c r="N4184" s="14"/>
      <c r="O4184" s="14"/>
      <c r="P4184" s="14"/>
      <c r="Q4184" s="14">
        <v>0</v>
      </c>
      <c r="R4184" s="14">
        <v>1</v>
      </c>
      <c r="S4184" s="14">
        <v>1</v>
      </c>
    </row>
    <row r="4185" spans="1:19" x14ac:dyDescent="0.3">
      <c r="A4185" t="s">
        <v>9121</v>
      </c>
      <c r="B4185" t="s">
        <v>89</v>
      </c>
      <c r="C4185" s="14">
        <v>2014</v>
      </c>
      <c r="D4185" t="s">
        <v>5025</v>
      </c>
      <c r="E4185" t="s">
        <v>3634</v>
      </c>
      <c r="F4185" t="s">
        <v>336</v>
      </c>
      <c r="G4185" t="s">
        <v>337</v>
      </c>
      <c r="H4185" t="s">
        <v>456</v>
      </c>
      <c r="I4185" s="14">
        <v>332000000</v>
      </c>
      <c r="J4185" t="s">
        <v>146</v>
      </c>
      <c r="K4185" s="14">
        <v>332000000</v>
      </c>
      <c r="L4185" t="s">
        <v>198</v>
      </c>
      <c r="M4185" t="s">
        <v>199</v>
      </c>
      <c r="N4185" s="14">
        <v>5</v>
      </c>
      <c r="O4185" s="14"/>
      <c r="P4185" s="14">
        <v>20</v>
      </c>
      <c r="Q4185" s="14">
        <v>0</v>
      </c>
      <c r="R4185" s="14">
        <v>1</v>
      </c>
      <c r="S4185" s="14">
        <v>1</v>
      </c>
    </row>
    <row r="4186" spans="1:19" x14ac:dyDescent="0.3">
      <c r="A4186" t="s">
        <v>9122</v>
      </c>
      <c r="B4186" t="s">
        <v>89</v>
      </c>
      <c r="C4186" s="14">
        <v>2014</v>
      </c>
      <c r="D4186" t="s">
        <v>302</v>
      </c>
      <c r="E4186" t="s">
        <v>3632</v>
      </c>
      <c r="F4186" t="s">
        <v>299</v>
      </c>
      <c r="G4186" t="s">
        <v>299</v>
      </c>
      <c r="H4186" t="s">
        <v>456</v>
      </c>
      <c r="I4186" s="14">
        <v>20000000</v>
      </c>
      <c r="J4186" t="s">
        <v>146</v>
      </c>
      <c r="K4186" s="14">
        <v>20000000</v>
      </c>
      <c r="L4186" t="s">
        <v>198</v>
      </c>
      <c r="M4186" t="s">
        <v>4353</v>
      </c>
      <c r="N4186" s="14"/>
      <c r="O4186" s="14"/>
      <c r="P4186" s="14"/>
      <c r="Q4186" s="14">
        <v>0</v>
      </c>
      <c r="R4186" s="14">
        <v>1</v>
      </c>
      <c r="S4186" s="14">
        <v>1</v>
      </c>
    </row>
    <row r="4187" spans="1:19" x14ac:dyDescent="0.3">
      <c r="A4187" t="s">
        <v>9123</v>
      </c>
      <c r="B4187" t="s">
        <v>89</v>
      </c>
      <c r="C4187" s="14">
        <v>2017</v>
      </c>
      <c r="D4187" t="s">
        <v>4985</v>
      </c>
      <c r="E4187" t="s">
        <v>3635</v>
      </c>
      <c r="F4187" t="s">
        <v>336</v>
      </c>
      <c r="G4187" t="s">
        <v>337</v>
      </c>
      <c r="H4187" t="s">
        <v>207</v>
      </c>
      <c r="I4187" s="14"/>
      <c r="J4187" t="s">
        <v>4353</v>
      </c>
      <c r="K4187" s="14">
        <v>79000000</v>
      </c>
      <c r="L4187" t="s">
        <v>198</v>
      </c>
      <c r="M4187" t="s">
        <v>4353</v>
      </c>
      <c r="N4187" s="14"/>
      <c r="O4187" s="14"/>
      <c r="P4187" s="14"/>
      <c r="Q4187" s="14">
        <v>0</v>
      </c>
      <c r="R4187" s="14">
        <v>1</v>
      </c>
      <c r="S4187" s="14">
        <v>1</v>
      </c>
    </row>
    <row r="4188" spans="1:19" x14ac:dyDescent="0.3">
      <c r="A4188" t="s">
        <v>9124</v>
      </c>
      <c r="B4188" t="s">
        <v>23</v>
      </c>
      <c r="C4188" s="14">
        <v>1964</v>
      </c>
      <c r="D4188" t="s">
        <v>252</v>
      </c>
      <c r="E4188" t="s">
        <v>3651</v>
      </c>
      <c r="F4188" t="s">
        <v>299</v>
      </c>
      <c r="G4188" t="s">
        <v>299</v>
      </c>
      <c r="H4188" t="s">
        <v>4353</v>
      </c>
      <c r="I4188" s="14"/>
      <c r="J4188" t="s">
        <v>4353</v>
      </c>
      <c r="K4188" s="14">
        <v>600000</v>
      </c>
      <c r="L4188" t="s">
        <v>197</v>
      </c>
      <c r="M4188" t="s">
        <v>4353</v>
      </c>
      <c r="N4188" s="14"/>
      <c r="O4188" s="14"/>
      <c r="P4188" s="14"/>
      <c r="Q4188" s="14"/>
      <c r="R4188" s="14"/>
      <c r="S4188" s="14">
        <v>0</v>
      </c>
    </row>
    <row r="4189" spans="1:19" x14ac:dyDescent="0.3">
      <c r="A4189" t="s">
        <v>9125</v>
      </c>
      <c r="B4189" t="s">
        <v>23</v>
      </c>
      <c r="C4189" s="14">
        <v>1964</v>
      </c>
      <c r="D4189" t="s">
        <v>252</v>
      </c>
      <c r="E4189" t="s">
        <v>2870</v>
      </c>
      <c r="F4189" t="s">
        <v>299</v>
      </c>
      <c r="G4189" t="s">
        <v>299</v>
      </c>
      <c r="H4189" t="s">
        <v>4353</v>
      </c>
      <c r="I4189" s="14"/>
      <c r="J4189" t="s">
        <v>4353</v>
      </c>
      <c r="K4189" s="14">
        <v>500000</v>
      </c>
      <c r="L4189" t="s">
        <v>197</v>
      </c>
      <c r="M4189" t="s">
        <v>4353</v>
      </c>
      <c r="N4189" s="14"/>
      <c r="O4189" s="14"/>
      <c r="P4189" s="14"/>
      <c r="Q4189" s="14"/>
      <c r="R4189" s="14"/>
      <c r="S4189" s="14">
        <v>0</v>
      </c>
    </row>
    <row r="4190" spans="1:19" x14ac:dyDescent="0.3">
      <c r="A4190" t="s">
        <v>9126</v>
      </c>
      <c r="B4190" t="s">
        <v>23</v>
      </c>
      <c r="C4190" s="14">
        <v>1964</v>
      </c>
      <c r="D4190" t="s">
        <v>252</v>
      </c>
      <c r="E4190" t="s">
        <v>3637</v>
      </c>
      <c r="F4190" t="s">
        <v>299</v>
      </c>
      <c r="G4190" t="s">
        <v>299</v>
      </c>
      <c r="H4190" t="s">
        <v>4353</v>
      </c>
      <c r="I4190" s="14"/>
      <c r="J4190" t="s">
        <v>4353</v>
      </c>
      <c r="K4190" s="14">
        <v>200000</v>
      </c>
      <c r="L4190" t="s">
        <v>197</v>
      </c>
      <c r="M4190" t="s">
        <v>4353</v>
      </c>
      <c r="N4190" s="14"/>
      <c r="O4190" s="14"/>
      <c r="P4190" s="14"/>
      <c r="Q4190" s="14"/>
      <c r="R4190" s="14"/>
      <c r="S4190" s="14">
        <v>0</v>
      </c>
    </row>
    <row r="4191" spans="1:19" x14ac:dyDescent="0.3">
      <c r="A4191" t="s">
        <v>9127</v>
      </c>
      <c r="B4191" t="s">
        <v>23</v>
      </c>
      <c r="C4191" s="14">
        <v>1964</v>
      </c>
      <c r="D4191" t="s">
        <v>252</v>
      </c>
      <c r="E4191" t="s">
        <v>254</v>
      </c>
      <c r="F4191" t="s">
        <v>299</v>
      </c>
      <c r="G4191" t="s">
        <v>299</v>
      </c>
      <c r="H4191" t="s">
        <v>4353</v>
      </c>
      <c r="I4191" s="14"/>
      <c r="J4191" t="s">
        <v>4353</v>
      </c>
      <c r="K4191" s="14">
        <v>1100000</v>
      </c>
      <c r="L4191" t="s">
        <v>198</v>
      </c>
      <c r="M4191" t="s">
        <v>4353</v>
      </c>
      <c r="N4191" s="14"/>
      <c r="O4191" s="14"/>
      <c r="P4191" s="14"/>
      <c r="Q4191" s="14"/>
      <c r="R4191" s="14"/>
      <c r="S4191" s="14">
        <v>0</v>
      </c>
    </row>
    <row r="4192" spans="1:19" x14ac:dyDescent="0.3">
      <c r="A4192" t="s">
        <v>9128</v>
      </c>
      <c r="B4192" t="s">
        <v>23</v>
      </c>
      <c r="C4192" s="14">
        <v>1964</v>
      </c>
      <c r="D4192" t="s">
        <v>252</v>
      </c>
      <c r="E4192" t="s">
        <v>3646</v>
      </c>
      <c r="F4192" t="s">
        <v>299</v>
      </c>
      <c r="G4192" t="s">
        <v>299</v>
      </c>
      <c r="H4192" t="s">
        <v>4353</v>
      </c>
      <c r="I4192" s="14"/>
      <c r="J4192" t="s">
        <v>4353</v>
      </c>
      <c r="K4192" s="14">
        <v>1500000</v>
      </c>
      <c r="L4192" t="s">
        <v>197</v>
      </c>
      <c r="M4192" t="s">
        <v>4353</v>
      </c>
      <c r="N4192" s="14"/>
      <c r="O4192" s="14"/>
      <c r="P4192" s="14"/>
      <c r="Q4192" s="14"/>
      <c r="R4192" s="14"/>
      <c r="S4192" s="14">
        <v>0</v>
      </c>
    </row>
    <row r="4193" spans="1:19" x14ac:dyDescent="0.3">
      <c r="A4193" t="s">
        <v>9129</v>
      </c>
      <c r="B4193" t="s">
        <v>23</v>
      </c>
      <c r="C4193" s="14">
        <v>1964</v>
      </c>
      <c r="D4193" t="s">
        <v>252</v>
      </c>
      <c r="E4193" t="s">
        <v>3640</v>
      </c>
      <c r="F4193" t="s">
        <v>299</v>
      </c>
      <c r="G4193" t="s">
        <v>299</v>
      </c>
      <c r="H4193" t="s">
        <v>4353</v>
      </c>
      <c r="I4193" s="14"/>
      <c r="J4193" t="s">
        <v>4353</v>
      </c>
      <c r="K4193" s="14">
        <v>14000000</v>
      </c>
      <c r="L4193" t="s">
        <v>198</v>
      </c>
      <c r="M4193" t="s">
        <v>4353</v>
      </c>
      <c r="N4193" s="14"/>
      <c r="O4193" s="14"/>
      <c r="P4193" s="14"/>
      <c r="Q4193" s="14"/>
      <c r="R4193" s="14"/>
      <c r="S4193" s="14">
        <v>0</v>
      </c>
    </row>
    <row r="4194" spans="1:19" x14ac:dyDescent="0.3">
      <c r="A4194" t="s">
        <v>9130</v>
      </c>
      <c r="B4194" t="s">
        <v>23</v>
      </c>
      <c r="C4194" s="14">
        <v>1964</v>
      </c>
      <c r="D4194" t="s">
        <v>252</v>
      </c>
      <c r="E4194" t="s">
        <v>3641</v>
      </c>
      <c r="F4194" t="s">
        <v>299</v>
      </c>
      <c r="G4194" t="s">
        <v>299</v>
      </c>
      <c r="H4194" t="s">
        <v>4353</v>
      </c>
      <c r="I4194" s="14"/>
      <c r="J4194" t="s">
        <v>4353</v>
      </c>
      <c r="K4194" s="14">
        <v>6700000</v>
      </c>
      <c r="L4194" t="s">
        <v>198</v>
      </c>
      <c r="M4194" t="s">
        <v>4353</v>
      </c>
      <c r="N4194" s="14"/>
      <c r="O4194" s="14"/>
      <c r="P4194" s="14"/>
      <c r="Q4194" s="14"/>
      <c r="R4194" s="14"/>
      <c r="S4194" s="14">
        <v>0</v>
      </c>
    </row>
    <row r="4195" spans="1:19" x14ac:dyDescent="0.3">
      <c r="A4195" t="s">
        <v>9131</v>
      </c>
      <c r="B4195" t="s">
        <v>23</v>
      </c>
      <c r="C4195" s="14">
        <v>1964</v>
      </c>
      <c r="D4195" t="s">
        <v>252</v>
      </c>
      <c r="E4195" t="s">
        <v>3657</v>
      </c>
      <c r="F4195" t="s">
        <v>299</v>
      </c>
      <c r="G4195" t="s">
        <v>299</v>
      </c>
      <c r="H4195" t="s">
        <v>4353</v>
      </c>
      <c r="I4195" s="14"/>
      <c r="J4195" t="s">
        <v>4353</v>
      </c>
      <c r="K4195" s="14">
        <v>500000</v>
      </c>
      <c r="L4195" t="s">
        <v>198</v>
      </c>
      <c r="M4195" t="s">
        <v>4353</v>
      </c>
      <c r="N4195" s="14"/>
      <c r="O4195" s="14"/>
      <c r="P4195" s="14"/>
      <c r="Q4195" s="14"/>
      <c r="R4195" s="14"/>
      <c r="S4195" s="14">
        <v>0</v>
      </c>
    </row>
    <row r="4196" spans="1:19" x14ac:dyDescent="0.3">
      <c r="A4196" t="s">
        <v>9132</v>
      </c>
      <c r="B4196" t="s">
        <v>23</v>
      </c>
      <c r="C4196" s="14">
        <v>1964</v>
      </c>
      <c r="D4196" t="s">
        <v>252</v>
      </c>
      <c r="E4196" t="s">
        <v>3650</v>
      </c>
      <c r="F4196" t="s">
        <v>299</v>
      </c>
      <c r="G4196" t="s">
        <v>299</v>
      </c>
      <c r="H4196" t="s">
        <v>4353</v>
      </c>
      <c r="I4196" s="14"/>
      <c r="J4196" t="s">
        <v>4353</v>
      </c>
      <c r="K4196" s="14">
        <v>1100000</v>
      </c>
      <c r="L4196" t="s">
        <v>198</v>
      </c>
      <c r="M4196" t="s">
        <v>4353</v>
      </c>
      <c r="N4196" s="14"/>
      <c r="O4196" s="14"/>
      <c r="P4196" s="14"/>
      <c r="Q4196" s="14"/>
      <c r="R4196" s="14"/>
      <c r="S4196" s="14">
        <v>0</v>
      </c>
    </row>
    <row r="4197" spans="1:19" x14ac:dyDescent="0.3">
      <c r="A4197" t="s">
        <v>9133</v>
      </c>
      <c r="B4197" t="s">
        <v>23</v>
      </c>
      <c r="C4197" s="14">
        <v>1964</v>
      </c>
      <c r="D4197" t="s">
        <v>252</v>
      </c>
      <c r="E4197" t="s">
        <v>3649</v>
      </c>
      <c r="F4197" t="s">
        <v>299</v>
      </c>
      <c r="G4197" t="s">
        <v>299</v>
      </c>
      <c r="H4197" t="s">
        <v>4353</v>
      </c>
      <c r="I4197" s="14"/>
      <c r="J4197" t="s">
        <v>4353</v>
      </c>
      <c r="K4197" s="14">
        <v>500000</v>
      </c>
      <c r="L4197" t="s">
        <v>198</v>
      </c>
      <c r="M4197" t="s">
        <v>4353</v>
      </c>
      <c r="N4197" s="14"/>
      <c r="O4197" s="14"/>
      <c r="P4197" s="14"/>
      <c r="Q4197" s="14"/>
      <c r="R4197" s="14"/>
      <c r="S4197" s="14">
        <v>0</v>
      </c>
    </row>
    <row r="4198" spans="1:19" x14ac:dyDescent="0.3">
      <c r="A4198" t="s">
        <v>9134</v>
      </c>
      <c r="B4198" t="s">
        <v>23</v>
      </c>
      <c r="C4198" s="14">
        <v>1964</v>
      </c>
      <c r="D4198" t="s">
        <v>252</v>
      </c>
      <c r="E4198" t="s">
        <v>3639</v>
      </c>
      <c r="F4198" t="s">
        <v>299</v>
      </c>
      <c r="G4198" t="s">
        <v>299</v>
      </c>
      <c r="H4198" t="s">
        <v>4353</v>
      </c>
      <c r="I4198" s="14"/>
      <c r="J4198" t="s">
        <v>4353</v>
      </c>
      <c r="K4198" s="14">
        <v>300000</v>
      </c>
      <c r="L4198" t="s">
        <v>198</v>
      </c>
      <c r="M4198" t="s">
        <v>4353</v>
      </c>
      <c r="N4198" s="14"/>
      <c r="O4198" s="14"/>
      <c r="P4198" s="14"/>
      <c r="Q4198" s="14"/>
      <c r="R4198" s="14"/>
      <c r="S4198" s="14">
        <v>0</v>
      </c>
    </row>
    <row r="4199" spans="1:19" x14ac:dyDescent="0.3">
      <c r="A4199" t="s">
        <v>9135</v>
      </c>
      <c r="B4199" t="s">
        <v>23</v>
      </c>
      <c r="C4199" s="14">
        <v>1964</v>
      </c>
      <c r="D4199" t="s">
        <v>252</v>
      </c>
      <c r="E4199" t="s">
        <v>260</v>
      </c>
      <c r="F4199" t="s">
        <v>299</v>
      </c>
      <c r="G4199" t="s">
        <v>299</v>
      </c>
      <c r="H4199" t="s">
        <v>4353</v>
      </c>
      <c r="I4199" s="14"/>
      <c r="J4199" t="s">
        <v>4353</v>
      </c>
      <c r="K4199" s="14">
        <v>1500000</v>
      </c>
      <c r="L4199" t="s">
        <v>197</v>
      </c>
      <c r="M4199" t="s">
        <v>4353</v>
      </c>
      <c r="N4199" s="14"/>
      <c r="O4199" s="14"/>
      <c r="P4199" s="14"/>
      <c r="Q4199" s="14"/>
      <c r="R4199" s="14"/>
      <c r="S4199" s="14">
        <v>0</v>
      </c>
    </row>
    <row r="4200" spans="1:19" x14ac:dyDescent="0.3">
      <c r="A4200" t="s">
        <v>9136</v>
      </c>
      <c r="B4200" t="s">
        <v>23</v>
      </c>
      <c r="C4200" s="14">
        <v>1964</v>
      </c>
      <c r="D4200" t="s">
        <v>252</v>
      </c>
      <c r="E4200" t="s">
        <v>260</v>
      </c>
      <c r="F4200" t="s">
        <v>299</v>
      </c>
      <c r="G4200" t="s">
        <v>299</v>
      </c>
      <c r="H4200" t="s">
        <v>4353</v>
      </c>
      <c r="I4200" s="14"/>
      <c r="J4200" t="s">
        <v>4353</v>
      </c>
      <c r="K4200" s="14">
        <v>2800000</v>
      </c>
      <c r="L4200" t="s">
        <v>198</v>
      </c>
      <c r="M4200" t="s">
        <v>4353</v>
      </c>
      <c r="N4200" s="14"/>
      <c r="O4200" s="14"/>
      <c r="P4200" s="14"/>
      <c r="Q4200" s="14"/>
      <c r="R4200" s="14"/>
      <c r="S4200" s="14">
        <v>0</v>
      </c>
    </row>
    <row r="4201" spans="1:19" x14ac:dyDescent="0.3">
      <c r="A4201" t="s">
        <v>9137</v>
      </c>
      <c r="B4201" t="s">
        <v>23</v>
      </c>
      <c r="C4201" s="14">
        <v>1964</v>
      </c>
      <c r="D4201" t="s">
        <v>252</v>
      </c>
      <c r="E4201" t="s">
        <v>3655</v>
      </c>
      <c r="F4201" t="s">
        <v>299</v>
      </c>
      <c r="G4201" t="s">
        <v>299</v>
      </c>
      <c r="H4201" t="s">
        <v>4353</v>
      </c>
      <c r="I4201" s="14"/>
      <c r="J4201" t="s">
        <v>4353</v>
      </c>
      <c r="K4201" s="14">
        <v>8400000</v>
      </c>
      <c r="L4201" t="s">
        <v>198</v>
      </c>
      <c r="M4201" t="s">
        <v>4353</v>
      </c>
      <c r="N4201" s="14"/>
      <c r="O4201" s="14"/>
      <c r="P4201" s="14"/>
      <c r="Q4201" s="14"/>
      <c r="R4201" s="14"/>
      <c r="S4201" s="14">
        <v>0</v>
      </c>
    </row>
    <row r="4202" spans="1:19" x14ac:dyDescent="0.3">
      <c r="A4202" t="s">
        <v>9138</v>
      </c>
      <c r="B4202" t="s">
        <v>23</v>
      </c>
      <c r="C4202" s="14">
        <v>1964</v>
      </c>
      <c r="D4202" t="s">
        <v>252</v>
      </c>
      <c r="E4202" t="s">
        <v>3648</v>
      </c>
      <c r="F4202" t="s">
        <v>299</v>
      </c>
      <c r="G4202" t="s">
        <v>299</v>
      </c>
      <c r="H4202" t="s">
        <v>4353</v>
      </c>
      <c r="I4202" s="14"/>
      <c r="J4202" t="s">
        <v>4353</v>
      </c>
      <c r="K4202" s="14">
        <v>200000</v>
      </c>
      <c r="L4202" t="s">
        <v>198</v>
      </c>
      <c r="M4202" t="s">
        <v>4353</v>
      </c>
      <c r="N4202" s="14"/>
      <c r="O4202" s="14"/>
      <c r="P4202" s="14"/>
      <c r="Q4202" s="14"/>
      <c r="R4202" s="14"/>
      <c r="S4202" s="14">
        <v>0</v>
      </c>
    </row>
    <row r="4203" spans="1:19" x14ac:dyDescent="0.3">
      <c r="A4203" t="s">
        <v>9139</v>
      </c>
      <c r="B4203" t="s">
        <v>23</v>
      </c>
      <c r="C4203" s="14">
        <v>1964</v>
      </c>
      <c r="D4203" t="s">
        <v>252</v>
      </c>
      <c r="E4203" t="s">
        <v>1819</v>
      </c>
      <c r="F4203" t="s">
        <v>299</v>
      </c>
      <c r="G4203" t="s">
        <v>299</v>
      </c>
      <c r="H4203" t="s">
        <v>4353</v>
      </c>
      <c r="I4203" s="14"/>
      <c r="J4203" t="s">
        <v>4353</v>
      </c>
      <c r="K4203" s="14">
        <v>300000</v>
      </c>
      <c r="L4203" t="s">
        <v>198</v>
      </c>
      <c r="M4203" t="s">
        <v>4353</v>
      </c>
      <c r="N4203" s="14"/>
      <c r="O4203" s="14"/>
      <c r="P4203" s="14"/>
      <c r="Q4203" s="14"/>
      <c r="R4203" s="14"/>
      <c r="S4203" s="14">
        <v>0</v>
      </c>
    </row>
    <row r="4204" spans="1:19" x14ac:dyDescent="0.3">
      <c r="A4204" t="s">
        <v>9140</v>
      </c>
      <c r="B4204" t="s">
        <v>23</v>
      </c>
      <c r="C4204" s="14">
        <v>1964</v>
      </c>
      <c r="D4204" t="s">
        <v>252</v>
      </c>
      <c r="E4204" t="s">
        <v>3636</v>
      </c>
      <c r="F4204" t="s">
        <v>299</v>
      </c>
      <c r="G4204" t="s">
        <v>299</v>
      </c>
      <c r="H4204" t="s">
        <v>4353</v>
      </c>
      <c r="I4204" s="14"/>
      <c r="J4204" t="s">
        <v>4353</v>
      </c>
      <c r="K4204" s="14">
        <v>100000</v>
      </c>
      <c r="L4204" t="s">
        <v>198</v>
      </c>
      <c r="M4204" t="s">
        <v>4353</v>
      </c>
      <c r="N4204" s="14"/>
      <c r="O4204" s="14"/>
      <c r="P4204" s="14"/>
      <c r="Q4204" s="14"/>
      <c r="R4204" s="14"/>
      <c r="S4204" s="14">
        <v>0</v>
      </c>
    </row>
    <row r="4205" spans="1:19" x14ac:dyDescent="0.3">
      <c r="A4205" t="s">
        <v>9141</v>
      </c>
      <c r="B4205" t="s">
        <v>23</v>
      </c>
      <c r="C4205" s="14">
        <v>1964</v>
      </c>
      <c r="D4205" t="s">
        <v>252</v>
      </c>
      <c r="E4205" t="s">
        <v>3647</v>
      </c>
      <c r="F4205" t="s">
        <v>299</v>
      </c>
      <c r="G4205" t="s">
        <v>299</v>
      </c>
      <c r="H4205" t="s">
        <v>4353</v>
      </c>
      <c r="I4205" s="14"/>
      <c r="J4205" t="s">
        <v>4353</v>
      </c>
      <c r="K4205" s="14">
        <v>600000</v>
      </c>
      <c r="L4205" t="s">
        <v>198</v>
      </c>
      <c r="M4205" t="s">
        <v>4353</v>
      </c>
      <c r="N4205" s="14"/>
      <c r="O4205" s="14"/>
      <c r="P4205" s="14"/>
      <c r="Q4205" s="14"/>
      <c r="R4205" s="14"/>
      <c r="S4205" s="14">
        <v>0</v>
      </c>
    </row>
    <row r="4206" spans="1:19" x14ac:dyDescent="0.3">
      <c r="A4206" t="s">
        <v>9142</v>
      </c>
      <c r="B4206" t="s">
        <v>23</v>
      </c>
      <c r="C4206" s="14">
        <v>1964</v>
      </c>
      <c r="D4206" t="s">
        <v>252</v>
      </c>
      <c r="E4206" t="s">
        <v>3644</v>
      </c>
      <c r="F4206" t="s">
        <v>299</v>
      </c>
      <c r="G4206" t="s">
        <v>299</v>
      </c>
      <c r="H4206" t="s">
        <v>4353</v>
      </c>
      <c r="I4206" s="14"/>
      <c r="J4206" t="s">
        <v>4353</v>
      </c>
      <c r="K4206" s="14">
        <v>600000</v>
      </c>
      <c r="L4206" t="s">
        <v>198</v>
      </c>
      <c r="M4206" t="s">
        <v>4353</v>
      </c>
      <c r="N4206" s="14"/>
      <c r="O4206" s="14"/>
      <c r="P4206" s="14"/>
      <c r="Q4206" s="14"/>
      <c r="R4206" s="14"/>
      <c r="S4206" s="14">
        <v>0</v>
      </c>
    </row>
    <row r="4207" spans="1:19" x14ac:dyDescent="0.3">
      <c r="A4207" t="s">
        <v>9143</v>
      </c>
      <c r="B4207" t="s">
        <v>23</v>
      </c>
      <c r="C4207" s="14">
        <v>1964</v>
      </c>
      <c r="D4207" t="s">
        <v>252</v>
      </c>
      <c r="E4207" t="s">
        <v>3643</v>
      </c>
      <c r="F4207" t="s">
        <v>299</v>
      </c>
      <c r="G4207" t="s">
        <v>299</v>
      </c>
      <c r="H4207" t="s">
        <v>4353</v>
      </c>
      <c r="I4207" s="14"/>
      <c r="J4207" t="s">
        <v>4353</v>
      </c>
      <c r="K4207" s="14">
        <v>200000</v>
      </c>
      <c r="L4207" t="s">
        <v>198</v>
      </c>
      <c r="M4207" t="s">
        <v>4353</v>
      </c>
      <c r="N4207" s="14"/>
      <c r="O4207" s="14"/>
      <c r="P4207" s="14"/>
      <c r="Q4207" s="14"/>
      <c r="R4207" s="14"/>
      <c r="S4207" s="14">
        <v>0</v>
      </c>
    </row>
    <row r="4208" spans="1:19" x14ac:dyDescent="0.3">
      <c r="A4208" t="s">
        <v>9144</v>
      </c>
      <c r="B4208" t="s">
        <v>23</v>
      </c>
      <c r="C4208" s="14">
        <v>1964</v>
      </c>
      <c r="D4208" t="s">
        <v>252</v>
      </c>
      <c r="E4208" t="s">
        <v>3652</v>
      </c>
      <c r="F4208" t="s">
        <v>299</v>
      </c>
      <c r="G4208" t="s">
        <v>299</v>
      </c>
      <c r="H4208" t="s">
        <v>4353</v>
      </c>
      <c r="I4208" s="14"/>
      <c r="J4208" t="s">
        <v>4353</v>
      </c>
      <c r="K4208" s="14">
        <v>300000</v>
      </c>
      <c r="L4208" t="s">
        <v>198</v>
      </c>
      <c r="M4208" t="s">
        <v>4353</v>
      </c>
      <c r="N4208" s="14"/>
      <c r="O4208" s="14"/>
      <c r="P4208" s="14"/>
      <c r="Q4208" s="14"/>
      <c r="R4208" s="14"/>
      <c r="S4208" s="14">
        <v>0</v>
      </c>
    </row>
    <row r="4209" spans="1:19" x14ac:dyDescent="0.3">
      <c r="A4209" t="s">
        <v>9145</v>
      </c>
      <c r="B4209" t="s">
        <v>23</v>
      </c>
      <c r="C4209" s="14">
        <v>1964</v>
      </c>
      <c r="D4209" t="s">
        <v>252</v>
      </c>
      <c r="E4209" t="s">
        <v>3653</v>
      </c>
      <c r="F4209" t="s">
        <v>299</v>
      </c>
      <c r="G4209" t="s">
        <v>299</v>
      </c>
      <c r="H4209" t="s">
        <v>4353</v>
      </c>
      <c r="I4209" s="14"/>
      <c r="J4209" t="s">
        <v>4353</v>
      </c>
      <c r="K4209" s="14">
        <v>1000000</v>
      </c>
      <c r="L4209" t="s">
        <v>198</v>
      </c>
      <c r="M4209" t="s">
        <v>4353</v>
      </c>
      <c r="N4209" s="14"/>
      <c r="O4209" s="14"/>
      <c r="P4209" s="14"/>
      <c r="Q4209" s="14"/>
      <c r="R4209" s="14"/>
      <c r="S4209" s="14">
        <v>0</v>
      </c>
    </row>
    <row r="4210" spans="1:19" x14ac:dyDescent="0.3">
      <c r="A4210" t="s">
        <v>9146</v>
      </c>
      <c r="B4210" t="s">
        <v>23</v>
      </c>
      <c r="C4210" s="14">
        <v>1964</v>
      </c>
      <c r="D4210" t="s">
        <v>252</v>
      </c>
      <c r="E4210" t="s">
        <v>3642</v>
      </c>
      <c r="F4210" t="s">
        <v>299</v>
      </c>
      <c r="G4210" t="s">
        <v>299</v>
      </c>
      <c r="H4210" t="s">
        <v>4353</v>
      </c>
      <c r="I4210" s="14"/>
      <c r="J4210" t="s">
        <v>4353</v>
      </c>
      <c r="K4210" s="14">
        <v>600000</v>
      </c>
      <c r="L4210" t="s">
        <v>198</v>
      </c>
      <c r="M4210" t="s">
        <v>4353</v>
      </c>
      <c r="N4210" s="14"/>
      <c r="O4210" s="14"/>
      <c r="P4210" s="14"/>
      <c r="Q4210" s="14"/>
      <c r="R4210" s="14"/>
      <c r="S4210" s="14">
        <v>0</v>
      </c>
    </row>
    <row r="4211" spans="1:19" x14ac:dyDescent="0.3">
      <c r="A4211" t="s">
        <v>9147</v>
      </c>
      <c r="B4211" t="s">
        <v>23</v>
      </c>
      <c r="C4211" s="14">
        <v>1964</v>
      </c>
      <c r="D4211" t="s">
        <v>252</v>
      </c>
      <c r="E4211" t="s">
        <v>3654</v>
      </c>
      <c r="F4211" t="s">
        <v>299</v>
      </c>
      <c r="G4211" t="s">
        <v>299</v>
      </c>
      <c r="H4211" t="s">
        <v>4353</v>
      </c>
      <c r="I4211" s="14"/>
      <c r="J4211" t="s">
        <v>4353</v>
      </c>
      <c r="K4211" s="14">
        <v>100000</v>
      </c>
      <c r="L4211" t="s">
        <v>198</v>
      </c>
      <c r="M4211" t="s">
        <v>4353</v>
      </c>
      <c r="N4211" s="14"/>
      <c r="O4211" s="14"/>
      <c r="P4211" s="14"/>
      <c r="Q4211" s="14"/>
      <c r="R4211" s="14"/>
      <c r="S4211" s="14">
        <v>0</v>
      </c>
    </row>
    <row r="4212" spans="1:19" x14ac:dyDescent="0.3">
      <c r="A4212" t="s">
        <v>9148</v>
      </c>
      <c r="B4212" t="s">
        <v>23</v>
      </c>
      <c r="C4212" s="14">
        <v>1964</v>
      </c>
      <c r="D4212" t="s">
        <v>252</v>
      </c>
      <c r="E4212" t="s">
        <v>3645</v>
      </c>
      <c r="F4212" t="s">
        <v>299</v>
      </c>
      <c r="G4212" t="s">
        <v>299</v>
      </c>
      <c r="H4212" t="s">
        <v>4353</v>
      </c>
      <c r="I4212" s="14"/>
      <c r="J4212" t="s">
        <v>4353</v>
      </c>
      <c r="K4212" s="14">
        <v>100000</v>
      </c>
      <c r="L4212" t="s">
        <v>198</v>
      </c>
      <c r="M4212" t="s">
        <v>4353</v>
      </c>
      <c r="N4212" s="14"/>
      <c r="O4212" s="14"/>
      <c r="P4212" s="14"/>
      <c r="Q4212" s="14"/>
      <c r="R4212" s="14"/>
      <c r="S4212" s="14">
        <v>0</v>
      </c>
    </row>
    <row r="4213" spans="1:19" x14ac:dyDescent="0.3">
      <c r="A4213" t="s">
        <v>9149</v>
      </c>
      <c r="B4213" t="s">
        <v>23</v>
      </c>
      <c r="C4213" s="14">
        <v>1964</v>
      </c>
      <c r="D4213" t="s">
        <v>252</v>
      </c>
      <c r="E4213" t="s">
        <v>3656</v>
      </c>
      <c r="F4213" t="s">
        <v>299</v>
      </c>
      <c r="G4213" t="s">
        <v>299</v>
      </c>
      <c r="H4213" t="s">
        <v>4353</v>
      </c>
      <c r="I4213" s="14"/>
      <c r="J4213" t="s">
        <v>4353</v>
      </c>
      <c r="K4213" s="14">
        <v>100000</v>
      </c>
      <c r="L4213" t="s">
        <v>198</v>
      </c>
      <c r="M4213" t="s">
        <v>4353</v>
      </c>
      <c r="N4213" s="14"/>
      <c r="O4213" s="14"/>
      <c r="P4213" s="14"/>
      <c r="Q4213" s="14"/>
      <c r="R4213" s="14"/>
      <c r="S4213" s="14">
        <v>0</v>
      </c>
    </row>
    <row r="4214" spans="1:19" x14ac:dyDescent="0.3">
      <c r="A4214" t="s">
        <v>9150</v>
      </c>
      <c r="B4214" t="s">
        <v>23</v>
      </c>
      <c r="C4214" s="14">
        <v>1964</v>
      </c>
      <c r="D4214" t="s">
        <v>252</v>
      </c>
      <c r="E4214" t="s">
        <v>3638</v>
      </c>
      <c r="F4214" t="s">
        <v>299</v>
      </c>
      <c r="G4214" t="s">
        <v>299</v>
      </c>
      <c r="H4214" t="s">
        <v>4353</v>
      </c>
      <c r="I4214" s="14"/>
      <c r="J4214" t="s">
        <v>4353</v>
      </c>
      <c r="K4214" s="14">
        <v>2400000</v>
      </c>
      <c r="L4214" t="s">
        <v>198</v>
      </c>
      <c r="M4214" t="s">
        <v>4353</v>
      </c>
      <c r="N4214" s="14"/>
      <c r="O4214" s="14"/>
      <c r="P4214" s="14"/>
      <c r="Q4214" s="14"/>
      <c r="R4214" s="14"/>
      <c r="S4214" s="14">
        <v>0</v>
      </c>
    </row>
    <row r="4215" spans="1:19" x14ac:dyDescent="0.3">
      <c r="A4215" t="s">
        <v>9151</v>
      </c>
      <c r="B4215" t="s">
        <v>23</v>
      </c>
      <c r="C4215" s="14">
        <v>1966</v>
      </c>
      <c r="D4215" t="s">
        <v>252</v>
      </c>
      <c r="E4215" t="s">
        <v>3660</v>
      </c>
      <c r="F4215" t="s">
        <v>299</v>
      </c>
      <c r="G4215" t="s">
        <v>299</v>
      </c>
      <c r="H4215" t="s">
        <v>4353</v>
      </c>
      <c r="I4215" s="14"/>
      <c r="J4215" t="s">
        <v>4353</v>
      </c>
      <c r="K4215" s="14">
        <v>300000</v>
      </c>
      <c r="L4215" t="s">
        <v>197</v>
      </c>
      <c r="M4215" t="s">
        <v>4353</v>
      </c>
      <c r="N4215" s="14"/>
      <c r="O4215" s="14"/>
      <c r="P4215" s="14"/>
      <c r="Q4215" s="14"/>
      <c r="R4215" s="14"/>
      <c r="S4215" s="14">
        <v>0</v>
      </c>
    </row>
    <row r="4216" spans="1:19" x14ac:dyDescent="0.3">
      <c r="A4216" t="s">
        <v>9152</v>
      </c>
      <c r="B4216" t="s">
        <v>23</v>
      </c>
      <c r="C4216" s="14">
        <v>1966</v>
      </c>
      <c r="D4216" t="s">
        <v>252</v>
      </c>
      <c r="E4216" t="s">
        <v>3658</v>
      </c>
      <c r="F4216" t="s">
        <v>299</v>
      </c>
      <c r="G4216" t="s">
        <v>299</v>
      </c>
      <c r="H4216" t="s">
        <v>4353</v>
      </c>
      <c r="I4216" s="14"/>
      <c r="J4216" t="s">
        <v>4353</v>
      </c>
      <c r="K4216" s="14">
        <v>100000</v>
      </c>
      <c r="L4216" t="s">
        <v>197</v>
      </c>
      <c r="M4216" t="s">
        <v>4353</v>
      </c>
      <c r="N4216" s="14"/>
      <c r="O4216" s="14"/>
      <c r="P4216" s="14"/>
      <c r="Q4216" s="14"/>
      <c r="R4216" s="14"/>
      <c r="S4216" s="14">
        <v>0</v>
      </c>
    </row>
    <row r="4217" spans="1:19" x14ac:dyDescent="0.3">
      <c r="A4217" t="s">
        <v>9153</v>
      </c>
      <c r="B4217" t="s">
        <v>23</v>
      </c>
      <c r="C4217" s="14">
        <v>1966</v>
      </c>
      <c r="D4217" t="s">
        <v>252</v>
      </c>
      <c r="E4217" t="s">
        <v>260</v>
      </c>
      <c r="F4217" t="s">
        <v>299</v>
      </c>
      <c r="G4217" t="s">
        <v>299</v>
      </c>
      <c r="H4217" t="s">
        <v>4353</v>
      </c>
      <c r="I4217" s="14"/>
      <c r="J4217" t="s">
        <v>4353</v>
      </c>
      <c r="K4217" s="14">
        <v>5600000</v>
      </c>
      <c r="L4217" t="s">
        <v>198</v>
      </c>
      <c r="M4217" t="s">
        <v>4353</v>
      </c>
      <c r="N4217" s="14"/>
      <c r="O4217" s="14"/>
      <c r="P4217" s="14"/>
      <c r="Q4217" s="14"/>
      <c r="R4217" s="14"/>
      <c r="S4217" s="14">
        <v>0</v>
      </c>
    </row>
    <row r="4218" spans="1:19" x14ac:dyDescent="0.3">
      <c r="A4218" t="s">
        <v>9154</v>
      </c>
      <c r="B4218" t="s">
        <v>23</v>
      </c>
      <c r="C4218" s="14">
        <v>1966</v>
      </c>
      <c r="D4218" t="s">
        <v>252</v>
      </c>
      <c r="E4218" t="s">
        <v>3659</v>
      </c>
      <c r="F4218" t="s">
        <v>299</v>
      </c>
      <c r="G4218" t="s">
        <v>299</v>
      </c>
      <c r="H4218" t="s">
        <v>4353</v>
      </c>
      <c r="I4218" s="14"/>
      <c r="J4218" t="s">
        <v>4353</v>
      </c>
      <c r="K4218" s="14">
        <v>2100000</v>
      </c>
      <c r="L4218" t="s">
        <v>198</v>
      </c>
      <c r="M4218" t="s">
        <v>4353</v>
      </c>
      <c r="N4218" s="14"/>
      <c r="O4218" s="14"/>
      <c r="P4218" s="14"/>
      <c r="Q4218" s="14"/>
      <c r="R4218" s="14"/>
      <c r="S4218" s="14">
        <v>0</v>
      </c>
    </row>
    <row r="4219" spans="1:19" x14ac:dyDescent="0.3">
      <c r="A4219" t="s">
        <v>9155</v>
      </c>
      <c r="B4219" t="s">
        <v>23</v>
      </c>
      <c r="C4219" s="14">
        <v>1968</v>
      </c>
      <c r="D4219" t="s">
        <v>252</v>
      </c>
      <c r="E4219" t="s">
        <v>3661</v>
      </c>
      <c r="F4219" t="s">
        <v>299</v>
      </c>
      <c r="G4219" t="s">
        <v>299</v>
      </c>
      <c r="H4219" t="s">
        <v>4353</v>
      </c>
      <c r="I4219" s="14"/>
      <c r="J4219" t="s">
        <v>4353</v>
      </c>
      <c r="K4219" s="14">
        <v>200000</v>
      </c>
      <c r="L4219" t="s">
        <v>198</v>
      </c>
      <c r="M4219" t="s">
        <v>4353</v>
      </c>
      <c r="N4219" s="14"/>
      <c r="O4219" s="14"/>
      <c r="P4219" s="14"/>
      <c r="Q4219" s="14"/>
      <c r="R4219" s="14"/>
      <c r="S4219" s="14">
        <v>0</v>
      </c>
    </row>
    <row r="4220" spans="1:19" x14ac:dyDescent="0.3">
      <c r="A4220" t="s">
        <v>9156</v>
      </c>
      <c r="B4220" t="s">
        <v>23</v>
      </c>
      <c r="C4220" s="14">
        <v>1969</v>
      </c>
      <c r="D4220" t="s">
        <v>252</v>
      </c>
      <c r="E4220" t="s">
        <v>3662</v>
      </c>
      <c r="F4220" t="s">
        <v>299</v>
      </c>
      <c r="G4220" t="s">
        <v>299</v>
      </c>
      <c r="H4220" t="s">
        <v>4353</v>
      </c>
      <c r="I4220" s="14"/>
      <c r="J4220" t="s">
        <v>4353</v>
      </c>
      <c r="K4220" s="14">
        <v>3200000</v>
      </c>
      <c r="L4220" t="s">
        <v>198</v>
      </c>
      <c r="M4220" t="s">
        <v>4353</v>
      </c>
      <c r="N4220" s="14"/>
      <c r="O4220" s="14"/>
      <c r="P4220" s="14"/>
      <c r="Q4220" s="14"/>
      <c r="R4220" s="14"/>
      <c r="S4220" s="14">
        <v>0</v>
      </c>
    </row>
    <row r="4221" spans="1:19" x14ac:dyDescent="0.3">
      <c r="A4221" t="s">
        <v>9157</v>
      </c>
      <c r="B4221" t="s">
        <v>23</v>
      </c>
      <c r="C4221" s="14">
        <v>1970</v>
      </c>
      <c r="D4221" t="s">
        <v>252</v>
      </c>
      <c r="E4221" t="s">
        <v>3663</v>
      </c>
      <c r="F4221" t="s">
        <v>299</v>
      </c>
      <c r="G4221" t="s">
        <v>299</v>
      </c>
      <c r="H4221" t="s">
        <v>4353</v>
      </c>
      <c r="I4221" s="14"/>
      <c r="J4221" t="s">
        <v>4353</v>
      </c>
      <c r="K4221" s="14">
        <v>200600000</v>
      </c>
      <c r="L4221" t="s">
        <v>198</v>
      </c>
      <c r="M4221" t="s">
        <v>4353</v>
      </c>
      <c r="N4221" s="14"/>
      <c r="O4221" s="14"/>
      <c r="P4221" s="14"/>
      <c r="Q4221" s="14"/>
      <c r="R4221" s="14"/>
      <c r="S4221" s="14">
        <v>0</v>
      </c>
    </row>
    <row r="4222" spans="1:19" x14ac:dyDescent="0.3">
      <c r="A4222" t="s">
        <v>9158</v>
      </c>
      <c r="B4222" t="s">
        <v>23</v>
      </c>
      <c r="C4222" s="14">
        <v>1971</v>
      </c>
      <c r="D4222" t="s">
        <v>252</v>
      </c>
      <c r="E4222" t="s">
        <v>3664</v>
      </c>
      <c r="F4222" t="s">
        <v>299</v>
      </c>
      <c r="G4222" t="s">
        <v>299</v>
      </c>
      <c r="H4222" t="s">
        <v>4353</v>
      </c>
      <c r="I4222" s="14"/>
      <c r="J4222" t="s">
        <v>4353</v>
      </c>
      <c r="K4222" s="14">
        <v>700000</v>
      </c>
      <c r="L4222" t="s">
        <v>198</v>
      </c>
      <c r="M4222" t="s">
        <v>4353</v>
      </c>
      <c r="N4222" s="14"/>
      <c r="O4222" s="14"/>
      <c r="P4222" s="14"/>
      <c r="Q4222" s="14"/>
      <c r="R4222" s="14"/>
      <c r="S4222" s="14">
        <v>0</v>
      </c>
    </row>
    <row r="4223" spans="1:19" x14ac:dyDescent="0.3">
      <c r="A4223" t="s">
        <v>9159</v>
      </c>
      <c r="B4223" t="s">
        <v>23</v>
      </c>
      <c r="C4223" s="14">
        <v>1973</v>
      </c>
      <c r="D4223" t="s">
        <v>252</v>
      </c>
      <c r="E4223" t="s">
        <v>3665</v>
      </c>
      <c r="F4223" t="s">
        <v>299</v>
      </c>
      <c r="G4223" t="s">
        <v>299</v>
      </c>
      <c r="H4223" t="s">
        <v>4353</v>
      </c>
      <c r="I4223" s="14"/>
      <c r="J4223" t="s">
        <v>4353</v>
      </c>
      <c r="K4223" s="14">
        <v>400000</v>
      </c>
      <c r="L4223" t="s">
        <v>197</v>
      </c>
      <c r="M4223" t="s">
        <v>4353</v>
      </c>
      <c r="N4223" s="14"/>
      <c r="O4223" s="14"/>
      <c r="P4223" s="14"/>
      <c r="Q4223" s="14"/>
      <c r="R4223" s="14"/>
      <c r="S4223" s="14">
        <v>0</v>
      </c>
    </row>
    <row r="4224" spans="1:19" x14ac:dyDescent="0.3">
      <c r="A4224" t="s">
        <v>9160</v>
      </c>
      <c r="B4224" t="s">
        <v>23</v>
      </c>
      <c r="C4224" s="14">
        <v>1974</v>
      </c>
      <c r="D4224" t="s">
        <v>252</v>
      </c>
      <c r="E4224" t="s">
        <v>3671</v>
      </c>
      <c r="F4224" t="s">
        <v>299</v>
      </c>
      <c r="G4224" t="s">
        <v>299</v>
      </c>
      <c r="H4224" t="s">
        <v>4353</v>
      </c>
      <c r="I4224" s="14"/>
      <c r="J4224" t="s">
        <v>4353</v>
      </c>
      <c r="K4224" s="14">
        <v>43400000</v>
      </c>
      <c r="L4224" t="s">
        <v>198</v>
      </c>
      <c r="M4224" t="s">
        <v>4353</v>
      </c>
      <c r="N4224" s="14"/>
      <c r="O4224" s="14"/>
      <c r="P4224" s="14"/>
      <c r="Q4224" s="14"/>
      <c r="R4224" s="14"/>
      <c r="S4224" s="14">
        <v>0</v>
      </c>
    </row>
    <row r="4225" spans="1:19" x14ac:dyDescent="0.3">
      <c r="A4225" t="s">
        <v>9161</v>
      </c>
      <c r="B4225" t="s">
        <v>23</v>
      </c>
      <c r="C4225" s="14">
        <v>1974</v>
      </c>
      <c r="D4225" t="s">
        <v>252</v>
      </c>
      <c r="E4225" t="s">
        <v>3666</v>
      </c>
      <c r="F4225" t="s">
        <v>299</v>
      </c>
      <c r="G4225" t="s">
        <v>299</v>
      </c>
      <c r="H4225" t="s">
        <v>4353</v>
      </c>
      <c r="I4225" s="14"/>
      <c r="J4225" t="s">
        <v>4353</v>
      </c>
      <c r="K4225" s="14">
        <v>1000000</v>
      </c>
      <c r="L4225" t="s">
        <v>198</v>
      </c>
      <c r="M4225" t="s">
        <v>4353</v>
      </c>
      <c r="N4225" s="14"/>
      <c r="O4225" s="14"/>
      <c r="P4225" s="14"/>
      <c r="Q4225" s="14"/>
      <c r="R4225" s="14"/>
      <c r="S4225" s="14">
        <v>0</v>
      </c>
    </row>
    <row r="4226" spans="1:19" x14ac:dyDescent="0.3">
      <c r="A4226" t="s">
        <v>9162</v>
      </c>
      <c r="B4226" t="s">
        <v>23</v>
      </c>
      <c r="C4226" s="14">
        <v>1974</v>
      </c>
      <c r="D4226" t="s">
        <v>252</v>
      </c>
      <c r="E4226" t="s">
        <v>3668</v>
      </c>
      <c r="F4226" t="s">
        <v>299</v>
      </c>
      <c r="G4226" t="s">
        <v>299</v>
      </c>
      <c r="H4226" t="s">
        <v>4353</v>
      </c>
      <c r="I4226" s="14"/>
      <c r="J4226" t="s">
        <v>4353</v>
      </c>
      <c r="K4226" s="14">
        <v>100000</v>
      </c>
      <c r="L4226" t="s">
        <v>198</v>
      </c>
      <c r="M4226" t="s">
        <v>4353</v>
      </c>
      <c r="N4226" s="14"/>
      <c r="O4226" s="14"/>
      <c r="P4226" s="14"/>
      <c r="Q4226" s="14"/>
      <c r="R4226" s="14"/>
      <c r="S4226" s="14">
        <v>0</v>
      </c>
    </row>
    <row r="4227" spans="1:19" x14ac:dyDescent="0.3">
      <c r="A4227" t="s">
        <v>9163</v>
      </c>
      <c r="B4227" t="s">
        <v>23</v>
      </c>
      <c r="C4227" s="14">
        <v>1974</v>
      </c>
      <c r="D4227" t="s">
        <v>252</v>
      </c>
      <c r="E4227" t="s">
        <v>3670</v>
      </c>
      <c r="F4227" t="s">
        <v>299</v>
      </c>
      <c r="G4227" t="s">
        <v>299</v>
      </c>
      <c r="H4227" t="s">
        <v>4353</v>
      </c>
      <c r="I4227" s="14"/>
      <c r="J4227" t="s">
        <v>4353</v>
      </c>
      <c r="K4227" s="14">
        <v>1000000</v>
      </c>
      <c r="L4227" t="s">
        <v>198</v>
      </c>
      <c r="M4227" t="s">
        <v>4353</v>
      </c>
      <c r="N4227" s="14"/>
      <c r="O4227" s="14"/>
      <c r="P4227" s="14"/>
      <c r="Q4227" s="14"/>
      <c r="R4227" s="14"/>
      <c r="S4227" s="14">
        <v>0</v>
      </c>
    </row>
    <row r="4228" spans="1:19" x14ac:dyDescent="0.3">
      <c r="A4228" t="s">
        <v>9164</v>
      </c>
      <c r="B4228" t="s">
        <v>23</v>
      </c>
      <c r="C4228" s="14">
        <v>1974</v>
      </c>
      <c r="D4228" t="s">
        <v>252</v>
      </c>
      <c r="E4228" t="s">
        <v>3669</v>
      </c>
      <c r="F4228" t="s">
        <v>299</v>
      </c>
      <c r="G4228" t="s">
        <v>299</v>
      </c>
      <c r="H4228" t="s">
        <v>4353</v>
      </c>
      <c r="I4228" s="14"/>
      <c r="J4228" t="s">
        <v>4353</v>
      </c>
      <c r="K4228" s="14">
        <v>27900000</v>
      </c>
      <c r="L4228" t="s">
        <v>198</v>
      </c>
      <c r="M4228" t="s">
        <v>4353</v>
      </c>
      <c r="N4228" s="14"/>
      <c r="O4228" s="14"/>
      <c r="P4228" s="14"/>
      <c r="Q4228" s="14"/>
      <c r="R4228" s="14"/>
      <c r="S4228" s="14">
        <v>0</v>
      </c>
    </row>
    <row r="4229" spans="1:19" x14ac:dyDescent="0.3">
      <c r="A4229" t="s">
        <v>9165</v>
      </c>
      <c r="B4229" t="s">
        <v>23</v>
      </c>
      <c r="C4229" s="14">
        <v>1974</v>
      </c>
      <c r="D4229" t="s">
        <v>252</v>
      </c>
      <c r="E4229" t="s">
        <v>3667</v>
      </c>
      <c r="F4229" t="s">
        <v>299</v>
      </c>
      <c r="G4229" t="s">
        <v>299</v>
      </c>
      <c r="H4229" t="s">
        <v>4353</v>
      </c>
      <c r="I4229" s="14"/>
      <c r="J4229" t="s">
        <v>4353</v>
      </c>
      <c r="K4229" s="14">
        <v>1600000</v>
      </c>
      <c r="L4229" t="s">
        <v>198</v>
      </c>
      <c r="M4229" t="s">
        <v>4353</v>
      </c>
      <c r="N4229" s="14"/>
      <c r="O4229" s="14"/>
      <c r="P4229" s="14"/>
      <c r="Q4229" s="14"/>
      <c r="R4229" s="14"/>
      <c r="S4229" s="14">
        <v>0</v>
      </c>
    </row>
    <row r="4230" spans="1:19" x14ac:dyDescent="0.3">
      <c r="A4230" t="s">
        <v>9166</v>
      </c>
      <c r="B4230" t="s">
        <v>23</v>
      </c>
      <c r="C4230" s="14">
        <v>1976</v>
      </c>
      <c r="D4230" t="s">
        <v>252</v>
      </c>
      <c r="E4230" t="s">
        <v>3672</v>
      </c>
      <c r="F4230" t="s">
        <v>299</v>
      </c>
      <c r="G4230" t="s">
        <v>299</v>
      </c>
      <c r="H4230" t="s">
        <v>4353</v>
      </c>
      <c r="I4230" s="14"/>
      <c r="J4230" t="s">
        <v>4353</v>
      </c>
      <c r="K4230" s="14">
        <v>27500000</v>
      </c>
      <c r="L4230" t="s">
        <v>197</v>
      </c>
      <c r="M4230" t="s">
        <v>4353</v>
      </c>
      <c r="N4230" s="14"/>
      <c r="O4230" s="14"/>
      <c r="P4230" s="14"/>
      <c r="Q4230" s="14"/>
      <c r="R4230" s="14"/>
      <c r="S4230" s="14">
        <v>0</v>
      </c>
    </row>
    <row r="4231" spans="1:19" x14ac:dyDescent="0.3">
      <c r="A4231" t="s">
        <v>9167</v>
      </c>
      <c r="B4231" t="s">
        <v>23</v>
      </c>
      <c r="C4231" s="14">
        <v>1979</v>
      </c>
      <c r="D4231" t="s">
        <v>252</v>
      </c>
      <c r="E4231" t="s">
        <v>3673</v>
      </c>
      <c r="F4231" t="s">
        <v>299</v>
      </c>
      <c r="G4231" t="s">
        <v>299</v>
      </c>
      <c r="H4231" t="s">
        <v>4353</v>
      </c>
      <c r="I4231" s="14"/>
      <c r="J4231" t="s">
        <v>4353</v>
      </c>
      <c r="K4231" s="14">
        <v>52500000</v>
      </c>
      <c r="L4231" t="s">
        <v>197</v>
      </c>
      <c r="M4231" t="s">
        <v>4353</v>
      </c>
      <c r="N4231" s="14"/>
      <c r="O4231" s="14"/>
      <c r="P4231" s="14"/>
      <c r="Q4231" s="14"/>
      <c r="R4231" s="14"/>
      <c r="S4231" s="14">
        <v>0</v>
      </c>
    </row>
    <row r="4232" spans="1:19" x14ac:dyDescent="0.3">
      <c r="A4232" t="s">
        <v>9168</v>
      </c>
      <c r="B4232" t="s">
        <v>23</v>
      </c>
      <c r="C4232" s="14">
        <v>1980</v>
      </c>
      <c r="D4232" t="s">
        <v>252</v>
      </c>
      <c r="E4232" t="s">
        <v>3674</v>
      </c>
      <c r="F4232" t="s">
        <v>299</v>
      </c>
      <c r="G4232" t="s">
        <v>299</v>
      </c>
      <c r="H4232" t="s">
        <v>4353</v>
      </c>
      <c r="I4232" s="14"/>
      <c r="J4232" t="s">
        <v>4353</v>
      </c>
      <c r="K4232" s="14">
        <v>6500000</v>
      </c>
      <c r="L4232" t="s">
        <v>198</v>
      </c>
      <c r="M4232" t="s">
        <v>4353</v>
      </c>
      <c r="N4232" s="14"/>
      <c r="O4232" s="14"/>
      <c r="P4232" s="14"/>
      <c r="Q4232" s="14"/>
      <c r="R4232" s="14"/>
      <c r="S4232" s="14">
        <v>0</v>
      </c>
    </row>
    <row r="4233" spans="1:19" x14ac:dyDescent="0.3">
      <c r="A4233" t="s">
        <v>9169</v>
      </c>
      <c r="B4233" t="s">
        <v>23</v>
      </c>
      <c r="C4233" s="14">
        <v>1983</v>
      </c>
      <c r="D4233" t="s">
        <v>252</v>
      </c>
      <c r="E4233" t="s">
        <v>3675</v>
      </c>
      <c r="F4233" t="s">
        <v>299</v>
      </c>
      <c r="G4233" t="s">
        <v>299</v>
      </c>
      <c r="H4233" t="s">
        <v>4353</v>
      </c>
      <c r="I4233" s="14"/>
      <c r="J4233" t="s">
        <v>4353</v>
      </c>
      <c r="K4233" s="14">
        <v>7500000</v>
      </c>
      <c r="L4233" t="s">
        <v>198</v>
      </c>
      <c r="M4233" t="s">
        <v>4353</v>
      </c>
      <c r="N4233" s="14">
        <v>0</v>
      </c>
      <c r="O4233" s="14">
        <v>5</v>
      </c>
      <c r="P4233" s="14">
        <v>20</v>
      </c>
      <c r="Q4233" s="14"/>
      <c r="R4233" s="14"/>
      <c r="S4233" s="14">
        <v>0</v>
      </c>
    </row>
    <row r="4234" spans="1:19" x14ac:dyDescent="0.3">
      <c r="A4234" t="s">
        <v>9170</v>
      </c>
      <c r="B4234" t="s">
        <v>23</v>
      </c>
      <c r="C4234" s="14">
        <v>1984</v>
      </c>
      <c r="D4234" t="s">
        <v>252</v>
      </c>
      <c r="E4234" t="s">
        <v>3676</v>
      </c>
      <c r="F4234" t="s">
        <v>299</v>
      </c>
      <c r="G4234" t="s">
        <v>299</v>
      </c>
      <c r="H4234" t="s">
        <v>4353</v>
      </c>
      <c r="I4234" s="14"/>
      <c r="J4234" t="s">
        <v>4353</v>
      </c>
      <c r="K4234" s="14">
        <v>55000000</v>
      </c>
      <c r="L4234" t="s">
        <v>198</v>
      </c>
      <c r="M4234" t="s">
        <v>4353</v>
      </c>
      <c r="N4234" s="14"/>
      <c r="O4234" s="14"/>
      <c r="P4234" s="14"/>
      <c r="Q4234" s="14"/>
      <c r="R4234" s="14"/>
      <c r="S4234" s="14">
        <v>0</v>
      </c>
    </row>
    <row r="4235" spans="1:19" x14ac:dyDescent="0.3">
      <c r="A4235" t="s">
        <v>9171</v>
      </c>
      <c r="B4235" t="s">
        <v>23</v>
      </c>
      <c r="C4235" s="14">
        <v>1984</v>
      </c>
      <c r="D4235" t="s">
        <v>252</v>
      </c>
      <c r="E4235" t="s">
        <v>254</v>
      </c>
      <c r="F4235" t="s">
        <v>299</v>
      </c>
      <c r="G4235" t="s">
        <v>299</v>
      </c>
      <c r="H4235" t="s">
        <v>4353</v>
      </c>
      <c r="I4235" s="14"/>
      <c r="J4235" t="s">
        <v>4353</v>
      </c>
      <c r="K4235" s="14">
        <v>2500000</v>
      </c>
      <c r="L4235" t="s">
        <v>198</v>
      </c>
      <c r="M4235" t="s">
        <v>4353</v>
      </c>
      <c r="N4235" s="14"/>
      <c r="O4235" s="14"/>
      <c r="P4235" s="14"/>
      <c r="Q4235" s="14"/>
      <c r="R4235" s="14"/>
      <c r="S4235" s="14">
        <v>0</v>
      </c>
    </row>
    <row r="4236" spans="1:19" x14ac:dyDescent="0.3">
      <c r="A4236" t="s">
        <v>9172</v>
      </c>
      <c r="B4236" t="s">
        <v>23</v>
      </c>
      <c r="C4236" s="14">
        <v>1984</v>
      </c>
      <c r="D4236" t="s">
        <v>252</v>
      </c>
      <c r="E4236" t="s">
        <v>884</v>
      </c>
      <c r="F4236" t="s">
        <v>299</v>
      </c>
      <c r="G4236" t="s">
        <v>299</v>
      </c>
      <c r="H4236" t="s">
        <v>4353</v>
      </c>
      <c r="I4236" s="14"/>
      <c r="J4236" t="s">
        <v>4353</v>
      </c>
      <c r="K4236" s="14">
        <v>700000</v>
      </c>
      <c r="L4236" t="s">
        <v>197</v>
      </c>
      <c r="M4236" t="s">
        <v>4353</v>
      </c>
      <c r="N4236" s="14"/>
      <c r="O4236" s="14"/>
      <c r="P4236" s="14"/>
      <c r="Q4236" s="14"/>
      <c r="R4236" s="14"/>
      <c r="S4236" s="14">
        <v>0</v>
      </c>
    </row>
    <row r="4237" spans="1:19" x14ac:dyDescent="0.3">
      <c r="A4237" t="s">
        <v>9173</v>
      </c>
      <c r="B4237" t="s">
        <v>23</v>
      </c>
      <c r="C4237" s="14">
        <v>1984</v>
      </c>
      <c r="D4237" t="s">
        <v>252</v>
      </c>
      <c r="E4237" t="s">
        <v>2772</v>
      </c>
      <c r="F4237" t="s">
        <v>299</v>
      </c>
      <c r="G4237" t="s">
        <v>299</v>
      </c>
      <c r="H4237" t="s">
        <v>4353</v>
      </c>
      <c r="I4237" s="14"/>
      <c r="J4237" t="s">
        <v>4353</v>
      </c>
      <c r="K4237" s="14">
        <v>100000000</v>
      </c>
      <c r="L4237" t="s">
        <v>198</v>
      </c>
      <c r="M4237" t="s">
        <v>4353</v>
      </c>
      <c r="N4237" s="14"/>
      <c r="O4237" s="14"/>
      <c r="P4237" s="14"/>
      <c r="Q4237" s="14"/>
      <c r="R4237" s="14"/>
      <c r="S4237" s="14">
        <v>0</v>
      </c>
    </row>
    <row r="4238" spans="1:19" x14ac:dyDescent="0.3">
      <c r="A4238" t="s">
        <v>9174</v>
      </c>
      <c r="B4238" t="s">
        <v>23</v>
      </c>
      <c r="C4238" s="14">
        <v>1987</v>
      </c>
      <c r="D4238" t="s">
        <v>255</v>
      </c>
      <c r="E4238" t="s">
        <v>9175</v>
      </c>
      <c r="F4238" t="s">
        <v>299</v>
      </c>
      <c r="G4238" t="s">
        <v>299</v>
      </c>
      <c r="H4238" t="s">
        <v>4353</v>
      </c>
      <c r="I4238" s="14"/>
      <c r="J4238" t="s">
        <v>4353</v>
      </c>
      <c r="K4238" s="14">
        <v>27000000</v>
      </c>
      <c r="L4238" t="s">
        <v>198</v>
      </c>
      <c r="M4238" t="s">
        <v>4353</v>
      </c>
      <c r="N4238" s="14"/>
      <c r="O4238" s="14"/>
      <c r="P4238" s="14"/>
      <c r="Q4238" s="14"/>
      <c r="R4238" s="14"/>
      <c r="S4238" s="14">
        <v>0</v>
      </c>
    </row>
    <row r="4239" spans="1:19" x14ac:dyDescent="0.3">
      <c r="A4239" t="s">
        <v>9176</v>
      </c>
      <c r="B4239" t="s">
        <v>23</v>
      </c>
      <c r="C4239" s="14">
        <v>1992</v>
      </c>
      <c r="D4239" t="s">
        <v>362</v>
      </c>
      <c r="E4239" t="s">
        <v>3677</v>
      </c>
      <c r="F4239" t="s">
        <v>299</v>
      </c>
      <c r="G4239" t="s">
        <v>299</v>
      </c>
      <c r="H4239" t="s">
        <v>4353</v>
      </c>
      <c r="I4239" s="14"/>
      <c r="J4239" t="s">
        <v>4353</v>
      </c>
      <c r="K4239" s="14"/>
      <c r="L4239" t="s">
        <v>197</v>
      </c>
      <c r="M4239" t="s">
        <v>4353</v>
      </c>
      <c r="N4239" s="14"/>
      <c r="O4239" s="14"/>
      <c r="P4239" s="14"/>
      <c r="Q4239" s="14"/>
      <c r="R4239" s="14"/>
      <c r="S4239" s="14">
        <v>0</v>
      </c>
    </row>
    <row r="4240" spans="1:19" x14ac:dyDescent="0.3">
      <c r="A4240" t="s">
        <v>9177</v>
      </c>
      <c r="B4240" t="s">
        <v>23</v>
      </c>
      <c r="C4240" s="14">
        <v>1993</v>
      </c>
      <c r="D4240" t="s">
        <v>362</v>
      </c>
      <c r="E4240" t="s">
        <v>3678</v>
      </c>
      <c r="F4240" t="s">
        <v>299</v>
      </c>
      <c r="G4240" t="s">
        <v>299</v>
      </c>
      <c r="H4240" t="s">
        <v>4353</v>
      </c>
      <c r="I4240" s="14"/>
      <c r="J4240" t="s">
        <v>4353</v>
      </c>
      <c r="K4240" s="14"/>
      <c r="L4240" t="s">
        <v>197</v>
      </c>
      <c r="M4240" t="s">
        <v>4353</v>
      </c>
      <c r="N4240" s="14"/>
      <c r="O4240" s="14"/>
      <c r="P4240" s="14"/>
      <c r="Q4240" s="14"/>
      <c r="R4240" s="14"/>
      <c r="S4240" s="14">
        <v>0</v>
      </c>
    </row>
    <row r="4241" spans="1:19" x14ac:dyDescent="0.3">
      <c r="A4241" t="s">
        <v>9178</v>
      </c>
      <c r="B4241" t="s">
        <v>23</v>
      </c>
      <c r="C4241" s="14">
        <v>1994</v>
      </c>
      <c r="D4241" t="s">
        <v>362</v>
      </c>
      <c r="E4241" t="s">
        <v>3679</v>
      </c>
      <c r="F4241" t="s">
        <v>299</v>
      </c>
      <c r="G4241" t="s">
        <v>299</v>
      </c>
      <c r="H4241" t="s">
        <v>4353</v>
      </c>
      <c r="I4241" s="14"/>
      <c r="J4241" t="s">
        <v>4353</v>
      </c>
      <c r="K4241" s="14"/>
      <c r="L4241" t="s">
        <v>197</v>
      </c>
      <c r="M4241" t="s">
        <v>4353</v>
      </c>
      <c r="N4241" s="14"/>
      <c r="O4241" s="14"/>
      <c r="P4241" s="14"/>
      <c r="Q4241" s="14"/>
      <c r="R4241" s="14"/>
      <c r="S4241" s="14">
        <v>0</v>
      </c>
    </row>
    <row r="4242" spans="1:19" x14ac:dyDescent="0.3">
      <c r="A4242" t="s">
        <v>9179</v>
      </c>
      <c r="B4242" t="s">
        <v>23</v>
      </c>
      <c r="C4242" s="14">
        <v>1995</v>
      </c>
      <c r="D4242" t="s">
        <v>362</v>
      </c>
      <c r="E4242" t="s">
        <v>3680</v>
      </c>
      <c r="F4242" t="s">
        <v>299</v>
      </c>
      <c r="G4242" t="s">
        <v>299</v>
      </c>
      <c r="H4242" t="s">
        <v>4353</v>
      </c>
      <c r="I4242" s="14"/>
      <c r="J4242" t="s">
        <v>4353</v>
      </c>
      <c r="K4242" s="14"/>
      <c r="L4242" t="s">
        <v>197</v>
      </c>
      <c r="M4242" t="s">
        <v>4353</v>
      </c>
      <c r="N4242" s="14"/>
      <c r="O4242" s="14"/>
      <c r="P4242" s="14"/>
      <c r="Q4242" s="14"/>
      <c r="R4242" s="14"/>
      <c r="S4242" s="14">
        <v>0</v>
      </c>
    </row>
    <row r="4243" spans="1:19" x14ac:dyDescent="0.3">
      <c r="A4243" t="s">
        <v>9180</v>
      </c>
      <c r="B4243" t="s">
        <v>23</v>
      </c>
      <c r="C4243" s="14">
        <v>1997</v>
      </c>
      <c r="D4243" t="s">
        <v>362</v>
      </c>
      <c r="E4243" t="s">
        <v>3681</v>
      </c>
      <c r="F4243" t="s">
        <v>299</v>
      </c>
      <c r="G4243" t="s">
        <v>299</v>
      </c>
      <c r="H4243" t="s">
        <v>4353</v>
      </c>
      <c r="I4243" s="14"/>
      <c r="J4243" t="s">
        <v>4353</v>
      </c>
      <c r="K4243" s="14"/>
      <c r="L4243" t="s">
        <v>197</v>
      </c>
      <c r="M4243" t="s">
        <v>4353</v>
      </c>
      <c r="N4243" s="14"/>
      <c r="O4243" s="14"/>
      <c r="P4243" s="14"/>
      <c r="Q4243" s="14"/>
      <c r="R4243" s="14"/>
      <c r="S4243" s="14">
        <v>0</v>
      </c>
    </row>
    <row r="4244" spans="1:19" x14ac:dyDescent="0.3">
      <c r="A4244" t="s">
        <v>9181</v>
      </c>
      <c r="B4244" t="s">
        <v>23</v>
      </c>
      <c r="C4244" s="14">
        <v>1999</v>
      </c>
      <c r="D4244" t="s">
        <v>362</v>
      </c>
      <c r="E4244" t="s">
        <v>3682</v>
      </c>
      <c r="F4244" t="s">
        <v>299</v>
      </c>
      <c r="G4244" t="s">
        <v>299</v>
      </c>
      <c r="H4244" t="s">
        <v>4353</v>
      </c>
      <c r="I4244" s="14"/>
      <c r="J4244" t="s">
        <v>4353</v>
      </c>
      <c r="K4244" s="14"/>
      <c r="L4244" t="s">
        <v>197</v>
      </c>
      <c r="M4244" t="s">
        <v>4353</v>
      </c>
      <c r="N4244" s="14"/>
      <c r="O4244" s="14"/>
      <c r="P4244" s="14"/>
      <c r="Q4244" s="14"/>
      <c r="R4244" s="14"/>
      <c r="S4244" s="14">
        <v>0</v>
      </c>
    </row>
    <row r="4245" spans="1:19" x14ac:dyDescent="0.3">
      <c r="A4245" t="s">
        <v>9182</v>
      </c>
      <c r="B4245" t="s">
        <v>23</v>
      </c>
      <c r="C4245" s="14">
        <v>1999</v>
      </c>
      <c r="D4245" t="s">
        <v>362</v>
      </c>
      <c r="E4245" t="s">
        <v>3683</v>
      </c>
      <c r="F4245" t="s">
        <v>299</v>
      </c>
      <c r="G4245" t="s">
        <v>299</v>
      </c>
      <c r="H4245" t="s">
        <v>4353</v>
      </c>
      <c r="I4245" s="14"/>
      <c r="J4245" t="s">
        <v>4353</v>
      </c>
      <c r="K4245" s="14"/>
      <c r="L4245" t="s">
        <v>197</v>
      </c>
      <c r="M4245" t="s">
        <v>4353</v>
      </c>
      <c r="N4245" s="14"/>
      <c r="O4245" s="14"/>
      <c r="P4245" s="14"/>
      <c r="Q4245" s="14"/>
      <c r="R4245" s="14"/>
      <c r="S4245" s="14">
        <v>0</v>
      </c>
    </row>
    <row r="4246" spans="1:19" x14ac:dyDescent="0.3">
      <c r="A4246" t="s">
        <v>9183</v>
      </c>
      <c r="B4246" t="s">
        <v>23</v>
      </c>
      <c r="C4246" s="14">
        <v>2000</v>
      </c>
      <c r="D4246" t="s">
        <v>302</v>
      </c>
      <c r="E4246" t="s">
        <v>3687</v>
      </c>
      <c r="F4246" t="s">
        <v>299</v>
      </c>
      <c r="G4246" t="s">
        <v>299</v>
      </c>
      <c r="H4246" t="s">
        <v>4353</v>
      </c>
      <c r="I4246" s="14"/>
      <c r="J4246" t="s">
        <v>4353</v>
      </c>
      <c r="K4246" s="14"/>
      <c r="L4246" t="s">
        <v>197</v>
      </c>
      <c r="M4246" t="s">
        <v>202</v>
      </c>
      <c r="N4246" s="14"/>
      <c r="O4246" s="14"/>
      <c r="P4246" s="14"/>
      <c r="Q4246" s="14"/>
      <c r="R4246" s="14"/>
      <c r="S4246" s="14">
        <v>0</v>
      </c>
    </row>
    <row r="4247" spans="1:19" x14ac:dyDescent="0.3">
      <c r="A4247" t="s">
        <v>9184</v>
      </c>
      <c r="B4247" t="s">
        <v>23</v>
      </c>
      <c r="C4247" s="14">
        <v>2000</v>
      </c>
      <c r="D4247" t="s">
        <v>302</v>
      </c>
      <c r="E4247" t="s">
        <v>3684</v>
      </c>
      <c r="F4247" t="s">
        <v>299</v>
      </c>
      <c r="G4247" t="s">
        <v>299</v>
      </c>
      <c r="H4247" t="s">
        <v>4353</v>
      </c>
      <c r="I4247" s="14"/>
      <c r="J4247" t="s">
        <v>4353</v>
      </c>
      <c r="K4247" s="14"/>
      <c r="L4247" t="s">
        <v>197</v>
      </c>
      <c r="M4247" t="s">
        <v>202</v>
      </c>
      <c r="N4247" s="14"/>
      <c r="O4247" s="14"/>
      <c r="P4247" s="14"/>
      <c r="Q4247" s="14"/>
      <c r="R4247" s="14"/>
      <c r="S4247" s="14">
        <v>0</v>
      </c>
    </row>
    <row r="4248" spans="1:19" x14ac:dyDescent="0.3">
      <c r="A4248" t="s">
        <v>9185</v>
      </c>
      <c r="B4248" t="s">
        <v>23</v>
      </c>
      <c r="C4248" s="14">
        <v>2000</v>
      </c>
      <c r="D4248" t="s">
        <v>302</v>
      </c>
      <c r="E4248" t="s">
        <v>9187</v>
      </c>
      <c r="F4248" t="s">
        <v>299</v>
      </c>
      <c r="G4248" t="s">
        <v>299</v>
      </c>
      <c r="H4248" t="s">
        <v>4353</v>
      </c>
      <c r="I4248" s="14">
        <v>10400000000</v>
      </c>
      <c r="J4248" t="s">
        <v>154</v>
      </c>
      <c r="K4248" s="14">
        <v>12993365</v>
      </c>
      <c r="L4248" t="s">
        <v>197</v>
      </c>
      <c r="M4248" t="s">
        <v>202</v>
      </c>
      <c r="N4248" s="14"/>
      <c r="O4248" s="14"/>
      <c r="P4248" s="14"/>
      <c r="Q4248" s="14"/>
      <c r="R4248" s="14"/>
      <c r="S4248" s="14">
        <v>0</v>
      </c>
    </row>
    <row r="4249" spans="1:19" x14ac:dyDescent="0.3">
      <c r="A4249" t="s">
        <v>9186</v>
      </c>
      <c r="B4249" t="s">
        <v>23</v>
      </c>
      <c r="C4249" s="14">
        <v>2000</v>
      </c>
      <c r="D4249" t="s">
        <v>302</v>
      </c>
      <c r="E4249" t="s">
        <v>3685</v>
      </c>
      <c r="F4249" t="s">
        <v>299</v>
      </c>
      <c r="G4249" t="s">
        <v>299</v>
      </c>
      <c r="H4249" t="s">
        <v>4353</v>
      </c>
      <c r="I4249" s="14">
        <v>20000</v>
      </c>
      <c r="J4249" t="s">
        <v>146</v>
      </c>
      <c r="K4249" s="14">
        <v>20000</v>
      </c>
      <c r="L4249" t="s">
        <v>197</v>
      </c>
      <c r="M4249" t="s">
        <v>202</v>
      </c>
      <c r="N4249" s="14"/>
      <c r="O4249" s="14"/>
      <c r="P4249" s="14"/>
      <c r="Q4249" s="14"/>
      <c r="R4249" s="14"/>
      <c r="S4249" s="14">
        <v>0</v>
      </c>
    </row>
    <row r="4250" spans="1:19" x14ac:dyDescent="0.3">
      <c r="A4250" t="s">
        <v>9188</v>
      </c>
      <c r="B4250" t="s">
        <v>23</v>
      </c>
      <c r="C4250" s="14">
        <v>2000</v>
      </c>
      <c r="D4250" t="s">
        <v>302</v>
      </c>
      <c r="E4250" t="s">
        <v>3686</v>
      </c>
      <c r="F4250" t="s">
        <v>299</v>
      </c>
      <c r="G4250" t="s">
        <v>299</v>
      </c>
      <c r="H4250" t="s">
        <v>4353</v>
      </c>
      <c r="I4250" s="14">
        <v>29000000000</v>
      </c>
      <c r="J4250" t="s">
        <v>154</v>
      </c>
      <c r="K4250" s="14">
        <v>36231500</v>
      </c>
      <c r="L4250" t="s">
        <v>197</v>
      </c>
      <c r="M4250" t="s">
        <v>202</v>
      </c>
      <c r="N4250" s="14"/>
      <c r="O4250" s="14"/>
      <c r="P4250" s="14"/>
      <c r="Q4250" s="14"/>
      <c r="R4250" s="14"/>
      <c r="S4250" s="14">
        <v>0</v>
      </c>
    </row>
    <row r="4251" spans="1:19" x14ac:dyDescent="0.3">
      <c r="A4251" t="s">
        <v>9189</v>
      </c>
      <c r="B4251" t="s">
        <v>23</v>
      </c>
      <c r="C4251" s="14">
        <v>2000</v>
      </c>
      <c r="D4251" t="s">
        <v>302</v>
      </c>
      <c r="E4251" t="s">
        <v>3688</v>
      </c>
      <c r="F4251" t="s">
        <v>299</v>
      </c>
      <c r="G4251" t="s">
        <v>299</v>
      </c>
      <c r="H4251" t="s">
        <v>4353</v>
      </c>
      <c r="I4251" s="14">
        <v>37970000</v>
      </c>
      <c r="J4251" t="s">
        <v>147</v>
      </c>
      <c r="K4251" s="14">
        <v>4586577.5</v>
      </c>
      <c r="L4251" t="s">
        <v>197</v>
      </c>
      <c r="M4251" t="s">
        <v>202</v>
      </c>
      <c r="N4251" s="14"/>
      <c r="O4251" s="14"/>
      <c r="P4251" s="14"/>
      <c r="Q4251" s="14"/>
      <c r="R4251" s="14"/>
      <c r="S4251" s="14">
        <v>0</v>
      </c>
    </row>
    <row r="4252" spans="1:19" x14ac:dyDescent="0.3">
      <c r="A4252" t="s">
        <v>9190</v>
      </c>
      <c r="B4252" t="s">
        <v>23</v>
      </c>
      <c r="C4252" s="14">
        <v>2002</v>
      </c>
      <c r="D4252" t="s">
        <v>302</v>
      </c>
      <c r="E4252" t="s">
        <v>3689</v>
      </c>
      <c r="F4252" t="s">
        <v>299</v>
      </c>
      <c r="G4252" t="s">
        <v>299</v>
      </c>
      <c r="H4252" t="s">
        <v>4353</v>
      </c>
      <c r="I4252" s="14">
        <v>50000</v>
      </c>
      <c r="J4252" t="s">
        <v>146</v>
      </c>
      <c r="K4252" s="14">
        <v>50000</v>
      </c>
      <c r="L4252" t="s">
        <v>197</v>
      </c>
      <c r="M4252" t="s">
        <v>202</v>
      </c>
      <c r="N4252" s="14"/>
      <c r="O4252" s="14"/>
      <c r="P4252" s="14"/>
      <c r="Q4252" s="14"/>
      <c r="R4252" s="14"/>
      <c r="S4252" s="14">
        <v>0</v>
      </c>
    </row>
    <row r="4253" spans="1:19" x14ac:dyDescent="0.3">
      <c r="A4253" t="s">
        <v>9191</v>
      </c>
      <c r="B4253" t="s">
        <v>23</v>
      </c>
      <c r="C4253" s="14">
        <v>2002</v>
      </c>
      <c r="D4253" t="s">
        <v>302</v>
      </c>
      <c r="E4253" t="s">
        <v>9193</v>
      </c>
      <c r="F4253" t="s">
        <v>299</v>
      </c>
      <c r="G4253" t="s">
        <v>299</v>
      </c>
      <c r="H4253" t="s">
        <v>4353</v>
      </c>
      <c r="I4253" s="14">
        <v>2200000000</v>
      </c>
      <c r="J4253" t="s">
        <v>154</v>
      </c>
      <c r="K4253" s="14">
        <v>2276059.5</v>
      </c>
      <c r="L4253" t="s">
        <v>197</v>
      </c>
      <c r="M4253" t="s">
        <v>202</v>
      </c>
      <c r="N4253" s="14"/>
      <c r="O4253" s="14"/>
      <c r="P4253" s="14"/>
      <c r="Q4253" s="14"/>
      <c r="R4253" s="14"/>
      <c r="S4253" s="14">
        <v>0</v>
      </c>
    </row>
    <row r="4254" spans="1:19" x14ac:dyDescent="0.3">
      <c r="A4254" t="s">
        <v>9192</v>
      </c>
      <c r="B4254" t="s">
        <v>23</v>
      </c>
      <c r="C4254" s="14">
        <v>2002</v>
      </c>
      <c r="D4254" t="s">
        <v>372</v>
      </c>
      <c r="E4254" t="s">
        <v>3690</v>
      </c>
      <c r="F4254" t="s">
        <v>364</v>
      </c>
      <c r="G4254" t="s">
        <v>365</v>
      </c>
      <c r="H4254" t="s">
        <v>207</v>
      </c>
      <c r="I4254" s="14"/>
      <c r="J4254" t="s">
        <v>4353</v>
      </c>
      <c r="K4254" s="14">
        <v>4000000</v>
      </c>
      <c r="L4254" t="s">
        <v>198</v>
      </c>
      <c r="M4254" t="s">
        <v>366</v>
      </c>
      <c r="N4254" s="14">
        <v>0</v>
      </c>
      <c r="O4254" s="14"/>
      <c r="P4254" s="14"/>
      <c r="Q4254" s="14">
        <v>0</v>
      </c>
      <c r="R4254" s="14">
        <v>1</v>
      </c>
      <c r="S4254" s="14">
        <v>1</v>
      </c>
    </row>
    <row r="4255" spans="1:19" x14ac:dyDescent="0.3">
      <c r="A4255" t="s">
        <v>9194</v>
      </c>
      <c r="B4255" t="s">
        <v>23</v>
      </c>
      <c r="C4255" s="14">
        <v>2003</v>
      </c>
      <c r="D4255" t="s">
        <v>302</v>
      </c>
      <c r="E4255" t="s">
        <v>3691</v>
      </c>
      <c r="F4255" t="s">
        <v>299</v>
      </c>
      <c r="G4255" t="s">
        <v>299</v>
      </c>
      <c r="H4255" t="s">
        <v>4353</v>
      </c>
      <c r="I4255" s="14"/>
      <c r="J4255" t="s">
        <v>4353</v>
      </c>
      <c r="K4255" s="14"/>
      <c r="L4255" t="s">
        <v>197</v>
      </c>
      <c r="M4255" t="s">
        <v>202</v>
      </c>
      <c r="N4255" s="14"/>
      <c r="O4255" s="14"/>
      <c r="P4255" s="14"/>
      <c r="Q4255" s="14"/>
      <c r="R4255" s="14"/>
      <c r="S4255" s="14">
        <v>0</v>
      </c>
    </row>
    <row r="4256" spans="1:19" x14ac:dyDescent="0.3">
      <c r="A4256" t="s">
        <v>9195</v>
      </c>
      <c r="B4256" t="s">
        <v>23</v>
      </c>
      <c r="C4256" s="14">
        <v>2003</v>
      </c>
      <c r="D4256" t="s">
        <v>302</v>
      </c>
      <c r="E4256" t="s">
        <v>3692</v>
      </c>
      <c r="F4256" t="s">
        <v>299</v>
      </c>
      <c r="G4256" t="s">
        <v>299</v>
      </c>
      <c r="H4256" t="s">
        <v>4353</v>
      </c>
      <c r="I4256" s="14">
        <v>200000</v>
      </c>
      <c r="J4256" t="s">
        <v>146</v>
      </c>
      <c r="K4256" s="14">
        <v>200000</v>
      </c>
      <c r="L4256" t="s">
        <v>197</v>
      </c>
      <c r="M4256" t="s">
        <v>202</v>
      </c>
      <c r="N4256" s="14"/>
      <c r="O4256" s="14"/>
      <c r="P4256" s="14"/>
      <c r="Q4256" s="14"/>
      <c r="R4256" s="14"/>
      <c r="S4256" s="14">
        <v>0</v>
      </c>
    </row>
    <row r="4257" spans="1:19" x14ac:dyDescent="0.3">
      <c r="A4257" t="s">
        <v>9196</v>
      </c>
      <c r="B4257" t="s">
        <v>23</v>
      </c>
      <c r="C4257" s="14">
        <v>2004</v>
      </c>
      <c r="D4257" t="s">
        <v>302</v>
      </c>
      <c r="E4257" t="s">
        <v>3694</v>
      </c>
      <c r="F4257" t="s">
        <v>299</v>
      </c>
      <c r="G4257" t="s">
        <v>299</v>
      </c>
      <c r="H4257" t="s">
        <v>4353</v>
      </c>
      <c r="I4257" s="14">
        <v>23055000</v>
      </c>
      <c r="J4257" t="s">
        <v>146</v>
      </c>
      <c r="K4257" s="14">
        <v>23055000</v>
      </c>
      <c r="L4257" t="s">
        <v>197</v>
      </c>
      <c r="M4257" t="s">
        <v>202</v>
      </c>
      <c r="N4257" s="14"/>
      <c r="O4257" s="14"/>
      <c r="P4257" s="14"/>
      <c r="Q4257" s="14"/>
      <c r="R4257" s="14"/>
      <c r="S4257" s="14">
        <v>0</v>
      </c>
    </row>
    <row r="4258" spans="1:19" x14ac:dyDescent="0.3">
      <c r="A4258" t="s">
        <v>9197</v>
      </c>
      <c r="B4258" t="s">
        <v>23</v>
      </c>
      <c r="C4258" s="14">
        <v>2004</v>
      </c>
      <c r="D4258" t="s">
        <v>302</v>
      </c>
      <c r="E4258" t="s">
        <v>3693</v>
      </c>
      <c r="F4258" t="s">
        <v>299</v>
      </c>
      <c r="G4258" t="s">
        <v>299</v>
      </c>
      <c r="H4258" t="s">
        <v>4353</v>
      </c>
      <c r="I4258" s="14"/>
      <c r="J4258" t="s">
        <v>4353</v>
      </c>
      <c r="K4258" s="14"/>
      <c r="L4258" t="s">
        <v>197</v>
      </c>
      <c r="M4258" t="s">
        <v>202</v>
      </c>
      <c r="N4258" s="14"/>
      <c r="O4258" s="14"/>
      <c r="P4258" s="14"/>
      <c r="Q4258" s="14"/>
      <c r="R4258" s="14"/>
      <c r="S4258" s="14">
        <v>0</v>
      </c>
    </row>
    <row r="4259" spans="1:19" x14ac:dyDescent="0.3">
      <c r="A4259" t="s">
        <v>9198</v>
      </c>
      <c r="B4259" t="s">
        <v>23</v>
      </c>
      <c r="C4259" s="14">
        <v>2005</v>
      </c>
      <c r="D4259" t="s">
        <v>302</v>
      </c>
      <c r="E4259" t="s">
        <v>3695</v>
      </c>
      <c r="F4259" t="s">
        <v>299</v>
      </c>
      <c r="G4259" t="s">
        <v>299</v>
      </c>
      <c r="H4259" t="s">
        <v>4353</v>
      </c>
      <c r="I4259" s="14">
        <v>141000000</v>
      </c>
      <c r="J4259" t="s">
        <v>154</v>
      </c>
      <c r="K4259" s="14">
        <v>124896.5625</v>
      </c>
      <c r="L4259" t="s">
        <v>197</v>
      </c>
      <c r="M4259" t="s">
        <v>202</v>
      </c>
      <c r="N4259" s="14"/>
      <c r="O4259" s="14"/>
      <c r="P4259" s="14"/>
      <c r="Q4259" s="14"/>
      <c r="R4259" s="14"/>
      <c r="S4259" s="14">
        <v>0</v>
      </c>
    </row>
    <row r="4260" spans="1:19" x14ac:dyDescent="0.3">
      <c r="A4260" t="s">
        <v>9199</v>
      </c>
      <c r="B4260" t="s">
        <v>23</v>
      </c>
      <c r="C4260" s="14">
        <v>2005</v>
      </c>
      <c r="D4260" t="s">
        <v>302</v>
      </c>
      <c r="E4260" t="s">
        <v>3698</v>
      </c>
      <c r="F4260" t="s">
        <v>299</v>
      </c>
      <c r="G4260" t="s">
        <v>299</v>
      </c>
      <c r="H4260" t="s">
        <v>4353</v>
      </c>
      <c r="I4260" s="14">
        <v>13000</v>
      </c>
      <c r="J4260" t="s">
        <v>146</v>
      </c>
      <c r="K4260" s="14">
        <v>13000</v>
      </c>
      <c r="L4260" t="s">
        <v>197</v>
      </c>
      <c r="M4260" t="s">
        <v>202</v>
      </c>
      <c r="N4260" s="14"/>
      <c r="O4260" s="14"/>
      <c r="P4260" s="14"/>
      <c r="Q4260" s="14"/>
      <c r="R4260" s="14"/>
      <c r="S4260" s="14">
        <v>0</v>
      </c>
    </row>
    <row r="4261" spans="1:19" x14ac:dyDescent="0.3">
      <c r="A4261" t="s">
        <v>9200</v>
      </c>
      <c r="B4261" t="s">
        <v>23</v>
      </c>
      <c r="C4261" s="14">
        <v>2005</v>
      </c>
      <c r="D4261" t="s">
        <v>302</v>
      </c>
      <c r="E4261" t="s">
        <v>3697</v>
      </c>
      <c r="F4261" t="s">
        <v>299</v>
      </c>
      <c r="G4261" t="s">
        <v>299</v>
      </c>
      <c r="H4261" t="s">
        <v>4353</v>
      </c>
      <c r="I4261" s="14">
        <v>9500</v>
      </c>
      <c r="J4261" t="s">
        <v>146</v>
      </c>
      <c r="K4261" s="14">
        <v>9500</v>
      </c>
      <c r="L4261" t="s">
        <v>197</v>
      </c>
      <c r="M4261" t="s">
        <v>202</v>
      </c>
      <c r="N4261" s="14"/>
      <c r="O4261" s="14"/>
      <c r="P4261" s="14"/>
      <c r="Q4261" s="14"/>
      <c r="R4261" s="14"/>
      <c r="S4261" s="14">
        <v>0</v>
      </c>
    </row>
    <row r="4262" spans="1:19" x14ac:dyDescent="0.3">
      <c r="A4262" t="s">
        <v>9201</v>
      </c>
      <c r="B4262" t="s">
        <v>23</v>
      </c>
      <c r="C4262" s="14">
        <v>2005</v>
      </c>
      <c r="D4262" t="s">
        <v>302</v>
      </c>
      <c r="E4262" t="s">
        <v>3696</v>
      </c>
      <c r="F4262" t="s">
        <v>299</v>
      </c>
      <c r="G4262" t="s">
        <v>299</v>
      </c>
      <c r="H4262" t="s">
        <v>4353</v>
      </c>
      <c r="I4262" s="14">
        <v>139000000</v>
      </c>
      <c r="J4262" t="s">
        <v>154</v>
      </c>
      <c r="K4262" s="14">
        <v>123124.9765625</v>
      </c>
      <c r="L4262" t="s">
        <v>197</v>
      </c>
      <c r="M4262" t="s">
        <v>202</v>
      </c>
      <c r="N4262" s="14"/>
      <c r="O4262" s="14"/>
      <c r="P4262" s="14"/>
      <c r="Q4262" s="14"/>
      <c r="R4262" s="14"/>
      <c r="S4262" s="14">
        <v>0</v>
      </c>
    </row>
    <row r="4263" spans="1:19" x14ac:dyDescent="0.3">
      <c r="A4263" t="s">
        <v>9202</v>
      </c>
      <c r="B4263" t="s">
        <v>23</v>
      </c>
      <c r="C4263" s="14">
        <v>2006</v>
      </c>
      <c r="D4263" t="s">
        <v>302</v>
      </c>
      <c r="E4263" t="s">
        <v>3701</v>
      </c>
      <c r="F4263" t="s">
        <v>299</v>
      </c>
      <c r="G4263" t="s">
        <v>299</v>
      </c>
      <c r="H4263" t="s">
        <v>4353</v>
      </c>
      <c r="I4263" s="14"/>
      <c r="J4263" t="s">
        <v>4353</v>
      </c>
      <c r="K4263" s="14"/>
      <c r="L4263" t="s">
        <v>197</v>
      </c>
      <c r="M4263" t="s">
        <v>202</v>
      </c>
      <c r="N4263" s="14"/>
      <c r="O4263" s="14"/>
      <c r="P4263" s="14"/>
      <c r="Q4263" s="14"/>
      <c r="R4263" s="14"/>
      <c r="S4263" s="14">
        <v>0</v>
      </c>
    </row>
    <row r="4264" spans="1:19" x14ac:dyDescent="0.3">
      <c r="A4264" t="s">
        <v>9204</v>
      </c>
      <c r="B4264" t="s">
        <v>23</v>
      </c>
      <c r="C4264" s="14">
        <v>2006</v>
      </c>
      <c r="D4264" t="s">
        <v>302</v>
      </c>
      <c r="E4264" t="s">
        <v>3699</v>
      </c>
      <c r="F4264" t="s">
        <v>299</v>
      </c>
      <c r="G4264" t="s">
        <v>299</v>
      </c>
      <c r="H4264" t="s">
        <v>4353</v>
      </c>
      <c r="I4264" s="14">
        <v>1230000000</v>
      </c>
      <c r="J4264" t="s">
        <v>154</v>
      </c>
      <c r="K4264" s="14">
        <v>982506.5625</v>
      </c>
      <c r="L4264" t="s">
        <v>197</v>
      </c>
      <c r="M4264" t="s">
        <v>202</v>
      </c>
      <c r="N4264" s="14"/>
      <c r="O4264" s="14"/>
      <c r="P4264" s="14"/>
      <c r="Q4264" s="14"/>
      <c r="R4264" s="14"/>
      <c r="S4264" s="14">
        <v>0</v>
      </c>
    </row>
    <row r="4265" spans="1:19" x14ac:dyDescent="0.3">
      <c r="A4265" t="s">
        <v>9206</v>
      </c>
      <c r="B4265" t="s">
        <v>23</v>
      </c>
      <c r="C4265" s="14">
        <v>2006</v>
      </c>
      <c r="D4265" t="s">
        <v>302</v>
      </c>
      <c r="E4265" t="s">
        <v>3702</v>
      </c>
      <c r="F4265" t="s">
        <v>299</v>
      </c>
      <c r="G4265" t="s">
        <v>299</v>
      </c>
      <c r="H4265" t="s">
        <v>4353</v>
      </c>
      <c r="I4265" s="14">
        <v>10000000</v>
      </c>
      <c r="J4265" t="s">
        <v>146</v>
      </c>
      <c r="K4265" s="14">
        <v>10000000</v>
      </c>
      <c r="L4265" t="s">
        <v>197</v>
      </c>
      <c r="M4265" t="s">
        <v>202</v>
      </c>
      <c r="N4265" s="14"/>
      <c r="O4265" s="14"/>
      <c r="P4265" s="14"/>
      <c r="Q4265" s="14"/>
      <c r="R4265" s="14"/>
      <c r="S4265" s="14">
        <v>0</v>
      </c>
    </row>
    <row r="4266" spans="1:19" x14ac:dyDescent="0.3">
      <c r="A4266" t="s">
        <v>9207</v>
      </c>
      <c r="B4266" t="s">
        <v>23</v>
      </c>
      <c r="C4266" s="14">
        <v>2006</v>
      </c>
      <c r="D4266" t="s">
        <v>302</v>
      </c>
      <c r="E4266" t="s">
        <v>3703</v>
      </c>
      <c r="F4266" t="s">
        <v>299</v>
      </c>
      <c r="G4266" t="s">
        <v>299</v>
      </c>
      <c r="H4266" t="s">
        <v>4353</v>
      </c>
      <c r="I4266" s="14">
        <v>5000000</v>
      </c>
      <c r="J4266" t="s">
        <v>147</v>
      </c>
      <c r="K4266" s="14">
        <v>627082.0625</v>
      </c>
      <c r="L4266" t="s">
        <v>197</v>
      </c>
      <c r="M4266" t="s">
        <v>202</v>
      </c>
      <c r="N4266" s="14"/>
      <c r="O4266" s="14"/>
      <c r="P4266" s="14"/>
      <c r="Q4266" s="14"/>
      <c r="R4266" s="14"/>
      <c r="S4266" s="14">
        <v>0</v>
      </c>
    </row>
    <row r="4267" spans="1:19" x14ac:dyDescent="0.3">
      <c r="A4267" t="s">
        <v>9208</v>
      </c>
      <c r="B4267" t="s">
        <v>23</v>
      </c>
      <c r="C4267" s="14">
        <v>2006</v>
      </c>
      <c r="D4267" t="s">
        <v>302</v>
      </c>
      <c r="E4267" t="s">
        <v>9203</v>
      </c>
      <c r="F4267" t="s">
        <v>299</v>
      </c>
      <c r="G4267" t="s">
        <v>299</v>
      </c>
      <c r="H4267" t="s">
        <v>4353</v>
      </c>
      <c r="I4267" s="14"/>
      <c r="J4267" t="s">
        <v>4353</v>
      </c>
      <c r="K4267" s="14"/>
      <c r="L4267" t="s">
        <v>197</v>
      </c>
      <c r="M4267" t="s">
        <v>202</v>
      </c>
      <c r="N4267" s="14"/>
      <c r="O4267" s="14"/>
      <c r="P4267" s="14"/>
      <c r="Q4267" s="14"/>
      <c r="R4267" s="14"/>
      <c r="S4267" s="14">
        <v>0</v>
      </c>
    </row>
    <row r="4268" spans="1:19" x14ac:dyDescent="0.3">
      <c r="A4268" t="s">
        <v>9209</v>
      </c>
      <c r="B4268" t="s">
        <v>23</v>
      </c>
      <c r="C4268" s="14">
        <v>2006</v>
      </c>
      <c r="D4268" t="s">
        <v>302</v>
      </c>
      <c r="E4268" t="s">
        <v>3700</v>
      </c>
      <c r="F4268" t="s">
        <v>299</v>
      </c>
      <c r="G4268" t="s">
        <v>299</v>
      </c>
      <c r="H4268" t="s">
        <v>4353</v>
      </c>
      <c r="I4268" s="14"/>
      <c r="J4268" t="s">
        <v>4353</v>
      </c>
      <c r="K4268" s="14"/>
      <c r="L4268" t="s">
        <v>197</v>
      </c>
      <c r="M4268" t="s">
        <v>202</v>
      </c>
      <c r="N4268" s="14"/>
      <c r="O4268" s="14"/>
      <c r="P4268" s="14"/>
      <c r="Q4268" s="14"/>
      <c r="R4268" s="14"/>
      <c r="S4268" s="14">
        <v>0</v>
      </c>
    </row>
    <row r="4269" spans="1:19" x14ac:dyDescent="0.3">
      <c r="A4269" t="s">
        <v>9210</v>
      </c>
      <c r="B4269" t="s">
        <v>23</v>
      </c>
      <c r="C4269" s="14">
        <v>2006</v>
      </c>
      <c r="D4269" t="s">
        <v>302</v>
      </c>
      <c r="E4269" t="s">
        <v>9205</v>
      </c>
      <c r="F4269" t="s">
        <v>299</v>
      </c>
      <c r="G4269" t="s">
        <v>299</v>
      </c>
      <c r="H4269" t="s">
        <v>4353</v>
      </c>
      <c r="I4269" s="14"/>
      <c r="J4269" t="s">
        <v>4353</v>
      </c>
      <c r="K4269" s="14"/>
      <c r="L4269" t="s">
        <v>197</v>
      </c>
      <c r="M4269" t="s">
        <v>202</v>
      </c>
      <c r="N4269" s="14"/>
      <c r="O4269" s="14"/>
      <c r="P4269" s="14"/>
      <c r="Q4269" s="14"/>
      <c r="R4269" s="14"/>
      <c r="S4269" s="14">
        <v>0</v>
      </c>
    </row>
    <row r="4270" spans="1:19" x14ac:dyDescent="0.3">
      <c r="A4270" t="s">
        <v>9211</v>
      </c>
      <c r="B4270" t="s">
        <v>23</v>
      </c>
      <c r="C4270" s="14">
        <v>2006</v>
      </c>
      <c r="D4270" t="s">
        <v>4542</v>
      </c>
      <c r="E4270" t="s">
        <v>3704</v>
      </c>
      <c r="F4270" t="s">
        <v>364</v>
      </c>
      <c r="G4270" t="s">
        <v>365</v>
      </c>
      <c r="H4270" t="s">
        <v>207</v>
      </c>
      <c r="I4270" s="14">
        <v>80000000</v>
      </c>
      <c r="J4270" t="s">
        <v>147</v>
      </c>
      <c r="K4270" s="14">
        <v>10033313</v>
      </c>
      <c r="L4270" t="s">
        <v>198</v>
      </c>
      <c r="M4270" t="s">
        <v>366</v>
      </c>
      <c r="N4270" s="14">
        <v>0</v>
      </c>
      <c r="O4270" s="14"/>
      <c r="P4270" s="14"/>
      <c r="Q4270" s="14">
        <v>0</v>
      </c>
      <c r="R4270" s="14">
        <v>1</v>
      </c>
      <c r="S4270" s="14">
        <v>0</v>
      </c>
    </row>
    <row r="4271" spans="1:19" x14ac:dyDescent="0.3">
      <c r="A4271" t="s">
        <v>9212</v>
      </c>
      <c r="B4271" t="s">
        <v>23</v>
      </c>
      <c r="C4271" s="14">
        <v>2007</v>
      </c>
      <c r="D4271" t="s">
        <v>302</v>
      </c>
      <c r="E4271" t="s">
        <v>3705</v>
      </c>
      <c r="F4271" t="s">
        <v>299</v>
      </c>
      <c r="G4271" t="s">
        <v>299</v>
      </c>
      <c r="H4271" t="s">
        <v>4353</v>
      </c>
      <c r="I4271" s="14"/>
      <c r="J4271" t="s">
        <v>4353</v>
      </c>
      <c r="K4271" s="14"/>
      <c r="L4271" t="s">
        <v>197</v>
      </c>
      <c r="M4271" t="s">
        <v>202</v>
      </c>
      <c r="N4271" s="14"/>
      <c r="O4271" s="14"/>
      <c r="P4271" s="14"/>
      <c r="Q4271" s="14"/>
      <c r="R4271" s="14"/>
      <c r="S4271" s="14">
        <v>0</v>
      </c>
    </row>
    <row r="4272" spans="1:19" x14ac:dyDescent="0.3">
      <c r="A4272" t="s">
        <v>9213</v>
      </c>
      <c r="B4272" t="s">
        <v>23</v>
      </c>
      <c r="C4272" s="14">
        <v>2007</v>
      </c>
      <c r="D4272" t="s">
        <v>302</v>
      </c>
      <c r="E4272" t="s">
        <v>9214</v>
      </c>
      <c r="F4272" t="s">
        <v>299</v>
      </c>
      <c r="G4272" t="s">
        <v>299</v>
      </c>
      <c r="H4272" t="s">
        <v>4353</v>
      </c>
      <c r="I4272" s="14">
        <v>5600000000</v>
      </c>
      <c r="J4272" t="s">
        <v>154</v>
      </c>
      <c r="K4272" s="14">
        <v>4497863.5</v>
      </c>
      <c r="L4272" t="s">
        <v>197</v>
      </c>
      <c r="M4272" t="s">
        <v>202</v>
      </c>
      <c r="N4272" s="14"/>
      <c r="O4272" s="14"/>
      <c r="P4272" s="14"/>
      <c r="Q4272" s="14"/>
      <c r="R4272" s="14"/>
      <c r="S4272" s="14">
        <v>0</v>
      </c>
    </row>
    <row r="4273" spans="1:19" x14ac:dyDescent="0.3">
      <c r="A4273" t="s">
        <v>9215</v>
      </c>
      <c r="B4273" t="s">
        <v>23</v>
      </c>
      <c r="C4273" s="14">
        <v>2007</v>
      </c>
      <c r="D4273" t="s">
        <v>302</v>
      </c>
      <c r="E4273" t="s">
        <v>3706</v>
      </c>
      <c r="F4273" t="s">
        <v>299</v>
      </c>
      <c r="G4273" t="s">
        <v>299</v>
      </c>
      <c r="H4273" t="s">
        <v>4353</v>
      </c>
      <c r="I4273" s="14"/>
      <c r="J4273" t="s">
        <v>4353</v>
      </c>
      <c r="K4273" s="14"/>
      <c r="L4273" t="s">
        <v>197</v>
      </c>
      <c r="M4273" t="s">
        <v>202</v>
      </c>
      <c r="N4273" s="14"/>
      <c r="O4273" s="14"/>
      <c r="P4273" s="14"/>
      <c r="Q4273" s="14"/>
      <c r="R4273" s="14"/>
      <c r="S4273" s="14">
        <v>0</v>
      </c>
    </row>
    <row r="4274" spans="1:19" x14ac:dyDescent="0.3">
      <c r="A4274" t="s">
        <v>9216</v>
      </c>
      <c r="B4274" t="s">
        <v>23</v>
      </c>
      <c r="C4274" s="14">
        <v>2008</v>
      </c>
      <c r="D4274" t="s">
        <v>302</v>
      </c>
      <c r="E4274" t="s">
        <v>3709</v>
      </c>
      <c r="F4274" t="s">
        <v>299</v>
      </c>
      <c r="G4274" t="s">
        <v>299</v>
      </c>
      <c r="H4274" t="s">
        <v>4353</v>
      </c>
      <c r="I4274" s="14"/>
      <c r="J4274" t="s">
        <v>4353</v>
      </c>
      <c r="K4274" s="14"/>
      <c r="L4274" t="s">
        <v>197</v>
      </c>
      <c r="M4274" t="s">
        <v>202</v>
      </c>
      <c r="N4274" s="14"/>
      <c r="O4274" s="14"/>
      <c r="P4274" s="14"/>
      <c r="Q4274" s="14"/>
      <c r="R4274" s="14"/>
      <c r="S4274" s="14">
        <v>0</v>
      </c>
    </row>
    <row r="4275" spans="1:19" x14ac:dyDescent="0.3">
      <c r="A4275" t="s">
        <v>9217</v>
      </c>
      <c r="B4275" t="s">
        <v>23</v>
      </c>
      <c r="C4275" s="14">
        <v>2008</v>
      </c>
      <c r="D4275" t="s">
        <v>302</v>
      </c>
      <c r="E4275" t="s">
        <v>3712</v>
      </c>
      <c r="F4275" t="s">
        <v>299</v>
      </c>
      <c r="G4275" t="s">
        <v>299</v>
      </c>
      <c r="H4275" t="s">
        <v>4353</v>
      </c>
      <c r="I4275" s="14"/>
      <c r="J4275" t="s">
        <v>4353</v>
      </c>
      <c r="K4275" s="14"/>
      <c r="L4275" t="s">
        <v>197</v>
      </c>
      <c r="M4275" t="s">
        <v>202</v>
      </c>
      <c r="N4275" s="14"/>
      <c r="O4275" s="14"/>
      <c r="P4275" s="14"/>
      <c r="Q4275" s="14"/>
      <c r="R4275" s="14"/>
      <c r="S4275" s="14">
        <v>0</v>
      </c>
    </row>
    <row r="4276" spans="1:19" x14ac:dyDescent="0.3">
      <c r="A4276" t="s">
        <v>9218</v>
      </c>
      <c r="B4276" t="s">
        <v>23</v>
      </c>
      <c r="C4276" s="14">
        <v>2008</v>
      </c>
      <c r="D4276" t="s">
        <v>302</v>
      </c>
      <c r="E4276" t="s">
        <v>3707</v>
      </c>
      <c r="F4276" t="s">
        <v>299</v>
      </c>
      <c r="G4276" t="s">
        <v>299</v>
      </c>
      <c r="H4276" t="s">
        <v>4353</v>
      </c>
      <c r="I4276" s="14">
        <v>1500000</v>
      </c>
      <c r="J4276" t="s">
        <v>146</v>
      </c>
      <c r="K4276" s="14">
        <v>1500000</v>
      </c>
      <c r="L4276" t="s">
        <v>197</v>
      </c>
      <c r="M4276" t="s">
        <v>202</v>
      </c>
      <c r="N4276" s="14"/>
      <c r="O4276" s="14"/>
      <c r="P4276" s="14"/>
      <c r="Q4276" s="14"/>
      <c r="R4276" s="14"/>
      <c r="S4276" s="14">
        <v>0</v>
      </c>
    </row>
    <row r="4277" spans="1:19" x14ac:dyDescent="0.3">
      <c r="A4277" t="s">
        <v>9219</v>
      </c>
      <c r="B4277" t="s">
        <v>23</v>
      </c>
      <c r="C4277" s="14">
        <v>2008</v>
      </c>
      <c r="D4277" t="s">
        <v>302</v>
      </c>
      <c r="E4277" t="s">
        <v>3708</v>
      </c>
      <c r="F4277" t="s">
        <v>299</v>
      </c>
      <c r="G4277" t="s">
        <v>299</v>
      </c>
      <c r="H4277" t="s">
        <v>4353</v>
      </c>
      <c r="I4277" s="14"/>
      <c r="J4277" t="s">
        <v>4353</v>
      </c>
      <c r="K4277" s="14"/>
      <c r="L4277" t="s">
        <v>197</v>
      </c>
      <c r="M4277" t="s">
        <v>202</v>
      </c>
      <c r="N4277" s="14"/>
      <c r="O4277" s="14"/>
      <c r="P4277" s="14"/>
      <c r="Q4277" s="14"/>
      <c r="R4277" s="14"/>
      <c r="S4277" s="14">
        <v>0</v>
      </c>
    </row>
    <row r="4278" spans="1:19" x14ac:dyDescent="0.3">
      <c r="A4278" t="s">
        <v>9220</v>
      </c>
      <c r="B4278" t="s">
        <v>23</v>
      </c>
      <c r="C4278" s="14">
        <v>2008</v>
      </c>
      <c r="D4278" t="s">
        <v>4542</v>
      </c>
      <c r="E4278" t="s">
        <v>3710</v>
      </c>
      <c r="F4278" t="s">
        <v>364</v>
      </c>
      <c r="G4278" t="s">
        <v>365</v>
      </c>
      <c r="H4278" t="s">
        <v>207</v>
      </c>
      <c r="I4278" s="14">
        <v>15000000</v>
      </c>
      <c r="J4278" t="s">
        <v>146</v>
      </c>
      <c r="K4278" s="14">
        <v>15000000</v>
      </c>
      <c r="L4278" t="s">
        <v>198</v>
      </c>
      <c r="M4278" t="s">
        <v>366</v>
      </c>
      <c r="N4278" s="14">
        <v>0</v>
      </c>
      <c r="O4278" s="14"/>
      <c r="P4278" s="14"/>
      <c r="Q4278" s="14">
        <v>0</v>
      </c>
      <c r="R4278" s="14">
        <v>1</v>
      </c>
      <c r="S4278" s="14">
        <v>0</v>
      </c>
    </row>
    <row r="4279" spans="1:19" x14ac:dyDescent="0.3">
      <c r="A4279" t="s">
        <v>9221</v>
      </c>
      <c r="B4279" t="s">
        <v>23</v>
      </c>
      <c r="C4279" s="14">
        <v>2008</v>
      </c>
      <c r="D4279" t="s">
        <v>4542</v>
      </c>
      <c r="E4279" t="s">
        <v>3711</v>
      </c>
      <c r="F4279" t="s">
        <v>336</v>
      </c>
      <c r="G4279" t="s">
        <v>337</v>
      </c>
      <c r="H4279" t="s">
        <v>207</v>
      </c>
      <c r="I4279" s="14">
        <v>70000000</v>
      </c>
      <c r="J4279" t="s">
        <v>146</v>
      </c>
      <c r="K4279" s="14">
        <v>70000000</v>
      </c>
      <c r="L4279" t="s">
        <v>198</v>
      </c>
      <c r="M4279" t="s">
        <v>202</v>
      </c>
      <c r="N4279" s="14"/>
      <c r="O4279" s="14"/>
      <c r="P4279" s="14"/>
      <c r="Q4279" s="14">
        <v>0</v>
      </c>
      <c r="R4279" s="14">
        <v>1</v>
      </c>
      <c r="S4279" s="14">
        <v>1</v>
      </c>
    </row>
    <row r="4280" spans="1:19" x14ac:dyDescent="0.3">
      <c r="A4280" t="s">
        <v>9222</v>
      </c>
      <c r="B4280" t="s">
        <v>23</v>
      </c>
      <c r="C4280" s="14">
        <v>2009</v>
      </c>
      <c r="D4280" t="s">
        <v>302</v>
      </c>
      <c r="E4280" t="s">
        <v>3713</v>
      </c>
      <c r="F4280" t="s">
        <v>299</v>
      </c>
      <c r="G4280" t="s">
        <v>299</v>
      </c>
      <c r="H4280" t="s">
        <v>4353</v>
      </c>
      <c r="I4280" s="14">
        <v>1000000</v>
      </c>
      <c r="J4280" t="s">
        <v>147</v>
      </c>
      <c r="K4280" s="14">
        <v>146382.53125</v>
      </c>
      <c r="L4280" t="s">
        <v>197</v>
      </c>
      <c r="M4280" t="s">
        <v>202</v>
      </c>
      <c r="N4280" s="14"/>
      <c r="O4280" s="14"/>
      <c r="P4280" s="14"/>
      <c r="Q4280" s="14"/>
      <c r="R4280" s="14"/>
      <c r="S4280" s="14">
        <v>0</v>
      </c>
    </row>
    <row r="4281" spans="1:19" x14ac:dyDescent="0.3">
      <c r="A4281" t="s">
        <v>9223</v>
      </c>
      <c r="B4281" t="s">
        <v>23</v>
      </c>
      <c r="C4281" s="14">
        <v>2009</v>
      </c>
      <c r="D4281" t="s">
        <v>302</v>
      </c>
      <c r="E4281" t="s">
        <v>3715</v>
      </c>
      <c r="F4281" t="s">
        <v>299</v>
      </c>
      <c r="G4281" t="s">
        <v>299</v>
      </c>
      <c r="H4281" t="s">
        <v>4353</v>
      </c>
      <c r="I4281" s="14">
        <v>1500000</v>
      </c>
      <c r="J4281" t="s">
        <v>147</v>
      </c>
      <c r="K4281" s="14">
        <v>219573.796875</v>
      </c>
      <c r="L4281" t="s">
        <v>197</v>
      </c>
      <c r="M4281" t="s">
        <v>202</v>
      </c>
      <c r="N4281" s="14"/>
      <c r="O4281" s="14"/>
      <c r="P4281" s="14"/>
      <c r="Q4281" s="14"/>
      <c r="R4281" s="14"/>
      <c r="S4281" s="14">
        <v>0</v>
      </c>
    </row>
    <row r="4282" spans="1:19" x14ac:dyDescent="0.3">
      <c r="A4282" t="s">
        <v>9224</v>
      </c>
      <c r="B4282" t="s">
        <v>23</v>
      </c>
      <c r="C4282" s="14">
        <v>2009</v>
      </c>
      <c r="D4282" t="s">
        <v>302</v>
      </c>
      <c r="E4282" t="s">
        <v>3717</v>
      </c>
      <c r="F4282" t="s">
        <v>299</v>
      </c>
      <c r="G4282" t="s">
        <v>299</v>
      </c>
      <c r="H4282" t="s">
        <v>4353</v>
      </c>
      <c r="I4282" s="14">
        <v>4400000</v>
      </c>
      <c r="J4282" t="s">
        <v>146</v>
      </c>
      <c r="K4282" s="14">
        <v>4400000</v>
      </c>
      <c r="L4282" t="s">
        <v>197</v>
      </c>
      <c r="M4282" t="s">
        <v>202</v>
      </c>
      <c r="N4282" s="14"/>
      <c r="O4282" s="14"/>
      <c r="P4282" s="14"/>
      <c r="Q4282" s="14"/>
      <c r="R4282" s="14"/>
      <c r="S4282" s="14">
        <v>0</v>
      </c>
    </row>
    <row r="4283" spans="1:19" x14ac:dyDescent="0.3">
      <c r="A4283" t="s">
        <v>9225</v>
      </c>
      <c r="B4283" t="s">
        <v>23</v>
      </c>
      <c r="C4283" s="14">
        <v>2009</v>
      </c>
      <c r="D4283" t="s">
        <v>302</v>
      </c>
      <c r="E4283" t="s">
        <v>3714</v>
      </c>
      <c r="F4283" t="s">
        <v>299</v>
      </c>
      <c r="G4283" t="s">
        <v>299</v>
      </c>
      <c r="H4283" t="s">
        <v>4353</v>
      </c>
      <c r="I4283" s="14">
        <v>40000000</v>
      </c>
      <c r="J4283" t="s">
        <v>147</v>
      </c>
      <c r="K4283" s="14">
        <v>5855301.5</v>
      </c>
      <c r="L4283" t="s">
        <v>197</v>
      </c>
      <c r="M4283" t="s">
        <v>202</v>
      </c>
      <c r="N4283" s="14"/>
      <c r="O4283" s="14"/>
      <c r="P4283" s="14"/>
      <c r="Q4283" s="14"/>
      <c r="R4283" s="14"/>
      <c r="S4283" s="14">
        <v>0</v>
      </c>
    </row>
    <row r="4284" spans="1:19" x14ac:dyDescent="0.3">
      <c r="A4284" t="s">
        <v>9226</v>
      </c>
      <c r="B4284" t="s">
        <v>23</v>
      </c>
      <c r="C4284" s="14">
        <v>2009</v>
      </c>
      <c r="D4284" t="s">
        <v>302</v>
      </c>
      <c r="E4284" t="s">
        <v>3716</v>
      </c>
      <c r="F4284" t="s">
        <v>299</v>
      </c>
      <c r="G4284" t="s">
        <v>299</v>
      </c>
      <c r="H4284" t="s">
        <v>4353</v>
      </c>
      <c r="I4284" s="14">
        <v>150000000</v>
      </c>
      <c r="J4284" t="s">
        <v>147</v>
      </c>
      <c r="K4284" s="14">
        <v>21957380</v>
      </c>
      <c r="L4284" t="s">
        <v>197</v>
      </c>
      <c r="M4284" t="s">
        <v>202</v>
      </c>
      <c r="N4284" s="14"/>
      <c r="O4284" s="14"/>
      <c r="P4284" s="14"/>
      <c r="Q4284" s="14"/>
      <c r="R4284" s="14"/>
      <c r="S4284" s="14">
        <v>0</v>
      </c>
    </row>
    <row r="4285" spans="1:19" x14ac:dyDescent="0.3">
      <c r="A4285" t="s">
        <v>9227</v>
      </c>
      <c r="B4285" t="s">
        <v>23</v>
      </c>
      <c r="C4285" s="14">
        <v>2010</v>
      </c>
      <c r="D4285" t="s">
        <v>302</v>
      </c>
      <c r="E4285" t="s">
        <v>3721</v>
      </c>
      <c r="F4285" t="s">
        <v>299</v>
      </c>
      <c r="G4285" t="s">
        <v>299</v>
      </c>
      <c r="H4285" t="s">
        <v>4353</v>
      </c>
      <c r="I4285" s="14"/>
      <c r="J4285" t="s">
        <v>4353</v>
      </c>
      <c r="K4285" s="14"/>
      <c r="L4285" t="s">
        <v>197</v>
      </c>
      <c r="M4285" t="s">
        <v>202</v>
      </c>
      <c r="N4285" s="14"/>
      <c r="O4285" s="14"/>
      <c r="P4285" s="14"/>
      <c r="Q4285" s="14"/>
      <c r="R4285" s="14"/>
      <c r="S4285" s="14">
        <v>0</v>
      </c>
    </row>
    <row r="4286" spans="1:19" x14ac:dyDescent="0.3">
      <c r="A4286" t="s">
        <v>9228</v>
      </c>
      <c r="B4286" t="s">
        <v>23</v>
      </c>
      <c r="C4286" s="14">
        <v>2010</v>
      </c>
      <c r="D4286" t="s">
        <v>4542</v>
      </c>
      <c r="E4286" t="s">
        <v>3724</v>
      </c>
      <c r="F4286" t="s">
        <v>336</v>
      </c>
      <c r="G4286" t="s">
        <v>337</v>
      </c>
      <c r="H4286" t="s">
        <v>207</v>
      </c>
      <c r="I4286" s="14">
        <v>481000000</v>
      </c>
      <c r="J4286" t="s">
        <v>147</v>
      </c>
      <c r="K4286" s="14">
        <v>71045920</v>
      </c>
      <c r="L4286" t="s">
        <v>198</v>
      </c>
      <c r="M4286" t="s">
        <v>202</v>
      </c>
      <c r="N4286" s="14"/>
      <c r="O4286" s="14"/>
      <c r="P4286" s="14">
        <v>30</v>
      </c>
      <c r="Q4286" s="14">
        <v>0</v>
      </c>
      <c r="R4286" s="14">
        <v>1</v>
      </c>
      <c r="S4286" s="14">
        <v>1</v>
      </c>
    </row>
    <row r="4287" spans="1:19" x14ac:dyDescent="0.3">
      <c r="A4287" t="s">
        <v>9229</v>
      </c>
      <c r="B4287" t="s">
        <v>23</v>
      </c>
      <c r="C4287" s="14">
        <v>2010</v>
      </c>
      <c r="D4287" t="s">
        <v>302</v>
      </c>
      <c r="E4287" t="s">
        <v>3720</v>
      </c>
      <c r="F4287" t="s">
        <v>299</v>
      </c>
      <c r="G4287" t="s">
        <v>299</v>
      </c>
      <c r="H4287" t="s">
        <v>4353</v>
      </c>
      <c r="I4287" s="14">
        <v>64000000</v>
      </c>
      <c r="J4287" t="s">
        <v>154</v>
      </c>
      <c r="K4287" s="14">
        <v>45857.58984375</v>
      </c>
      <c r="L4287" t="s">
        <v>197</v>
      </c>
      <c r="M4287" t="s">
        <v>202</v>
      </c>
      <c r="N4287" s="14"/>
      <c r="O4287" s="14"/>
      <c r="P4287" s="14"/>
      <c r="Q4287" s="14"/>
      <c r="R4287" s="14"/>
      <c r="S4287" s="14">
        <v>0</v>
      </c>
    </row>
    <row r="4288" spans="1:19" x14ac:dyDescent="0.3">
      <c r="A4288" t="s">
        <v>9230</v>
      </c>
      <c r="B4288" t="s">
        <v>23</v>
      </c>
      <c r="C4288" s="14">
        <v>2010</v>
      </c>
      <c r="D4288" t="s">
        <v>302</v>
      </c>
      <c r="E4288" t="s">
        <v>3719</v>
      </c>
      <c r="F4288" t="s">
        <v>299</v>
      </c>
      <c r="G4288" t="s">
        <v>299</v>
      </c>
      <c r="H4288" t="s">
        <v>4353</v>
      </c>
      <c r="I4288" s="14">
        <v>7000000</v>
      </c>
      <c r="J4288" t="s">
        <v>154</v>
      </c>
      <c r="K4288" s="14">
        <v>5015.673828125</v>
      </c>
      <c r="L4288" t="s">
        <v>197</v>
      </c>
      <c r="M4288" t="s">
        <v>202</v>
      </c>
      <c r="N4288" s="14"/>
      <c r="O4288" s="14"/>
      <c r="P4288" s="14"/>
      <c r="Q4288" s="14"/>
      <c r="R4288" s="14"/>
      <c r="S4288" s="14">
        <v>0</v>
      </c>
    </row>
    <row r="4289" spans="1:19" x14ac:dyDescent="0.3">
      <c r="A4289" t="s">
        <v>9231</v>
      </c>
      <c r="B4289" t="s">
        <v>23</v>
      </c>
      <c r="C4289" s="14">
        <v>2010</v>
      </c>
      <c r="D4289" t="s">
        <v>302</v>
      </c>
      <c r="E4289" t="s">
        <v>3718</v>
      </c>
      <c r="F4289" t="s">
        <v>299</v>
      </c>
      <c r="G4289" t="s">
        <v>299</v>
      </c>
      <c r="H4289" t="s">
        <v>4353</v>
      </c>
      <c r="I4289" s="14">
        <v>260000000</v>
      </c>
      <c r="J4289" t="s">
        <v>154</v>
      </c>
      <c r="K4289" s="14">
        <v>186296.46875</v>
      </c>
      <c r="L4289" t="s">
        <v>197</v>
      </c>
      <c r="M4289" t="s">
        <v>202</v>
      </c>
      <c r="N4289" s="14"/>
      <c r="O4289" s="14"/>
      <c r="P4289" s="14"/>
      <c r="Q4289" s="14"/>
      <c r="R4289" s="14"/>
      <c r="S4289" s="14">
        <v>0</v>
      </c>
    </row>
    <row r="4290" spans="1:19" x14ac:dyDescent="0.3">
      <c r="A4290" t="s">
        <v>9232</v>
      </c>
      <c r="B4290" t="s">
        <v>23</v>
      </c>
      <c r="C4290" s="14">
        <v>2010</v>
      </c>
      <c r="D4290" t="s">
        <v>302</v>
      </c>
      <c r="E4290" t="s">
        <v>3723</v>
      </c>
      <c r="F4290" t="s">
        <v>299</v>
      </c>
      <c r="G4290" t="s">
        <v>299</v>
      </c>
      <c r="H4290" t="s">
        <v>4353</v>
      </c>
      <c r="I4290" s="14"/>
      <c r="J4290" t="s">
        <v>4353</v>
      </c>
      <c r="K4290" s="14"/>
      <c r="L4290" t="s">
        <v>197</v>
      </c>
      <c r="M4290" t="s">
        <v>202</v>
      </c>
      <c r="N4290" s="14"/>
      <c r="O4290" s="14"/>
      <c r="P4290" s="14"/>
      <c r="Q4290" s="14"/>
      <c r="R4290" s="14"/>
      <c r="S4290" s="14">
        <v>0</v>
      </c>
    </row>
    <row r="4291" spans="1:19" x14ac:dyDescent="0.3">
      <c r="A4291" t="s">
        <v>9233</v>
      </c>
      <c r="B4291" t="s">
        <v>23</v>
      </c>
      <c r="C4291" s="14">
        <v>2010</v>
      </c>
      <c r="D4291" t="s">
        <v>4542</v>
      </c>
      <c r="E4291" t="s">
        <v>3722</v>
      </c>
      <c r="F4291" t="s">
        <v>336</v>
      </c>
      <c r="G4291" t="s">
        <v>337</v>
      </c>
      <c r="H4291" t="s">
        <v>207</v>
      </c>
      <c r="I4291" s="14">
        <v>700000000</v>
      </c>
      <c r="J4291" t="s">
        <v>147</v>
      </c>
      <c r="K4291" s="14">
        <v>103393232</v>
      </c>
      <c r="L4291" t="s">
        <v>198</v>
      </c>
      <c r="M4291" t="s">
        <v>202</v>
      </c>
      <c r="N4291" s="14"/>
      <c r="O4291" s="14"/>
      <c r="P4291" s="14"/>
      <c r="Q4291" s="14">
        <v>0</v>
      </c>
      <c r="R4291" s="14">
        <v>1</v>
      </c>
      <c r="S4291" s="14">
        <v>1</v>
      </c>
    </row>
    <row r="4292" spans="1:19" x14ac:dyDescent="0.3">
      <c r="A4292" t="s">
        <v>9234</v>
      </c>
      <c r="B4292" t="s">
        <v>23</v>
      </c>
      <c r="C4292" s="14">
        <v>2011</v>
      </c>
      <c r="D4292" t="s">
        <v>302</v>
      </c>
      <c r="E4292" t="s">
        <v>3725</v>
      </c>
      <c r="F4292" t="s">
        <v>299</v>
      </c>
      <c r="G4292" t="s">
        <v>299</v>
      </c>
      <c r="H4292" t="s">
        <v>4353</v>
      </c>
      <c r="I4292" s="14"/>
      <c r="J4292" t="s">
        <v>4353</v>
      </c>
      <c r="K4292" s="14"/>
      <c r="L4292" t="s">
        <v>197</v>
      </c>
      <c r="M4292" t="s">
        <v>202</v>
      </c>
      <c r="N4292" s="14"/>
      <c r="O4292" s="14"/>
      <c r="P4292" s="14"/>
      <c r="Q4292" s="14"/>
      <c r="R4292" s="14"/>
      <c r="S4292" s="14">
        <v>0</v>
      </c>
    </row>
    <row r="4293" spans="1:19" x14ac:dyDescent="0.3">
      <c r="A4293" t="s">
        <v>9235</v>
      </c>
      <c r="B4293" t="s">
        <v>23</v>
      </c>
      <c r="C4293" s="14">
        <v>2011</v>
      </c>
      <c r="D4293" t="s">
        <v>302</v>
      </c>
      <c r="E4293" t="s">
        <v>3728</v>
      </c>
      <c r="F4293" t="s">
        <v>299</v>
      </c>
      <c r="G4293" t="s">
        <v>299</v>
      </c>
      <c r="H4293" t="s">
        <v>4353</v>
      </c>
      <c r="I4293" s="14">
        <v>5700000</v>
      </c>
      <c r="J4293" t="s">
        <v>146</v>
      </c>
      <c r="K4293" s="14">
        <v>5700000</v>
      </c>
      <c r="L4293" t="s">
        <v>197</v>
      </c>
      <c r="M4293" t="s">
        <v>202</v>
      </c>
      <c r="N4293" s="14"/>
      <c r="O4293" s="14"/>
      <c r="P4293" s="14"/>
      <c r="Q4293" s="14"/>
      <c r="R4293" s="14"/>
      <c r="S4293" s="14">
        <v>0</v>
      </c>
    </row>
    <row r="4294" spans="1:19" x14ac:dyDescent="0.3">
      <c r="A4294" t="s">
        <v>9236</v>
      </c>
      <c r="B4294" t="s">
        <v>23</v>
      </c>
      <c r="C4294" s="14">
        <v>2011</v>
      </c>
      <c r="D4294" t="s">
        <v>302</v>
      </c>
      <c r="E4294" t="s">
        <v>3729</v>
      </c>
      <c r="F4294" t="s">
        <v>336</v>
      </c>
      <c r="G4294" t="s">
        <v>337</v>
      </c>
      <c r="H4294" t="s">
        <v>207</v>
      </c>
      <c r="I4294" s="14">
        <v>70000000</v>
      </c>
      <c r="J4294" t="s">
        <v>146</v>
      </c>
      <c r="K4294" s="14">
        <v>70000000</v>
      </c>
      <c r="L4294" t="s">
        <v>198</v>
      </c>
      <c r="M4294" t="s">
        <v>4353</v>
      </c>
      <c r="N4294" s="14"/>
      <c r="O4294" s="14"/>
      <c r="P4294" s="14"/>
      <c r="Q4294" s="14">
        <v>0</v>
      </c>
      <c r="R4294" s="14">
        <v>1</v>
      </c>
      <c r="S4294" s="14">
        <v>1</v>
      </c>
    </row>
    <row r="4295" spans="1:19" x14ac:dyDescent="0.3">
      <c r="A4295" t="s">
        <v>9237</v>
      </c>
      <c r="B4295" t="s">
        <v>23</v>
      </c>
      <c r="C4295" s="14">
        <v>2011</v>
      </c>
      <c r="D4295" t="s">
        <v>302</v>
      </c>
      <c r="E4295" t="s">
        <v>3726</v>
      </c>
      <c r="F4295" t="s">
        <v>299</v>
      </c>
      <c r="G4295" t="s">
        <v>299</v>
      </c>
      <c r="H4295" t="s">
        <v>4353</v>
      </c>
      <c r="I4295" s="14">
        <v>153482592</v>
      </c>
      <c r="J4295" t="s">
        <v>147</v>
      </c>
      <c r="K4295" s="14">
        <v>23753542</v>
      </c>
      <c r="L4295" t="s">
        <v>197</v>
      </c>
      <c r="M4295" t="s">
        <v>202</v>
      </c>
      <c r="N4295" s="14"/>
      <c r="O4295" s="14"/>
      <c r="P4295" s="14"/>
      <c r="Q4295" s="14"/>
      <c r="R4295" s="14"/>
      <c r="S4295" s="14">
        <v>0</v>
      </c>
    </row>
    <row r="4296" spans="1:19" x14ac:dyDescent="0.3">
      <c r="A4296" t="s">
        <v>9238</v>
      </c>
      <c r="B4296" t="s">
        <v>23</v>
      </c>
      <c r="C4296" s="14">
        <v>2011</v>
      </c>
      <c r="D4296" t="s">
        <v>302</v>
      </c>
      <c r="E4296" t="s">
        <v>3727</v>
      </c>
      <c r="F4296" t="s">
        <v>336</v>
      </c>
      <c r="G4296" t="s">
        <v>337</v>
      </c>
      <c r="H4296" t="s">
        <v>207</v>
      </c>
      <c r="I4296" s="14">
        <v>65000000</v>
      </c>
      <c r="J4296" t="s">
        <v>146</v>
      </c>
      <c r="K4296" s="14">
        <v>65000000</v>
      </c>
      <c r="L4296" t="s">
        <v>198</v>
      </c>
      <c r="M4296" t="s">
        <v>4353</v>
      </c>
      <c r="N4296" s="14"/>
      <c r="O4296" s="14"/>
      <c r="P4296" s="14"/>
      <c r="Q4296" s="14">
        <v>0</v>
      </c>
      <c r="R4296" s="14">
        <v>1</v>
      </c>
      <c r="S4296" s="14">
        <v>1</v>
      </c>
    </row>
    <row r="4297" spans="1:19" x14ac:dyDescent="0.3">
      <c r="A4297" t="s">
        <v>9239</v>
      </c>
      <c r="B4297" t="s">
        <v>23</v>
      </c>
      <c r="C4297" s="14">
        <v>2012</v>
      </c>
      <c r="D4297" t="s">
        <v>302</v>
      </c>
      <c r="E4297" t="s">
        <v>3730</v>
      </c>
      <c r="F4297" t="s">
        <v>336</v>
      </c>
      <c r="G4297" t="s">
        <v>337</v>
      </c>
      <c r="H4297" t="s">
        <v>207</v>
      </c>
      <c r="I4297" s="14">
        <v>523131016</v>
      </c>
      <c r="J4297" t="s">
        <v>146</v>
      </c>
      <c r="K4297" s="14">
        <v>523131016</v>
      </c>
      <c r="L4297" t="s">
        <v>198</v>
      </c>
      <c r="M4297" t="s">
        <v>202</v>
      </c>
      <c r="N4297" s="14"/>
      <c r="O4297" s="14"/>
      <c r="P4297" s="14"/>
      <c r="Q4297" s="14">
        <v>0</v>
      </c>
      <c r="R4297" s="14">
        <v>1</v>
      </c>
      <c r="S4297" s="14">
        <v>1</v>
      </c>
    </row>
    <row r="4298" spans="1:19" x14ac:dyDescent="0.3">
      <c r="A4298" t="s">
        <v>9240</v>
      </c>
      <c r="B4298" t="s">
        <v>23</v>
      </c>
      <c r="C4298" s="14">
        <v>2012</v>
      </c>
      <c r="D4298" t="s">
        <v>302</v>
      </c>
      <c r="E4298" t="s">
        <v>3732</v>
      </c>
      <c r="F4298" t="s">
        <v>299</v>
      </c>
      <c r="G4298" t="s">
        <v>299</v>
      </c>
      <c r="H4298" t="s">
        <v>4353</v>
      </c>
      <c r="I4298" s="14">
        <v>15000000</v>
      </c>
      <c r="J4298" t="s">
        <v>154</v>
      </c>
      <c r="K4298" s="14">
        <v>9543.818359375</v>
      </c>
      <c r="L4298" t="s">
        <v>197</v>
      </c>
      <c r="M4298" t="s">
        <v>202</v>
      </c>
      <c r="N4298" s="14"/>
      <c r="O4298" s="14"/>
      <c r="P4298" s="14"/>
      <c r="Q4298" s="14"/>
      <c r="R4298" s="14"/>
      <c r="S4298" s="14">
        <v>0</v>
      </c>
    </row>
    <row r="4299" spans="1:19" x14ac:dyDescent="0.3">
      <c r="A4299" t="s">
        <v>9241</v>
      </c>
      <c r="B4299" t="s">
        <v>23</v>
      </c>
      <c r="C4299" s="14">
        <v>2012</v>
      </c>
      <c r="D4299" t="s">
        <v>302</v>
      </c>
      <c r="E4299" t="s">
        <v>3731</v>
      </c>
      <c r="F4299" t="s">
        <v>299</v>
      </c>
      <c r="G4299" t="s">
        <v>299</v>
      </c>
      <c r="H4299" t="s">
        <v>4353</v>
      </c>
      <c r="I4299" s="14">
        <v>300000</v>
      </c>
      <c r="J4299" t="s">
        <v>146</v>
      </c>
      <c r="K4299" s="14">
        <v>300000</v>
      </c>
      <c r="L4299" t="s">
        <v>197</v>
      </c>
      <c r="M4299" t="s">
        <v>202</v>
      </c>
      <c r="N4299" s="14"/>
      <c r="O4299" s="14"/>
      <c r="P4299" s="14"/>
      <c r="Q4299" s="14"/>
      <c r="R4299" s="14"/>
      <c r="S4299" s="14">
        <v>0</v>
      </c>
    </row>
    <row r="4300" spans="1:19" x14ac:dyDescent="0.3">
      <c r="A4300" t="s">
        <v>9242</v>
      </c>
      <c r="B4300" t="s">
        <v>23</v>
      </c>
      <c r="C4300" s="14">
        <v>2012</v>
      </c>
      <c r="D4300" t="s">
        <v>302</v>
      </c>
      <c r="E4300" t="s">
        <v>3733</v>
      </c>
      <c r="F4300" t="s">
        <v>299</v>
      </c>
      <c r="G4300" t="s">
        <v>299</v>
      </c>
      <c r="H4300" t="s">
        <v>4353</v>
      </c>
      <c r="I4300" s="14"/>
      <c r="J4300" t="s">
        <v>4353</v>
      </c>
      <c r="K4300" s="14"/>
      <c r="L4300" t="s">
        <v>197</v>
      </c>
      <c r="M4300" t="s">
        <v>202</v>
      </c>
      <c r="N4300" s="14"/>
      <c r="O4300" s="14"/>
      <c r="P4300" s="14"/>
      <c r="Q4300" s="14"/>
      <c r="R4300" s="14"/>
      <c r="S4300" s="14">
        <v>0</v>
      </c>
    </row>
    <row r="4301" spans="1:19" x14ac:dyDescent="0.3">
      <c r="A4301" t="s">
        <v>9243</v>
      </c>
      <c r="B4301" t="s">
        <v>23</v>
      </c>
      <c r="C4301" s="14">
        <v>2012</v>
      </c>
      <c r="D4301" t="s">
        <v>4715</v>
      </c>
      <c r="E4301" t="s">
        <v>3734</v>
      </c>
      <c r="F4301" t="s">
        <v>336</v>
      </c>
      <c r="G4301" t="s">
        <v>337</v>
      </c>
      <c r="H4301" t="s">
        <v>456</v>
      </c>
      <c r="I4301" s="14">
        <v>1230000000</v>
      </c>
      <c r="J4301" t="s">
        <v>146</v>
      </c>
      <c r="K4301" s="14">
        <v>1230000000</v>
      </c>
      <c r="L4301" t="s">
        <v>198</v>
      </c>
      <c r="M4301" t="s">
        <v>202</v>
      </c>
      <c r="N4301" s="14">
        <v>2</v>
      </c>
      <c r="O4301" s="14"/>
      <c r="P4301" s="14">
        <v>33</v>
      </c>
      <c r="Q4301" s="14">
        <v>0</v>
      </c>
      <c r="R4301" s="14">
        <v>1</v>
      </c>
      <c r="S4301" s="14">
        <v>1</v>
      </c>
    </row>
    <row r="4302" spans="1:19" x14ac:dyDescent="0.3">
      <c r="A4302" t="s">
        <v>9244</v>
      </c>
      <c r="B4302" t="s">
        <v>23</v>
      </c>
      <c r="C4302" s="14">
        <v>2013</v>
      </c>
      <c r="D4302" t="s">
        <v>302</v>
      </c>
      <c r="E4302" t="s">
        <v>3736</v>
      </c>
      <c r="F4302" t="s">
        <v>299</v>
      </c>
      <c r="G4302" t="s">
        <v>299</v>
      </c>
      <c r="H4302" t="s">
        <v>4353</v>
      </c>
      <c r="I4302" s="14"/>
      <c r="J4302" t="s">
        <v>4353</v>
      </c>
      <c r="K4302" s="14"/>
      <c r="L4302" t="s">
        <v>197</v>
      </c>
      <c r="M4302" t="s">
        <v>202</v>
      </c>
      <c r="N4302" s="14"/>
      <c r="O4302" s="14"/>
      <c r="P4302" s="14"/>
      <c r="Q4302" s="14"/>
      <c r="R4302" s="14"/>
      <c r="S4302" s="14">
        <v>0</v>
      </c>
    </row>
    <row r="4303" spans="1:19" x14ac:dyDescent="0.3">
      <c r="A4303" t="s">
        <v>9245</v>
      </c>
      <c r="B4303" t="s">
        <v>23</v>
      </c>
      <c r="C4303" s="14">
        <v>2013</v>
      </c>
      <c r="D4303" t="s">
        <v>302</v>
      </c>
      <c r="E4303" t="s">
        <v>3740</v>
      </c>
      <c r="F4303" t="s">
        <v>299</v>
      </c>
      <c r="G4303" t="s">
        <v>299</v>
      </c>
      <c r="H4303" t="s">
        <v>4353</v>
      </c>
      <c r="I4303" s="14">
        <v>8000000</v>
      </c>
      <c r="J4303" t="s">
        <v>154</v>
      </c>
      <c r="K4303" s="14">
        <v>5007.64990234375</v>
      </c>
      <c r="L4303" t="s">
        <v>197</v>
      </c>
      <c r="M4303" t="s">
        <v>202</v>
      </c>
      <c r="N4303" s="14"/>
      <c r="O4303" s="14"/>
      <c r="P4303" s="14"/>
      <c r="Q4303" s="14"/>
      <c r="R4303" s="14"/>
      <c r="S4303" s="14">
        <v>0</v>
      </c>
    </row>
    <row r="4304" spans="1:19" x14ac:dyDescent="0.3">
      <c r="A4304" t="s">
        <v>9246</v>
      </c>
      <c r="B4304" t="s">
        <v>23</v>
      </c>
      <c r="C4304" s="14">
        <v>2013</v>
      </c>
      <c r="D4304" t="s">
        <v>302</v>
      </c>
      <c r="E4304" t="s">
        <v>3743</v>
      </c>
      <c r="F4304" t="s">
        <v>299</v>
      </c>
      <c r="G4304" t="s">
        <v>299</v>
      </c>
      <c r="H4304" t="s">
        <v>4353</v>
      </c>
      <c r="I4304" s="14"/>
      <c r="J4304" t="s">
        <v>4353</v>
      </c>
      <c r="K4304" s="14"/>
      <c r="L4304" t="s">
        <v>197</v>
      </c>
      <c r="M4304" t="s">
        <v>202</v>
      </c>
      <c r="N4304" s="14"/>
      <c r="O4304" s="14"/>
      <c r="P4304" s="14"/>
      <c r="Q4304" s="14"/>
      <c r="R4304" s="14"/>
      <c r="S4304" s="14">
        <v>0</v>
      </c>
    </row>
    <row r="4305" spans="1:19" x14ac:dyDescent="0.3">
      <c r="A4305" t="s">
        <v>9247</v>
      </c>
      <c r="B4305" t="s">
        <v>23</v>
      </c>
      <c r="C4305" s="14">
        <v>2013</v>
      </c>
      <c r="D4305" t="s">
        <v>302</v>
      </c>
      <c r="E4305" t="s">
        <v>3739</v>
      </c>
      <c r="F4305" t="s">
        <v>327</v>
      </c>
      <c r="G4305" t="s">
        <v>328</v>
      </c>
      <c r="H4305" t="s">
        <v>4353</v>
      </c>
      <c r="I4305" s="14"/>
      <c r="J4305" t="s">
        <v>4353</v>
      </c>
      <c r="K4305" s="14"/>
      <c r="L4305" t="s">
        <v>197</v>
      </c>
      <c r="M4305" t="s">
        <v>202</v>
      </c>
      <c r="N4305" s="14"/>
      <c r="O4305" s="14"/>
      <c r="P4305" s="14"/>
      <c r="Q4305" s="14"/>
      <c r="R4305" s="14"/>
      <c r="S4305" s="14">
        <v>0</v>
      </c>
    </row>
    <row r="4306" spans="1:19" x14ac:dyDescent="0.3">
      <c r="A4306" t="s">
        <v>9248</v>
      </c>
      <c r="B4306" t="s">
        <v>23</v>
      </c>
      <c r="C4306" s="14">
        <v>2013</v>
      </c>
      <c r="D4306" t="s">
        <v>302</v>
      </c>
      <c r="E4306" t="s">
        <v>3735</v>
      </c>
      <c r="F4306" t="s">
        <v>336</v>
      </c>
      <c r="G4306" t="s">
        <v>337</v>
      </c>
      <c r="H4306" t="s">
        <v>207</v>
      </c>
      <c r="I4306" s="14">
        <v>200000000</v>
      </c>
      <c r="J4306" t="s">
        <v>146</v>
      </c>
      <c r="K4306" s="14">
        <v>200000000</v>
      </c>
      <c r="L4306" t="s">
        <v>198</v>
      </c>
      <c r="M4306" t="s">
        <v>4353</v>
      </c>
      <c r="N4306" s="14"/>
      <c r="O4306" s="14">
        <v>5</v>
      </c>
      <c r="P4306" s="14">
        <v>30</v>
      </c>
      <c r="Q4306" s="14">
        <v>0</v>
      </c>
      <c r="R4306" s="14">
        <v>1</v>
      </c>
      <c r="S4306" s="14">
        <v>1</v>
      </c>
    </row>
    <row r="4307" spans="1:19" x14ac:dyDescent="0.3">
      <c r="A4307" t="s">
        <v>9249</v>
      </c>
      <c r="B4307" t="s">
        <v>23</v>
      </c>
      <c r="C4307" s="14">
        <v>2013</v>
      </c>
      <c r="D4307" t="s">
        <v>302</v>
      </c>
      <c r="E4307" t="s">
        <v>3738</v>
      </c>
      <c r="F4307" t="s">
        <v>299</v>
      </c>
      <c r="G4307" t="s">
        <v>299</v>
      </c>
      <c r="H4307" t="s">
        <v>207</v>
      </c>
      <c r="I4307" s="14">
        <v>480000000</v>
      </c>
      <c r="J4307" t="s">
        <v>147</v>
      </c>
      <c r="K4307" s="14">
        <v>77472360</v>
      </c>
      <c r="L4307" t="s">
        <v>198</v>
      </c>
      <c r="M4307" t="s">
        <v>4353</v>
      </c>
      <c r="N4307" s="14"/>
      <c r="O4307" s="14"/>
      <c r="P4307" s="14">
        <v>30</v>
      </c>
      <c r="Q4307" s="14">
        <v>0</v>
      </c>
      <c r="R4307" s="14">
        <v>1</v>
      </c>
      <c r="S4307" s="14">
        <v>1</v>
      </c>
    </row>
    <row r="4308" spans="1:19" x14ac:dyDescent="0.3">
      <c r="A4308" t="s">
        <v>9250</v>
      </c>
      <c r="B4308" t="s">
        <v>23</v>
      </c>
      <c r="C4308" s="14">
        <v>2013</v>
      </c>
      <c r="D4308" t="s">
        <v>302</v>
      </c>
      <c r="E4308" t="s">
        <v>3737</v>
      </c>
      <c r="F4308" t="s">
        <v>299</v>
      </c>
      <c r="G4308" t="s">
        <v>299</v>
      </c>
      <c r="H4308" t="s">
        <v>4353</v>
      </c>
      <c r="I4308" s="14">
        <v>3600000</v>
      </c>
      <c r="J4308" t="s">
        <v>146</v>
      </c>
      <c r="K4308" s="14">
        <v>3600000</v>
      </c>
      <c r="L4308" t="s">
        <v>197</v>
      </c>
      <c r="M4308" t="s">
        <v>202</v>
      </c>
      <c r="N4308" s="14"/>
      <c r="O4308" s="14"/>
      <c r="P4308" s="14"/>
      <c r="Q4308" s="14"/>
      <c r="R4308" s="14"/>
      <c r="S4308" s="14">
        <v>0</v>
      </c>
    </row>
    <row r="4309" spans="1:19" x14ac:dyDescent="0.3">
      <c r="A4309" t="s">
        <v>9251</v>
      </c>
      <c r="B4309" t="s">
        <v>23</v>
      </c>
      <c r="C4309" s="14">
        <v>2013</v>
      </c>
      <c r="D4309" t="s">
        <v>302</v>
      </c>
      <c r="E4309" t="s">
        <v>3742</v>
      </c>
      <c r="F4309" t="s">
        <v>299</v>
      </c>
      <c r="G4309" t="s">
        <v>299</v>
      </c>
      <c r="H4309" t="s">
        <v>4353</v>
      </c>
      <c r="I4309" s="14"/>
      <c r="J4309" t="s">
        <v>4353</v>
      </c>
      <c r="K4309" s="14"/>
      <c r="L4309" t="s">
        <v>197</v>
      </c>
      <c r="M4309" t="s">
        <v>202</v>
      </c>
      <c r="N4309" s="14"/>
      <c r="O4309" s="14"/>
      <c r="P4309" s="14"/>
      <c r="Q4309" s="14"/>
      <c r="R4309" s="14"/>
      <c r="S4309" s="14">
        <v>0</v>
      </c>
    </row>
    <row r="4310" spans="1:19" x14ac:dyDescent="0.3">
      <c r="A4310" t="s">
        <v>9252</v>
      </c>
      <c r="B4310" t="s">
        <v>23</v>
      </c>
      <c r="C4310" s="14">
        <v>2013</v>
      </c>
      <c r="D4310" t="s">
        <v>4542</v>
      </c>
      <c r="E4310" t="s">
        <v>3741</v>
      </c>
      <c r="F4310" t="s">
        <v>336</v>
      </c>
      <c r="G4310" t="s">
        <v>337</v>
      </c>
      <c r="H4310" t="s">
        <v>207</v>
      </c>
      <c r="I4310" s="14">
        <v>94000000</v>
      </c>
      <c r="J4310" t="s">
        <v>146</v>
      </c>
      <c r="K4310" s="14">
        <v>94000000</v>
      </c>
      <c r="L4310" t="s">
        <v>198</v>
      </c>
      <c r="M4310" t="s">
        <v>202</v>
      </c>
      <c r="N4310" s="14"/>
      <c r="O4310" s="14"/>
      <c r="P4310" s="14"/>
      <c r="Q4310" s="14">
        <v>0</v>
      </c>
      <c r="R4310" s="14">
        <v>1</v>
      </c>
      <c r="S4310" s="14">
        <v>1</v>
      </c>
    </row>
    <row r="4311" spans="1:19" x14ac:dyDescent="0.3">
      <c r="A4311" t="s">
        <v>9253</v>
      </c>
      <c r="B4311" t="s">
        <v>23</v>
      </c>
      <c r="C4311" s="14">
        <v>2013</v>
      </c>
      <c r="D4311" t="s">
        <v>4542</v>
      </c>
      <c r="E4311" t="s">
        <v>3744</v>
      </c>
      <c r="F4311" t="s">
        <v>336</v>
      </c>
      <c r="G4311" t="s">
        <v>337</v>
      </c>
      <c r="H4311" t="s">
        <v>207</v>
      </c>
      <c r="I4311" s="14"/>
      <c r="J4311" t="s">
        <v>4353</v>
      </c>
      <c r="K4311" s="14">
        <v>285000000</v>
      </c>
      <c r="L4311" t="s">
        <v>198</v>
      </c>
      <c r="M4311" t="s">
        <v>202</v>
      </c>
      <c r="N4311" s="14"/>
      <c r="O4311" s="14"/>
      <c r="P4311" s="14"/>
      <c r="Q4311" s="14">
        <v>0</v>
      </c>
      <c r="R4311" s="14">
        <v>1</v>
      </c>
      <c r="S4311" s="14">
        <v>1</v>
      </c>
    </row>
    <row r="4312" spans="1:19" x14ac:dyDescent="0.3">
      <c r="A4312" t="s">
        <v>9254</v>
      </c>
      <c r="B4312" t="s">
        <v>23</v>
      </c>
      <c r="C4312" s="14">
        <v>2014</v>
      </c>
      <c r="D4312" t="s">
        <v>302</v>
      </c>
      <c r="E4312" t="s">
        <v>3751</v>
      </c>
      <c r="F4312" t="s">
        <v>299</v>
      </c>
      <c r="G4312" t="s">
        <v>299</v>
      </c>
      <c r="H4312" t="s">
        <v>4353</v>
      </c>
      <c r="I4312" s="14">
        <v>30000000</v>
      </c>
      <c r="J4312" t="s">
        <v>154</v>
      </c>
      <c r="K4312" s="14">
        <v>18146.2734375</v>
      </c>
      <c r="L4312" t="s">
        <v>197</v>
      </c>
      <c r="M4312" t="s">
        <v>202</v>
      </c>
      <c r="N4312" s="14"/>
      <c r="O4312" s="14"/>
      <c r="P4312" s="14"/>
      <c r="Q4312" s="14"/>
      <c r="R4312" s="14"/>
      <c r="S4312" s="14">
        <v>0</v>
      </c>
    </row>
    <row r="4313" spans="1:19" x14ac:dyDescent="0.3">
      <c r="A4313" t="s">
        <v>9255</v>
      </c>
      <c r="B4313" t="s">
        <v>23</v>
      </c>
      <c r="C4313" s="14">
        <v>2014</v>
      </c>
      <c r="D4313" t="s">
        <v>302</v>
      </c>
      <c r="E4313" t="s">
        <v>9258</v>
      </c>
      <c r="F4313" t="s">
        <v>299</v>
      </c>
      <c r="G4313" t="s">
        <v>299</v>
      </c>
      <c r="H4313" t="s">
        <v>4353</v>
      </c>
      <c r="I4313" s="14">
        <v>400000000</v>
      </c>
      <c r="J4313" t="s">
        <v>154</v>
      </c>
      <c r="K4313" s="14">
        <v>241950.3125</v>
      </c>
      <c r="L4313" t="s">
        <v>197</v>
      </c>
      <c r="M4313" t="s">
        <v>202</v>
      </c>
      <c r="N4313" s="14"/>
      <c r="O4313" s="14"/>
      <c r="P4313" s="14"/>
      <c r="Q4313" s="14"/>
      <c r="R4313" s="14"/>
      <c r="S4313" s="14">
        <v>0</v>
      </c>
    </row>
    <row r="4314" spans="1:19" x14ac:dyDescent="0.3">
      <c r="A4314" t="s">
        <v>9256</v>
      </c>
      <c r="B4314" t="s">
        <v>23</v>
      </c>
      <c r="C4314" s="14">
        <v>2014</v>
      </c>
      <c r="D4314" t="s">
        <v>302</v>
      </c>
      <c r="E4314" t="s">
        <v>3747</v>
      </c>
      <c r="F4314" t="s">
        <v>336</v>
      </c>
      <c r="G4314" t="s">
        <v>337</v>
      </c>
      <c r="H4314" t="s">
        <v>207</v>
      </c>
      <c r="I4314" s="14">
        <v>136000000</v>
      </c>
      <c r="J4314" t="s">
        <v>146</v>
      </c>
      <c r="K4314" s="14">
        <v>136000000</v>
      </c>
      <c r="L4314" t="s">
        <v>198</v>
      </c>
      <c r="M4314" t="s">
        <v>4353</v>
      </c>
      <c r="N4314" s="14"/>
      <c r="O4314" s="14"/>
      <c r="P4314" s="14"/>
      <c r="Q4314" s="14">
        <v>0</v>
      </c>
      <c r="R4314" s="14">
        <v>1</v>
      </c>
      <c r="S4314" s="14">
        <v>1</v>
      </c>
    </row>
    <row r="4315" spans="1:19" x14ac:dyDescent="0.3">
      <c r="A4315" t="s">
        <v>9257</v>
      </c>
      <c r="B4315" t="s">
        <v>23</v>
      </c>
      <c r="C4315" s="14">
        <v>2014</v>
      </c>
      <c r="D4315" t="s">
        <v>4542</v>
      </c>
      <c r="E4315" t="s">
        <v>3748</v>
      </c>
      <c r="F4315" t="s">
        <v>364</v>
      </c>
      <c r="G4315" t="s">
        <v>365</v>
      </c>
      <c r="H4315" t="s">
        <v>207</v>
      </c>
      <c r="I4315" s="14">
        <v>26000000000</v>
      </c>
      <c r="J4315" t="s">
        <v>154</v>
      </c>
      <c r="K4315" s="14">
        <v>15726770</v>
      </c>
      <c r="L4315" t="s">
        <v>198</v>
      </c>
      <c r="M4315" t="s">
        <v>366</v>
      </c>
      <c r="N4315" s="14">
        <v>0</v>
      </c>
      <c r="O4315" s="14"/>
      <c r="P4315" s="14"/>
      <c r="Q4315" s="14">
        <v>0</v>
      </c>
      <c r="R4315" s="14">
        <v>1</v>
      </c>
      <c r="S4315" s="14">
        <v>0</v>
      </c>
    </row>
    <row r="4316" spans="1:19" x14ac:dyDescent="0.3">
      <c r="A4316" t="s">
        <v>9259</v>
      </c>
      <c r="B4316" t="s">
        <v>23</v>
      </c>
      <c r="C4316" s="14">
        <v>2014</v>
      </c>
      <c r="D4316" t="s">
        <v>302</v>
      </c>
      <c r="E4316" t="s">
        <v>3750</v>
      </c>
      <c r="F4316" t="s">
        <v>299</v>
      </c>
      <c r="G4316" t="s">
        <v>299</v>
      </c>
      <c r="H4316" t="s">
        <v>4353</v>
      </c>
      <c r="I4316" s="14">
        <v>3000</v>
      </c>
      <c r="J4316" t="s">
        <v>146</v>
      </c>
      <c r="K4316" s="14">
        <v>3000</v>
      </c>
      <c r="L4316" t="s">
        <v>197</v>
      </c>
      <c r="M4316" t="s">
        <v>202</v>
      </c>
      <c r="N4316" s="14"/>
      <c r="O4316" s="14"/>
      <c r="P4316" s="14"/>
      <c r="Q4316" s="14"/>
      <c r="R4316" s="14"/>
      <c r="S4316" s="14">
        <v>0</v>
      </c>
    </row>
    <row r="4317" spans="1:19" x14ac:dyDescent="0.3">
      <c r="A4317" t="s">
        <v>9260</v>
      </c>
      <c r="B4317" t="s">
        <v>23</v>
      </c>
      <c r="C4317" s="14">
        <v>2014</v>
      </c>
      <c r="D4317" t="s">
        <v>302</v>
      </c>
      <c r="E4317" t="s">
        <v>3745</v>
      </c>
      <c r="F4317" t="s">
        <v>299</v>
      </c>
      <c r="G4317" t="s">
        <v>299</v>
      </c>
      <c r="H4317" t="s">
        <v>4353</v>
      </c>
      <c r="I4317" s="14"/>
      <c r="J4317" t="s">
        <v>4353</v>
      </c>
      <c r="K4317" s="14"/>
      <c r="L4317" t="s">
        <v>197</v>
      </c>
      <c r="M4317" t="s">
        <v>202</v>
      </c>
      <c r="N4317" s="14"/>
      <c r="O4317" s="14"/>
      <c r="P4317" s="14"/>
      <c r="Q4317" s="14"/>
      <c r="R4317" s="14"/>
      <c r="S4317" s="14">
        <v>0</v>
      </c>
    </row>
    <row r="4318" spans="1:19" x14ac:dyDescent="0.3">
      <c r="A4318" t="s">
        <v>9261</v>
      </c>
      <c r="B4318" t="s">
        <v>23</v>
      </c>
      <c r="C4318" s="14">
        <v>2014</v>
      </c>
      <c r="D4318" t="s">
        <v>302</v>
      </c>
      <c r="E4318" t="s">
        <v>3746</v>
      </c>
      <c r="F4318" t="s">
        <v>299</v>
      </c>
      <c r="G4318" t="s">
        <v>299</v>
      </c>
      <c r="H4318" t="s">
        <v>4353</v>
      </c>
      <c r="I4318" s="14"/>
      <c r="J4318" t="s">
        <v>4353</v>
      </c>
      <c r="K4318" s="14"/>
      <c r="L4318" t="s">
        <v>197</v>
      </c>
      <c r="M4318" t="s">
        <v>202</v>
      </c>
      <c r="N4318" s="14"/>
      <c r="O4318" s="14"/>
      <c r="P4318" s="14"/>
      <c r="Q4318" s="14"/>
      <c r="R4318" s="14"/>
      <c r="S4318" s="14">
        <v>0</v>
      </c>
    </row>
    <row r="4319" spans="1:19" x14ac:dyDescent="0.3">
      <c r="A4319" t="s">
        <v>9262</v>
      </c>
      <c r="B4319" t="s">
        <v>23</v>
      </c>
      <c r="C4319" s="14">
        <v>2014</v>
      </c>
      <c r="D4319" t="s">
        <v>302</v>
      </c>
      <c r="E4319" t="s">
        <v>3749</v>
      </c>
      <c r="F4319" t="s">
        <v>299</v>
      </c>
      <c r="G4319" t="s">
        <v>299</v>
      </c>
      <c r="H4319" t="s">
        <v>4353</v>
      </c>
      <c r="I4319" s="14"/>
      <c r="J4319" t="s">
        <v>4353</v>
      </c>
      <c r="K4319" s="14"/>
      <c r="L4319" t="s">
        <v>197</v>
      </c>
      <c r="M4319" t="s">
        <v>202</v>
      </c>
      <c r="N4319" s="14"/>
      <c r="O4319" s="14"/>
      <c r="P4319" s="14"/>
      <c r="Q4319" s="14"/>
      <c r="R4319" s="14"/>
      <c r="S4319" s="14">
        <v>0</v>
      </c>
    </row>
    <row r="4320" spans="1:19" x14ac:dyDescent="0.3">
      <c r="A4320" t="s">
        <v>9263</v>
      </c>
      <c r="B4320" t="s">
        <v>23</v>
      </c>
      <c r="C4320" s="14">
        <v>2015</v>
      </c>
      <c r="D4320" t="s">
        <v>372</v>
      </c>
      <c r="E4320" t="s">
        <v>3752</v>
      </c>
      <c r="F4320" t="s">
        <v>463</v>
      </c>
      <c r="G4320" t="s">
        <v>337</v>
      </c>
      <c r="H4320" t="s">
        <v>1465</v>
      </c>
      <c r="I4320" s="14"/>
      <c r="J4320" t="s">
        <v>4353</v>
      </c>
      <c r="K4320" s="14">
        <v>200000000</v>
      </c>
      <c r="L4320" t="s">
        <v>198</v>
      </c>
      <c r="M4320" t="s">
        <v>199</v>
      </c>
      <c r="N4320" s="14"/>
      <c r="O4320" s="14"/>
      <c r="P4320" s="14"/>
      <c r="Q4320" s="14">
        <v>0</v>
      </c>
      <c r="R4320" s="14">
        <v>1</v>
      </c>
      <c r="S4320" s="14">
        <v>1</v>
      </c>
    </row>
    <row r="4321" spans="1:19" x14ac:dyDescent="0.3">
      <c r="A4321" t="s">
        <v>9264</v>
      </c>
      <c r="B4321" t="s">
        <v>86</v>
      </c>
      <c r="C4321" s="14">
        <v>1989</v>
      </c>
      <c r="D4321" t="s">
        <v>255</v>
      </c>
      <c r="E4321" t="s">
        <v>1147</v>
      </c>
      <c r="F4321" t="s">
        <v>299</v>
      </c>
      <c r="G4321" t="s">
        <v>299</v>
      </c>
      <c r="H4321" t="s">
        <v>4353</v>
      </c>
      <c r="I4321" s="14"/>
      <c r="J4321" t="s">
        <v>4353</v>
      </c>
      <c r="K4321" s="14">
        <v>260000</v>
      </c>
      <c r="L4321" t="s">
        <v>197</v>
      </c>
      <c r="M4321" t="s">
        <v>4353</v>
      </c>
      <c r="N4321" s="14"/>
      <c r="O4321" s="14"/>
      <c r="P4321" s="14"/>
      <c r="Q4321" s="14"/>
      <c r="R4321" s="14"/>
      <c r="S4321" s="14">
        <v>0</v>
      </c>
    </row>
    <row r="4322" spans="1:19" x14ac:dyDescent="0.3">
      <c r="A4322" t="s">
        <v>9265</v>
      </c>
      <c r="B4322" t="s">
        <v>86</v>
      </c>
      <c r="C4322" s="14">
        <v>1995</v>
      </c>
      <c r="D4322" t="s">
        <v>362</v>
      </c>
      <c r="E4322" t="s">
        <v>3753</v>
      </c>
      <c r="F4322" t="s">
        <v>299</v>
      </c>
      <c r="G4322" t="s">
        <v>299</v>
      </c>
      <c r="H4322" t="s">
        <v>4353</v>
      </c>
      <c r="I4322" s="14"/>
      <c r="J4322" t="s">
        <v>4353</v>
      </c>
      <c r="K4322" s="14"/>
      <c r="L4322" t="s">
        <v>197</v>
      </c>
      <c r="M4322" t="s">
        <v>4353</v>
      </c>
      <c r="N4322" s="14"/>
      <c r="O4322" s="14"/>
      <c r="P4322" s="14"/>
      <c r="Q4322" s="14"/>
      <c r="R4322" s="14"/>
      <c r="S4322" s="14">
        <v>0</v>
      </c>
    </row>
    <row r="4323" spans="1:19" x14ac:dyDescent="0.3">
      <c r="A4323" t="s">
        <v>9266</v>
      </c>
      <c r="B4323" t="s">
        <v>86</v>
      </c>
      <c r="C4323" s="14">
        <v>2002</v>
      </c>
      <c r="D4323" t="s">
        <v>302</v>
      </c>
      <c r="E4323" t="s">
        <v>3754</v>
      </c>
      <c r="F4323" t="s">
        <v>299</v>
      </c>
      <c r="G4323" t="s">
        <v>299</v>
      </c>
      <c r="H4323" t="s">
        <v>4353</v>
      </c>
      <c r="I4323" s="14"/>
      <c r="J4323" t="s">
        <v>4353</v>
      </c>
      <c r="K4323" s="14"/>
      <c r="L4323" t="s">
        <v>197</v>
      </c>
      <c r="M4323" t="s">
        <v>202</v>
      </c>
      <c r="N4323" s="14"/>
      <c r="O4323" s="14"/>
      <c r="P4323" s="14"/>
      <c r="Q4323" s="14"/>
      <c r="R4323" s="14"/>
      <c r="S4323" s="14">
        <v>0</v>
      </c>
    </row>
    <row r="4324" spans="1:19" x14ac:dyDescent="0.3">
      <c r="A4324" t="s">
        <v>9267</v>
      </c>
      <c r="B4324" t="s">
        <v>86</v>
      </c>
      <c r="C4324" s="14">
        <v>2004</v>
      </c>
      <c r="D4324" t="s">
        <v>302</v>
      </c>
      <c r="E4324" t="s">
        <v>3755</v>
      </c>
      <c r="F4324" t="s">
        <v>299</v>
      </c>
      <c r="G4324" t="s">
        <v>299</v>
      </c>
      <c r="H4324" t="s">
        <v>4353</v>
      </c>
      <c r="I4324" s="14">
        <v>4000000</v>
      </c>
      <c r="J4324" t="s">
        <v>178</v>
      </c>
      <c r="K4324" s="14">
        <v>99447.03125</v>
      </c>
      <c r="L4324" t="s">
        <v>197</v>
      </c>
      <c r="M4324" t="s">
        <v>202</v>
      </c>
      <c r="N4324" s="14"/>
      <c r="O4324" s="14"/>
      <c r="P4324" s="14"/>
      <c r="Q4324" s="14"/>
      <c r="R4324" s="14"/>
      <c r="S4324" s="14">
        <v>0</v>
      </c>
    </row>
    <row r="4325" spans="1:19" x14ac:dyDescent="0.3">
      <c r="A4325" t="s">
        <v>9268</v>
      </c>
      <c r="B4325" t="s">
        <v>86</v>
      </c>
      <c r="C4325" s="14">
        <v>2005</v>
      </c>
      <c r="D4325" t="s">
        <v>302</v>
      </c>
      <c r="E4325" t="s">
        <v>3756</v>
      </c>
      <c r="F4325" t="s">
        <v>299</v>
      </c>
      <c r="G4325" t="s">
        <v>299</v>
      </c>
      <c r="H4325" t="s">
        <v>4353</v>
      </c>
      <c r="I4325" s="14">
        <v>905000</v>
      </c>
      <c r="J4325" t="s">
        <v>146</v>
      </c>
      <c r="K4325" s="14">
        <v>905000</v>
      </c>
      <c r="L4325" t="s">
        <v>197</v>
      </c>
      <c r="M4325" t="s">
        <v>202</v>
      </c>
      <c r="N4325" s="14"/>
      <c r="O4325" s="14"/>
      <c r="P4325" s="14"/>
      <c r="Q4325" s="14"/>
      <c r="R4325" s="14"/>
      <c r="S4325" s="14">
        <v>0</v>
      </c>
    </row>
    <row r="4326" spans="1:19" x14ac:dyDescent="0.3">
      <c r="A4326" t="s">
        <v>9269</v>
      </c>
      <c r="B4326" t="s">
        <v>86</v>
      </c>
      <c r="C4326" s="14">
        <v>2006</v>
      </c>
      <c r="D4326" t="s">
        <v>302</v>
      </c>
      <c r="E4326" t="s">
        <v>3757</v>
      </c>
      <c r="F4326" t="s">
        <v>299</v>
      </c>
      <c r="G4326" t="s">
        <v>299</v>
      </c>
      <c r="H4326" t="s">
        <v>4353</v>
      </c>
      <c r="I4326" s="14">
        <v>74250000</v>
      </c>
      <c r="J4326" t="s">
        <v>178</v>
      </c>
      <c r="K4326" s="14">
        <v>1960034.625</v>
      </c>
      <c r="L4326" t="s">
        <v>197</v>
      </c>
      <c r="M4326" t="s">
        <v>202</v>
      </c>
      <c r="N4326" s="14"/>
      <c r="O4326" s="14"/>
      <c r="P4326" s="14"/>
      <c r="Q4326" s="14"/>
      <c r="R4326" s="14"/>
      <c r="S4326" s="14">
        <v>0</v>
      </c>
    </row>
    <row r="4327" spans="1:19" x14ac:dyDescent="0.3">
      <c r="A4327" t="s">
        <v>9270</v>
      </c>
      <c r="B4327" t="s">
        <v>86</v>
      </c>
      <c r="C4327" s="14">
        <v>2009</v>
      </c>
      <c r="D4327" t="s">
        <v>302</v>
      </c>
      <c r="E4327" t="s">
        <v>3758</v>
      </c>
      <c r="F4327" t="s">
        <v>299</v>
      </c>
      <c r="G4327" t="s">
        <v>299</v>
      </c>
      <c r="H4327" t="s">
        <v>4353</v>
      </c>
      <c r="I4327" s="14">
        <v>4000000</v>
      </c>
      <c r="J4327" t="s">
        <v>178</v>
      </c>
      <c r="K4327" s="14">
        <v>116666.4609375</v>
      </c>
      <c r="L4327" t="s">
        <v>197</v>
      </c>
      <c r="M4327" t="s">
        <v>202</v>
      </c>
      <c r="N4327" s="14"/>
      <c r="O4327" s="14"/>
      <c r="P4327" s="14"/>
      <c r="Q4327" s="14"/>
      <c r="R4327" s="14"/>
      <c r="S4327" s="14">
        <v>0</v>
      </c>
    </row>
    <row r="4328" spans="1:19" x14ac:dyDescent="0.3">
      <c r="A4328" t="s">
        <v>9271</v>
      </c>
      <c r="B4328" t="s">
        <v>86</v>
      </c>
      <c r="C4328" s="14">
        <v>2010</v>
      </c>
      <c r="D4328" t="s">
        <v>302</v>
      </c>
      <c r="E4328" t="s">
        <v>3759</v>
      </c>
      <c r="F4328" t="s">
        <v>299</v>
      </c>
      <c r="G4328" t="s">
        <v>299</v>
      </c>
      <c r="H4328" t="s">
        <v>4353</v>
      </c>
      <c r="I4328" s="14">
        <v>10000000</v>
      </c>
      <c r="J4328" t="s">
        <v>147</v>
      </c>
      <c r="K4328" s="14">
        <v>1477046.25</v>
      </c>
      <c r="L4328" t="s">
        <v>197</v>
      </c>
      <c r="M4328" t="s">
        <v>202</v>
      </c>
      <c r="N4328" s="14"/>
      <c r="O4328" s="14"/>
      <c r="P4328" s="14"/>
      <c r="Q4328" s="14"/>
      <c r="R4328" s="14"/>
      <c r="S4328" s="14">
        <v>0</v>
      </c>
    </row>
    <row r="4329" spans="1:19" x14ac:dyDescent="0.3">
      <c r="A4329" t="s">
        <v>9272</v>
      </c>
      <c r="B4329" t="s">
        <v>86</v>
      </c>
      <c r="C4329" s="14">
        <v>2010</v>
      </c>
      <c r="D4329" t="s">
        <v>302</v>
      </c>
      <c r="E4329" t="s">
        <v>10032</v>
      </c>
      <c r="F4329" t="s">
        <v>299</v>
      </c>
      <c r="G4329" t="s">
        <v>299</v>
      </c>
      <c r="H4329" t="s">
        <v>4353</v>
      </c>
      <c r="I4329" s="14">
        <v>6700000</v>
      </c>
      <c r="J4329" t="s">
        <v>147</v>
      </c>
      <c r="K4329" s="14">
        <v>989620.9375</v>
      </c>
      <c r="L4329" t="s">
        <v>197</v>
      </c>
      <c r="M4329" t="s">
        <v>202</v>
      </c>
      <c r="N4329" s="14"/>
      <c r="O4329" s="14"/>
      <c r="P4329" s="14"/>
      <c r="Q4329" s="14"/>
      <c r="R4329" s="14"/>
      <c r="S4329" s="14">
        <v>0</v>
      </c>
    </row>
    <row r="4330" spans="1:19" x14ac:dyDescent="0.3">
      <c r="A4330" t="s">
        <v>9273</v>
      </c>
      <c r="B4330" t="s">
        <v>86</v>
      </c>
      <c r="C4330" s="14">
        <v>2011</v>
      </c>
      <c r="D4330" t="s">
        <v>302</v>
      </c>
      <c r="E4330" t="s">
        <v>3761</v>
      </c>
      <c r="F4330" t="s">
        <v>299</v>
      </c>
      <c r="G4330" t="s">
        <v>299</v>
      </c>
      <c r="H4330" t="s">
        <v>4353</v>
      </c>
      <c r="I4330" s="14"/>
      <c r="J4330" t="s">
        <v>4353</v>
      </c>
      <c r="K4330" s="14"/>
      <c r="L4330" t="s">
        <v>197</v>
      </c>
      <c r="M4330" t="s">
        <v>202</v>
      </c>
      <c r="N4330" s="14"/>
      <c r="O4330" s="14"/>
      <c r="P4330" s="14"/>
      <c r="Q4330" s="14"/>
      <c r="R4330" s="14"/>
      <c r="S4330" s="14">
        <v>0</v>
      </c>
    </row>
    <row r="4331" spans="1:19" x14ac:dyDescent="0.3">
      <c r="A4331" t="s">
        <v>9274</v>
      </c>
      <c r="B4331" t="s">
        <v>86</v>
      </c>
      <c r="C4331" s="14">
        <v>2011</v>
      </c>
      <c r="D4331" t="s">
        <v>302</v>
      </c>
      <c r="E4331" t="s">
        <v>9277</v>
      </c>
      <c r="F4331" t="s">
        <v>299</v>
      </c>
      <c r="G4331" t="s">
        <v>299</v>
      </c>
      <c r="H4331" t="s">
        <v>4353</v>
      </c>
      <c r="I4331" s="14"/>
      <c r="J4331" t="s">
        <v>4353</v>
      </c>
      <c r="K4331" s="14"/>
      <c r="L4331" t="s">
        <v>197</v>
      </c>
      <c r="M4331" t="s">
        <v>202</v>
      </c>
      <c r="N4331" s="14"/>
      <c r="O4331" s="14"/>
      <c r="P4331" s="14"/>
      <c r="Q4331" s="14"/>
      <c r="R4331" s="14"/>
      <c r="S4331" s="14">
        <v>0</v>
      </c>
    </row>
    <row r="4332" spans="1:19" x14ac:dyDescent="0.3">
      <c r="A4332" t="s">
        <v>9275</v>
      </c>
      <c r="B4332" t="s">
        <v>86</v>
      </c>
      <c r="C4332" s="14">
        <v>2011</v>
      </c>
      <c r="D4332" t="s">
        <v>302</v>
      </c>
      <c r="E4332" t="s">
        <v>3762</v>
      </c>
      <c r="F4332" t="s">
        <v>299</v>
      </c>
      <c r="G4332" t="s">
        <v>299</v>
      </c>
      <c r="H4332" t="s">
        <v>4353</v>
      </c>
      <c r="I4332" s="14">
        <v>30000000</v>
      </c>
      <c r="J4332" t="s">
        <v>147</v>
      </c>
      <c r="K4332" s="14">
        <v>4642912.5</v>
      </c>
      <c r="L4332" t="s">
        <v>197</v>
      </c>
      <c r="M4332" t="s">
        <v>202</v>
      </c>
      <c r="N4332" s="14"/>
      <c r="O4332" s="14"/>
      <c r="P4332" s="14"/>
      <c r="Q4332" s="14"/>
      <c r="R4332" s="14"/>
      <c r="S4332" s="14">
        <v>0</v>
      </c>
    </row>
    <row r="4333" spans="1:19" x14ac:dyDescent="0.3">
      <c r="A4333" t="s">
        <v>9276</v>
      </c>
      <c r="B4333" t="s">
        <v>86</v>
      </c>
      <c r="C4333" s="14">
        <v>2011</v>
      </c>
      <c r="D4333" t="s">
        <v>302</v>
      </c>
      <c r="E4333" t="s">
        <v>3760</v>
      </c>
      <c r="F4333" t="s">
        <v>299</v>
      </c>
      <c r="G4333" t="s">
        <v>299</v>
      </c>
      <c r="H4333" t="s">
        <v>4353</v>
      </c>
      <c r="I4333" s="14">
        <v>1000000</v>
      </c>
      <c r="J4333" t="s">
        <v>146</v>
      </c>
      <c r="K4333" s="14">
        <v>1000000</v>
      </c>
      <c r="L4333" t="s">
        <v>197</v>
      </c>
      <c r="M4333" t="s">
        <v>202</v>
      </c>
      <c r="N4333" s="14"/>
      <c r="O4333" s="14"/>
      <c r="P4333" s="14"/>
      <c r="Q4333" s="14"/>
      <c r="R4333" s="14"/>
      <c r="S4333" s="14">
        <v>0</v>
      </c>
    </row>
    <row r="4334" spans="1:19" x14ac:dyDescent="0.3">
      <c r="A4334" t="s">
        <v>9278</v>
      </c>
      <c r="B4334" t="s">
        <v>86</v>
      </c>
      <c r="C4334" s="14">
        <v>2012</v>
      </c>
      <c r="D4334" t="s">
        <v>302</v>
      </c>
      <c r="E4334" t="s">
        <v>3763</v>
      </c>
      <c r="F4334" t="s">
        <v>299</v>
      </c>
      <c r="G4334" t="s">
        <v>299</v>
      </c>
      <c r="H4334" t="s">
        <v>4353</v>
      </c>
      <c r="I4334" s="14">
        <v>2500000</v>
      </c>
      <c r="J4334" t="s">
        <v>178</v>
      </c>
      <c r="K4334" s="14">
        <v>80429.578125</v>
      </c>
      <c r="L4334" t="s">
        <v>197</v>
      </c>
      <c r="M4334" t="s">
        <v>202</v>
      </c>
      <c r="N4334" s="14"/>
      <c r="O4334" s="14"/>
      <c r="P4334" s="14"/>
      <c r="Q4334" s="14"/>
      <c r="R4334" s="14"/>
      <c r="S4334" s="14">
        <v>0</v>
      </c>
    </row>
    <row r="4335" spans="1:19" x14ac:dyDescent="0.3">
      <c r="A4335" t="s">
        <v>9279</v>
      </c>
      <c r="B4335" t="s">
        <v>101</v>
      </c>
      <c r="C4335" s="14">
        <v>2005</v>
      </c>
      <c r="D4335" t="s">
        <v>302</v>
      </c>
      <c r="E4335" t="s">
        <v>3764</v>
      </c>
      <c r="F4335" t="s">
        <v>299</v>
      </c>
      <c r="G4335" t="s">
        <v>299</v>
      </c>
      <c r="H4335" t="s">
        <v>4353</v>
      </c>
      <c r="I4335" s="14"/>
      <c r="J4335" t="s">
        <v>4353</v>
      </c>
      <c r="K4335" s="14"/>
      <c r="L4335" t="s">
        <v>197</v>
      </c>
      <c r="M4335" t="s">
        <v>202</v>
      </c>
      <c r="N4335" s="14"/>
      <c r="O4335" s="14"/>
      <c r="P4335" s="14"/>
      <c r="Q4335" s="14"/>
      <c r="R4335" s="14"/>
      <c r="S4335" s="14">
        <v>0</v>
      </c>
    </row>
    <row r="4336" spans="1:19" x14ac:dyDescent="0.3">
      <c r="A4336" t="s">
        <v>9280</v>
      </c>
      <c r="B4336" t="s">
        <v>101</v>
      </c>
      <c r="C4336" s="14">
        <v>2006</v>
      </c>
      <c r="D4336" t="s">
        <v>302</v>
      </c>
      <c r="E4336" t="s">
        <v>3766</v>
      </c>
      <c r="F4336" t="s">
        <v>299</v>
      </c>
      <c r="G4336" t="s">
        <v>299</v>
      </c>
      <c r="H4336" t="s">
        <v>4353</v>
      </c>
      <c r="I4336" s="14"/>
      <c r="J4336" t="s">
        <v>4353</v>
      </c>
      <c r="K4336" s="14"/>
      <c r="L4336" t="s">
        <v>197</v>
      </c>
      <c r="M4336" t="s">
        <v>202</v>
      </c>
      <c r="N4336" s="14"/>
      <c r="O4336" s="14"/>
      <c r="P4336" s="14"/>
      <c r="Q4336" s="14"/>
      <c r="R4336" s="14"/>
      <c r="S4336" s="14">
        <v>0</v>
      </c>
    </row>
    <row r="4337" spans="1:19" x14ac:dyDescent="0.3">
      <c r="A4337" t="s">
        <v>9281</v>
      </c>
      <c r="B4337" t="s">
        <v>101</v>
      </c>
      <c r="C4337" s="14">
        <v>2006</v>
      </c>
      <c r="D4337" t="s">
        <v>302</v>
      </c>
      <c r="E4337" t="s">
        <v>3765</v>
      </c>
      <c r="F4337" t="s">
        <v>299</v>
      </c>
      <c r="G4337" t="s">
        <v>299</v>
      </c>
      <c r="H4337" t="s">
        <v>4353</v>
      </c>
      <c r="I4337" s="14">
        <v>7000000</v>
      </c>
      <c r="J4337" t="s">
        <v>146</v>
      </c>
      <c r="K4337" s="14">
        <v>7000000</v>
      </c>
      <c r="L4337" t="s">
        <v>197</v>
      </c>
      <c r="M4337" t="s">
        <v>202</v>
      </c>
      <c r="N4337" s="14"/>
      <c r="O4337" s="14"/>
      <c r="P4337" s="14"/>
      <c r="Q4337" s="14"/>
      <c r="R4337" s="14"/>
      <c r="S4337" s="14">
        <v>0</v>
      </c>
    </row>
    <row r="4338" spans="1:19" x14ac:dyDescent="0.3">
      <c r="A4338" t="s">
        <v>9282</v>
      </c>
      <c r="B4338" t="s">
        <v>101</v>
      </c>
      <c r="C4338" s="14">
        <v>2006</v>
      </c>
      <c r="D4338" t="s">
        <v>302</v>
      </c>
      <c r="E4338" t="s">
        <v>3767</v>
      </c>
      <c r="F4338" t="s">
        <v>299</v>
      </c>
      <c r="G4338" t="s">
        <v>299</v>
      </c>
      <c r="H4338" t="s">
        <v>4353</v>
      </c>
      <c r="I4338" s="14"/>
      <c r="J4338" t="s">
        <v>4353</v>
      </c>
      <c r="K4338" s="14"/>
      <c r="L4338" t="s">
        <v>197</v>
      </c>
      <c r="M4338" t="s">
        <v>202</v>
      </c>
      <c r="N4338" s="14"/>
      <c r="O4338" s="14"/>
      <c r="P4338" s="14"/>
      <c r="Q4338" s="14"/>
      <c r="R4338" s="14"/>
      <c r="S4338" s="14">
        <v>0</v>
      </c>
    </row>
    <row r="4339" spans="1:19" x14ac:dyDescent="0.3">
      <c r="A4339" t="s">
        <v>9283</v>
      </c>
      <c r="B4339" t="s">
        <v>101</v>
      </c>
      <c r="C4339" s="14">
        <v>2007</v>
      </c>
      <c r="D4339" t="s">
        <v>302</v>
      </c>
      <c r="E4339" t="s">
        <v>3768</v>
      </c>
      <c r="F4339" t="s">
        <v>299</v>
      </c>
      <c r="G4339" t="s">
        <v>299</v>
      </c>
      <c r="H4339" t="s">
        <v>4353</v>
      </c>
      <c r="I4339" s="14">
        <v>3500000</v>
      </c>
      <c r="J4339" t="s">
        <v>147</v>
      </c>
      <c r="K4339" s="14">
        <v>460070.34375</v>
      </c>
      <c r="L4339" t="s">
        <v>197</v>
      </c>
      <c r="M4339" t="s">
        <v>202</v>
      </c>
      <c r="N4339" s="14"/>
      <c r="O4339" s="14"/>
      <c r="P4339" s="14"/>
      <c r="Q4339" s="14"/>
      <c r="R4339" s="14"/>
      <c r="S4339" s="14">
        <v>0</v>
      </c>
    </row>
    <row r="4340" spans="1:19" x14ac:dyDescent="0.3">
      <c r="A4340" t="s">
        <v>9284</v>
      </c>
      <c r="B4340" t="s">
        <v>101</v>
      </c>
      <c r="C4340" s="14">
        <v>2008</v>
      </c>
      <c r="D4340" t="s">
        <v>302</v>
      </c>
      <c r="E4340" t="s">
        <v>3771</v>
      </c>
      <c r="F4340" t="s">
        <v>299</v>
      </c>
      <c r="G4340" t="s">
        <v>299</v>
      </c>
      <c r="H4340" t="s">
        <v>4353</v>
      </c>
      <c r="I4340" s="14">
        <v>500000</v>
      </c>
      <c r="J4340" t="s">
        <v>146</v>
      </c>
      <c r="K4340" s="14">
        <v>500000</v>
      </c>
      <c r="L4340" t="s">
        <v>197</v>
      </c>
      <c r="M4340" t="s">
        <v>202</v>
      </c>
      <c r="N4340" s="14"/>
      <c r="O4340" s="14"/>
      <c r="P4340" s="14"/>
      <c r="Q4340" s="14"/>
      <c r="R4340" s="14"/>
      <c r="S4340" s="14">
        <v>0</v>
      </c>
    </row>
    <row r="4341" spans="1:19" x14ac:dyDescent="0.3">
      <c r="A4341" t="s">
        <v>9285</v>
      </c>
      <c r="B4341" t="s">
        <v>101</v>
      </c>
      <c r="C4341" s="14">
        <v>2008</v>
      </c>
      <c r="D4341" t="s">
        <v>302</v>
      </c>
      <c r="E4341" t="s">
        <v>3770</v>
      </c>
      <c r="F4341" t="s">
        <v>299</v>
      </c>
      <c r="G4341" t="s">
        <v>299</v>
      </c>
      <c r="H4341" t="s">
        <v>4353</v>
      </c>
      <c r="I4341" s="14">
        <v>500000</v>
      </c>
      <c r="J4341" t="s">
        <v>147</v>
      </c>
      <c r="K4341" s="14">
        <v>71956.3671875</v>
      </c>
      <c r="L4341" t="s">
        <v>197</v>
      </c>
      <c r="M4341" t="s">
        <v>202</v>
      </c>
      <c r="N4341" s="14"/>
      <c r="O4341" s="14"/>
      <c r="P4341" s="14"/>
      <c r="Q4341" s="14"/>
      <c r="R4341" s="14"/>
      <c r="S4341" s="14">
        <v>0</v>
      </c>
    </row>
    <row r="4342" spans="1:19" x14ac:dyDescent="0.3">
      <c r="A4342" t="s">
        <v>9286</v>
      </c>
      <c r="B4342" t="s">
        <v>101</v>
      </c>
      <c r="C4342" s="14">
        <v>2008</v>
      </c>
      <c r="D4342" t="s">
        <v>302</v>
      </c>
      <c r="E4342" t="s">
        <v>3769</v>
      </c>
      <c r="F4342" t="s">
        <v>299</v>
      </c>
      <c r="G4342" t="s">
        <v>299</v>
      </c>
      <c r="H4342" t="s">
        <v>4353</v>
      </c>
      <c r="I4342" s="14"/>
      <c r="J4342" t="s">
        <v>4353</v>
      </c>
      <c r="K4342" s="14"/>
      <c r="L4342" t="s">
        <v>197</v>
      </c>
      <c r="M4342" t="s">
        <v>202</v>
      </c>
      <c r="N4342" s="14"/>
      <c r="O4342" s="14"/>
      <c r="P4342" s="14"/>
      <c r="Q4342" s="14"/>
      <c r="R4342" s="14"/>
      <c r="S4342" s="14">
        <v>0</v>
      </c>
    </row>
    <row r="4343" spans="1:19" x14ac:dyDescent="0.3">
      <c r="A4343" t="s">
        <v>9287</v>
      </c>
      <c r="B4343" t="s">
        <v>101</v>
      </c>
      <c r="C4343" s="14">
        <v>2009</v>
      </c>
      <c r="D4343" t="s">
        <v>302</v>
      </c>
      <c r="E4343" t="s">
        <v>3772</v>
      </c>
      <c r="F4343" t="s">
        <v>299</v>
      </c>
      <c r="G4343" t="s">
        <v>299</v>
      </c>
      <c r="H4343" t="s">
        <v>4353</v>
      </c>
      <c r="I4343" s="14"/>
      <c r="J4343" t="s">
        <v>4353</v>
      </c>
      <c r="K4343" s="14"/>
      <c r="L4343" t="s">
        <v>197</v>
      </c>
      <c r="M4343" t="s">
        <v>202</v>
      </c>
      <c r="N4343" s="14"/>
      <c r="O4343" s="14"/>
      <c r="P4343" s="14"/>
      <c r="Q4343" s="14"/>
      <c r="R4343" s="14"/>
      <c r="S4343" s="14">
        <v>0</v>
      </c>
    </row>
    <row r="4344" spans="1:19" x14ac:dyDescent="0.3">
      <c r="A4344" t="s">
        <v>9288</v>
      </c>
      <c r="B4344" t="s">
        <v>101</v>
      </c>
      <c r="C4344" s="14">
        <v>2010</v>
      </c>
      <c r="D4344" t="s">
        <v>302</v>
      </c>
      <c r="E4344" t="s">
        <v>3773</v>
      </c>
      <c r="F4344" t="s">
        <v>299</v>
      </c>
      <c r="G4344" t="s">
        <v>299</v>
      </c>
      <c r="H4344" t="s">
        <v>4353</v>
      </c>
      <c r="I4344" s="14"/>
      <c r="J4344" t="s">
        <v>4353</v>
      </c>
      <c r="K4344" s="14"/>
      <c r="L4344" t="s">
        <v>197</v>
      </c>
      <c r="M4344" t="s">
        <v>202</v>
      </c>
      <c r="N4344" s="14"/>
      <c r="O4344" s="14"/>
      <c r="P4344" s="14"/>
      <c r="Q4344" s="14"/>
      <c r="R4344" s="14"/>
      <c r="S4344" s="14">
        <v>0</v>
      </c>
    </row>
    <row r="4345" spans="1:19" x14ac:dyDescent="0.3">
      <c r="A4345" t="s">
        <v>9289</v>
      </c>
      <c r="B4345" t="s">
        <v>101</v>
      </c>
      <c r="C4345" s="14">
        <v>2010</v>
      </c>
      <c r="D4345" t="s">
        <v>302</v>
      </c>
      <c r="E4345" t="s">
        <v>3774</v>
      </c>
      <c r="F4345" t="s">
        <v>299</v>
      </c>
      <c r="G4345" t="s">
        <v>299</v>
      </c>
      <c r="H4345" t="s">
        <v>4353</v>
      </c>
      <c r="I4345" s="14">
        <v>6000000</v>
      </c>
      <c r="J4345" t="s">
        <v>146</v>
      </c>
      <c r="K4345" s="14">
        <v>6000000</v>
      </c>
      <c r="L4345" t="s">
        <v>197</v>
      </c>
      <c r="M4345" t="s">
        <v>202</v>
      </c>
      <c r="N4345" s="14"/>
      <c r="O4345" s="14"/>
      <c r="P4345" s="14"/>
      <c r="Q4345" s="14"/>
      <c r="R4345" s="14"/>
      <c r="S4345" s="14">
        <v>0</v>
      </c>
    </row>
    <row r="4346" spans="1:19" x14ac:dyDescent="0.3">
      <c r="A4346" t="s">
        <v>9290</v>
      </c>
      <c r="B4346" t="s">
        <v>101</v>
      </c>
      <c r="C4346" s="14">
        <v>2012</v>
      </c>
      <c r="D4346" t="s">
        <v>302</v>
      </c>
      <c r="E4346" t="s">
        <v>3777</v>
      </c>
      <c r="F4346" t="s">
        <v>299</v>
      </c>
      <c r="G4346" t="s">
        <v>299</v>
      </c>
      <c r="H4346" t="s">
        <v>4353</v>
      </c>
      <c r="I4346" s="14"/>
      <c r="J4346" t="s">
        <v>4353</v>
      </c>
      <c r="K4346" s="14"/>
      <c r="L4346" t="s">
        <v>197</v>
      </c>
      <c r="M4346" t="s">
        <v>202</v>
      </c>
      <c r="N4346" s="14"/>
      <c r="O4346" s="14"/>
      <c r="P4346" s="14"/>
      <c r="Q4346" s="14"/>
      <c r="R4346" s="14"/>
      <c r="S4346" s="14">
        <v>0</v>
      </c>
    </row>
    <row r="4347" spans="1:19" x14ac:dyDescent="0.3">
      <c r="A4347" t="s">
        <v>9291</v>
      </c>
      <c r="B4347" t="s">
        <v>101</v>
      </c>
      <c r="C4347" s="14">
        <v>2012</v>
      </c>
      <c r="D4347" t="s">
        <v>302</v>
      </c>
      <c r="E4347" t="s">
        <v>3776</v>
      </c>
      <c r="F4347" t="s">
        <v>299</v>
      </c>
      <c r="G4347" t="s">
        <v>299</v>
      </c>
      <c r="H4347" t="s">
        <v>4353</v>
      </c>
      <c r="I4347" s="14"/>
      <c r="J4347" t="s">
        <v>4353</v>
      </c>
      <c r="K4347" s="14"/>
      <c r="L4347" t="s">
        <v>197</v>
      </c>
      <c r="M4347" t="s">
        <v>202</v>
      </c>
      <c r="N4347" s="14"/>
      <c r="O4347" s="14"/>
      <c r="P4347" s="14"/>
      <c r="Q4347" s="14"/>
      <c r="R4347" s="14"/>
      <c r="S4347" s="14">
        <v>0</v>
      </c>
    </row>
    <row r="4348" spans="1:19" x14ac:dyDescent="0.3">
      <c r="A4348" t="s">
        <v>9292</v>
      </c>
      <c r="B4348" t="s">
        <v>101</v>
      </c>
      <c r="C4348" s="14">
        <v>2012</v>
      </c>
      <c r="D4348" t="s">
        <v>302</v>
      </c>
      <c r="E4348" t="s">
        <v>3775</v>
      </c>
      <c r="F4348" t="s">
        <v>299</v>
      </c>
      <c r="G4348" t="s">
        <v>299</v>
      </c>
      <c r="H4348" t="s">
        <v>4353</v>
      </c>
      <c r="I4348" s="14"/>
      <c r="J4348" t="s">
        <v>4353</v>
      </c>
      <c r="K4348" s="14"/>
      <c r="L4348" t="s">
        <v>197</v>
      </c>
      <c r="M4348" t="s">
        <v>202</v>
      </c>
      <c r="N4348" s="14"/>
      <c r="O4348" s="14"/>
      <c r="P4348" s="14"/>
      <c r="Q4348" s="14"/>
      <c r="R4348" s="14"/>
      <c r="S4348" s="14">
        <v>0</v>
      </c>
    </row>
    <row r="4349" spans="1:19" x14ac:dyDescent="0.3">
      <c r="A4349" t="s">
        <v>9293</v>
      </c>
      <c r="B4349" t="s">
        <v>101</v>
      </c>
      <c r="C4349" s="14">
        <v>2014</v>
      </c>
      <c r="D4349" t="s">
        <v>302</v>
      </c>
      <c r="E4349" t="s">
        <v>3778</v>
      </c>
      <c r="F4349" t="s">
        <v>299</v>
      </c>
      <c r="G4349" t="s">
        <v>299</v>
      </c>
      <c r="H4349" t="s">
        <v>4353</v>
      </c>
      <c r="I4349" s="14"/>
      <c r="J4349" t="s">
        <v>4353</v>
      </c>
      <c r="K4349" s="14"/>
      <c r="L4349" t="s">
        <v>197</v>
      </c>
      <c r="M4349" t="s">
        <v>202</v>
      </c>
      <c r="N4349" s="14"/>
      <c r="O4349" s="14"/>
      <c r="P4349" s="14"/>
      <c r="Q4349" s="14"/>
      <c r="R4349" s="14"/>
      <c r="S4349" s="14">
        <v>0</v>
      </c>
    </row>
    <row r="4350" spans="1:19" x14ac:dyDescent="0.3">
      <c r="A4350" t="s">
        <v>9294</v>
      </c>
      <c r="B4350" t="s">
        <v>101</v>
      </c>
      <c r="C4350" s="14">
        <v>2014</v>
      </c>
      <c r="D4350" t="s">
        <v>302</v>
      </c>
      <c r="E4350" t="s">
        <v>3779</v>
      </c>
      <c r="F4350" t="s">
        <v>299</v>
      </c>
      <c r="G4350" t="s">
        <v>299</v>
      </c>
      <c r="H4350" t="s">
        <v>4353</v>
      </c>
      <c r="I4350" s="14"/>
      <c r="J4350" t="s">
        <v>4353</v>
      </c>
      <c r="K4350" s="14"/>
      <c r="L4350" t="s">
        <v>197</v>
      </c>
      <c r="M4350" t="s">
        <v>202</v>
      </c>
      <c r="N4350" s="14"/>
      <c r="O4350" s="14"/>
      <c r="P4350" s="14"/>
      <c r="Q4350" s="14"/>
      <c r="R4350" s="14"/>
      <c r="S4350" s="14">
        <v>0</v>
      </c>
    </row>
    <row r="4351" spans="1:19" x14ac:dyDescent="0.3">
      <c r="A4351" t="s">
        <v>9295</v>
      </c>
      <c r="B4351" t="s">
        <v>101</v>
      </c>
      <c r="C4351" s="14">
        <v>2014</v>
      </c>
      <c r="D4351" t="s">
        <v>302</v>
      </c>
      <c r="E4351" t="s">
        <v>3780</v>
      </c>
      <c r="F4351" t="s">
        <v>299</v>
      </c>
      <c r="G4351" t="s">
        <v>299</v>
      </c>
      <c r="H4351" t="s">
        <v>4353</v>
      </c>
      <c r="I4351" s="14"/>
      <c r="J4351" t="s">
        <v>4353</v>
      </c>
      <c r="K4351" s="14"/>
      <c r="L4351" t="s">
        <v>197</v>
      </c>
      <c r="M4351" t="s">
        <v>202</v>
      </c>
      <c r="N4351" s="14"/>
      <c r="O4351" s="14"/>
      <c r="P4351" s="14"/>
      <c r="Q4351" s="14"/>
      <c r="R4351" s="14"/>
      <c r="S4351" s="14">
        <v>0</v>
      </c>
    </row>
    <row r="4352" spans="1:19" x14ac:dyDescent="0.3">
      <c r="A4352" t="s">
        <v>9296</v>
      </c>
      <c r="B4352" t="s">
        <v>101</v>
      </c>
      <c r="C4352" s="14">
        <v>2015</v>
      </c>
      <c r="D4352" t="s">
        <v>302</v>
      </c>
      <c r="E4352" t="s">
        <v>9297</v>
      </c>
      <c r="F4352" t="s">
        <v>336</v>
      </c>
      <c r="G4352" t="s">
        <v>337</v>
      </c>
      <c r="H4352" t="s">
        <v>207</v>
      </c>
      <c r="I4352" s="14">
        <v>50000000</v>
      </c>
      <c r="J4352" t="s">
        <v>146</v>
      </c>
      <c r="K4352" s="14">
        <v>50000000</v>
      </c>
      <c r="L4352" t="s">
        <v>198</v>
      </c>
      <c r="M4352" t="s">
        <v>202</v>
      </c>
      <c r="N4352" s="14">
        <v>2</v>
      </c>
      <c r="O4352" s="14">
        <v>5</v>
      </c>
      <c r="P4352" s="14">
        <v>20</v>
      </c>
      <c r="Q4352" s="14">
        <v>0</v>
      </c>
      <c r="R4352" s="14">
        <v>1</v>
      </c>
      <c r="S4352" s="14">
        <v>0</v>
      </c>
    </row>
    <row r="4353" spans="1:19" x14ac:dyDescent="0.3">
      <c r="A4353" t="s">
        <v>9298</v>
      </c>
      <c r="B4353" t="s">
        <v>26</v>
      </c>
      <c r="C4353" s="14">
        <v>1972</v>
      </c>
      <c r="D4353" t="s">
        <v>255</v>
      </c>
      <c r="E4353" t="s">
        <v>4441</v>
      </c>
      <c r="F4353" t="s">
        <v>299</v>
      </c>
      <c r="G4353" t="s">
        <v>299</v>
      </c>
      <c r="H4353" t="s">
        <v>4353</v>
      </c>
      <c r="I4353" s="14"/>
      <c r="J4353" t="s">
        <v>4353</v>
      </c>
      <c r="K4353" s="14">
        <v>45000000</v>
      </c>
      <c r="L4353" t="s">
        <v>198</v>
      </c>
      <c r="M4353" t="s">
        <v>4353</v>
      </c>
      <c r="N4353" s="14">
        <v>0</v>
      </c>
      <c r="O4353" s="14">
        <v>10</v>
      </c>
      <c r="P4353" s="14">
        <v>30</v>
      </c>
      <c r="Q4353" s="14"/>
      <c r="R4353" s="14"/>
      <c r="S4353" s="14">
        <v>0</v>
      </c>
    </row>
    <row r="4354" spans="1:19" x14ac:dyDescent="0.3">
      <c r="A4354" t="s">
        <v>9299</v>
      </c>
      <c r="B4354" t="s">
        <v>26</v>
      </c>
      <c r="C4354" s="14">
        <v>1974</v>
      </c>
      <c r="D4354" t="s">
        <v>255</v>
      </c>
      <c r="E4354" t="s">
        <v>4442</v>
      </c>
      <c r="F4354" t="s">
        <v>299</v>
      </c>
      <c r="G4354" t="s">
        <v>299</v>
      </c>
      <c r="H4354" t="s">
        <v>4353</v>
      </c>
      <c r="I4354" s="14"/>
      <c r="J4354" t="s">
        <v>4353</v>
      </c>
      <c r="K4354" s="14"/>
      <c r="L4354" t="s">
        <v>198</v>
      </c>
      <c r="M4354" t="s">
        <v>4353</v>
      </c>
      <c r="N4354" s="14"/>
      <c r="O4354" s="14"/>
      <c r="P4354" s="14"/>
      <c r="Q4354" s="14"/>
      <c r="R4354" s="14"/>
      <c r="S4354" s="14">
        <v>0</v>
      </c>
    </row>
    <row r="4355" spans="1:19" x14ac:dyDescent="0.3">
      <c r="A4355" t="s">
        <v>9300</v>
      </c>
      <c r="B4355" t="s">
        <v>26</v>
      </c>
      <c r="C4355" s="14">
        <v>1984</v>
      </c>
      <c r="D4355" t="s">
        <v>255</v>
      </c>
      <c r="E4355" t="s">
        <v>256</v>
      </c>
      <c r="F4355" t="s">
        <v>299</v>
      </c>
      <c r="G4355" t="s">
        <v>299</v>
      </c>
      <c r="H4355" t="s">
        <v>4353</v>
      </c>
      <c r="I4355" s="14"/>
      <c r="J4355" t="s">
        <v>4353</v>
      </c>
      <c r="K4355" s="14">
        <v>150000</v>
      </c>
      <c r="L4355" t="s">
        <v>197</v>
      </c>
      <c r="M4355" t="s">
        <v>4353</v>
      </c>
      <c r="N4355" s="14"/>
      <c r="O4355" s="14"/>
      <c r="P4355" s="14"/>
      <c r="Q4355" s="14"/>
      <c r="R4355" s="14"/>
      <c r="S4355" s="14">
        <v>0</v>
      </c>
    </row>
    <row r="4356" spans="1:19" x14ac:dyDescent="0.3">
      <c r="A4356" t="s">
        <v>9301</v>
      </c>
      <c r="B4356" t="s">
        <v>26</v>
      </c>
      <c r="C4356" s="14">
        <v>1989</v>
      </c>
      <c r="D4356" t="s">
        <v>255</v>
      </c>
      <c r="E4356" t="s">
        <v>4443</v>
      </c>
      <c r="F4356" t="s">
        <v>299</v>
      </c>
      <c r="G4356" t="s">
        <v>299</v>
      </c>
      <c r="H4356" t="s">
        <v>4353</v>
      </c>
      <c r="I4356" s="14"/>
      <c r="J4356" t="s">
        <v>4353</v>
      </c>
      <c r="K4356" s="14"/>
      <c r="L4356" t="s">
        <v>198</v>
      </c>
      <c r="M4356" t="s">
        <v>4353</v>
      </c>
      <c r="N4356" s="14"/>
      <c r="O4356" s="14"/>
      <c r="P4356" s="14"/>
      <c r="Q4356" s="14"/>
      <c r="R4356" s="14"/>
      <c r="S4356" s="14">
        <v>0</v>
      </c>
    </row>
    <row r="4357" spans="1:19" x14ac:dyDescent="0.3">
      <c r="A4357" t="s">
        <v>9302</v>
      </c>
      <c r="B4357" t="s">
        <v>26</v>
      </c>
      <c r="C4357" s="14">
        <v>1992</v>
      </c>
      <c r="D4357" t="s">
        <v>362</v>
      </c>
      <c r="E4357" t="s">
        <v>3781</v>
      </c>
      <c r="F4357" t="s">
        <v>299</v>
      </c>
      <c r="G4357" t="s">
        <v>299</v>
      </c>
      <c r="H4357" t="s">
        <v>4353</v>
      </c>
      <c r="I4357" s="14"/>
      <c r="J4357" t="s">
        <v>4353</v>
      </c>
      <c r="K4357" s="14"/>
      <c r="L4357" t="s">
        <v>197</v>
      </c>
      <c r="M4357" t="s">
        <v>4353</v>
      </c>
      <c r="N4357" s="14"/>
      <c r="O4357" s="14"/>
      <c r="P4357" s="14"/>
      <c r="Q4357" s="14"/>
      <c r="R4357" s="14"/>
      <c r="S4357" s="14">
        <v>0</v>
      </c>
    </row>
    <row r="4358" spans="1:19" x14ac:dyDescent="0.3">
      <c r="A4358" t="s">
        <v>9303</v>
      </c>
      <c r="B4358" t="s">
        <v>26</v>
      </c>
      <c r="C4358" s="14">
        <v>1995</v>
      </c>
      <c r="D4358" t="s">
        <v>362</v>
      </c>
      <c r="E4358" t="s">
        <v>7953</v>
      </c>
      <c r="F4358" t="s">
        <v>299</v>
      </c>
      <c r="G4358" t="s">
        <v>299</v>
      </c>
      <c r="H4358" t="s">
        <v>4353</v>
      </c>
      <c r="I4358" s="14"/>
      <c r="J4358" t="s">
        <v>4353</v>
      </c>
      <c r="K4358" s="14"/>
      <c r="L4358" t="s">
        <v>197</v>
      </c>
      <c r="M4358" t="s">
        <v>4353</v>
      </c>
      <c r="N4358" s="14"/>
      <c r="O4358" s="14"/>
      <c r="P4358" s="14"/>
      <c r="Q4358" s="14"/>
      <c r="R4358" s="14"/>
      <c r="S4358" s="14">
        <v>0</v>
      </c>
    </row>
    <row r="4359" spans="1:19" x14ac:dyDescent="0.3">
      <c r="A4359" t="s">
        <v>9304</v>
      </c>
      <c r="B4359" t="s">
        <v>26</v>
      </c>
      <c r="C4359" s="14">
        <v>1999</v>
      </c>
      <c r="D4359" t="s">
        <v>362</v>
      </c>
      <c r="E4359" t="s">
        <v>3782</v>
      </c>
      <c r="F4359" t="s">
        <v>299</v>
      </c>
      <c r="G4359" t="s">
        <v>299</v>
      </c>
      <c r="H4359" t="s">
        <v>4353</v>
      </c>
      <c r="I4359" s="14"/>
      <c r="J4359" t="s">
        <v>4353</v>
      </c>
      <c r="K4359" s="14"/>
      <c r="L4359" t="s">
        <v>197</v>
      </c>
      <c r="M4359" t="s">
        <v>4353</v>
      </c>
      <c r="N4359" s="14"/>
      <c r="O4359" s="14"/>
      <c r="P4359" s="14"/>
      <c r="Q4359" s="14"/>
      <c r="R4359" s="14"/>
      <c r="S4359" s="14">
        <v>0</v>
      </c>
    </row>
    <row r="4360" spans="1:19" x14ac:dyDescent="0.3">
      <c r="A4360" t="s">
        <v>9305</v>
      </c>
      <c r="B4360" t="s">
        <v>26</v>
      </c>
      <c r="C4360" s="14">
        <v>2003</v>
      </c>
      <c r="D4360" t="s">
        <v>302</v>
      </c>
      <c r="E4360" t="s">
        <v>3783</v>
      </c>
      <c r="F4360" t="s">
        <v>299</v>
      </c>
      <c r="G4360" t="s">
        <v>299</v>
      </c>
      <c r="H4360" t="s">
        <v>4353</v>
      </c>
      <c r="I4360" s="14"/>
      <c r="J4360" t="s">
        <v>4353</v>
      </c>
      <c r="K4360" s="14"/>
      <c r="L4360" t="s">
        <v>197</v>
      </c>
      <c r="M4360" t="s">
        <v>202</v>
      </c>
      <c r="N4360" s="14"/>
      <c r="O4360" s="14"/>
      <c r="P4360" s="14"/>
      <c r="Q4360" s="14"/>
      <c r="R4360" s="14"/>
      <c r="S4360" s="14">
        <v>0</v>
      </c>
    </row>
    <row r="4361" spans="1:19" x14ac:dyDescent="0.3">
      <c r="A4361" t="s">
        <v>9306</v>
      </c>
      <c r="B4361" t="s">
        <v>26</v>
      </c>
      <c r="C4361" s="14">
        <v>2004</v>
      </c>
      <c r="D4361" t="s">
        <v>302</v>
      </c>
      <c r="E4361" t="s">
        <v>3785</v>
      </c>
      <c r="F4361" t="s">
        <v>299</v>
      </c>
      <c r="G4361" t="s">
        <v>299</v>
      </c>
      <c r="H4361" t="s">
        <v>4353</v>
      </c>
      <c r="I4361" s="14">
        <v>35000000</v>
      </c>
      <c r="J4361" t="s">
        <v>150</v>
      </c>
      <c r="K4361" s="14">
        <v>66252.140625</v>
      </c>
      <c r="L4361" t="s">
        <v>197</v>
      </c>
      <c r="M4361" t="s">
        <v>202</v>
      </c>
      <c r="N4361" s="14"/>
      <c r="O4361" s="14"/>
      <c r="P4361" s="14"/>
      <c r="Q4361" s="14"/>
      <c r="R4361" s="14"/>
      <c r="S4361" s="14">
        <v>0</v>
      </c>
    </row>
    <row r="4362" spans="1:19" x14ac:dyDescent="0.3">
      <c r="A4362" t="s">
        <v>9307</v>
      </c>
      <c r="B4362" t="s">
        <v>26</v>
      </c>
      <c r="C4362" s="14">
        <v>2004</v>
      </c>
      <c r="D4362" t="s">
        <v>372</v>
      </c>
      <c r="E4362" t="s">
        <v>3784</v>
      </c>
      <c r="F4362" t="s">
        <v>336</v>
      </c>
      <c r="G4362" t="s">
        <v>337</v>
      </c>
      <c r="H4362" t="s">
        <v>456</v>
      </c>
      <c r="I4362" s="14"/>
      <c r="J4362" t="s">
        <v>4353</v>
      </c>
      <c r="K4362" s="14">
        <v>20000000</v>
      </c>
      <c r="L4362" t="s">
        <v>198</v>
      </c>
      <c r="M4362" t="s">
        <v>202</v>
      </c>
      <c r="N4362" s="14"/>
      <c r="O4362" s="14"/>
      <c r="P4362" s="14"/>
      <c r="Q4362" s="14">
        <v>0</v>
      </c>
      <c r="R4362" s="14">
        <v>1</v>
      </c>
      <c r="S4362" s="14">
        <v>1</v>
      </c>
    </row>
    <row r="4363" spans="1:19" x14ac:dyDescent="0.3">
      <c r="A4363" t="s">
        <v>9308</v>
      </c>
      <c r="B4363" t="s">
        <v>26</v>
      </c>
      <c r="C4363" s="14">
        <v>2005</v>
      </c>
      <c r="D4363" t="s">
        <v>302</v>
      </c>
      <c r="E4363" t="s">
        <v>3786</v>
      </c>
      <c r="F4363" t="s">
        <v>299</v>
      </c>
      <c r="G4363" t="s">
        <v>299</v>
      </c>
      <c r="H4363" t="s">
        <v>4353</v>
      </c>
      <c r="I4363" s="14"/>
      <c r="J4363" t="s">
        <v>4353</v>
      </c>
      <c r="K4363" s="14"/>
      <c r="L4363" t="s">
        <v>197</v>
      </c>
      <c r="M4363" t="s">
        <v>202</v>
      </c>
      <c r="N4363" s="14"/>
      <c r="O4363" s="14"/>
      <c r="P4363" s="14"/>
      <c r="Q4363" s="14"/>
      <c r="R4363" s="14"/>
      <c r="S4363" s="14">
        <v>0</v>
      </c>
    </row>
    <row r="4364" spans="1:19" x14ac:dyDescent="0.3">
      <c r="A4364" t="s">
        <v>9309</v>
      </c>
      <c r="B4364" t="s">
        <v>26</v>
      </c>
      <c r="C4364" s="14">
        <v>2005</v>
      </c>
      <c r="D4364" t="s">
        <v>302</v>
      </c>
      <c r="E4364" t="s">
        <v>3787</v>
      </c>
      <c r="F4364" t="s">
        <v>299</v>
      </c>
      <c r="G4364" t="s">
        <v>299</v>
      </c>
      <c r="H4364" t="s">
        <v>4353</v>
      </c>
      <c r="I4364" s="14">
        <v>100000</v>
      </c>
      <c r="J4364" t="s">
        <v>146</v>
      </c>
      <c r="K4364" s="14">
        <v>100000</v>
      </c>
      <c r="L4364" t="s">
        <v>197</v>
      </c>
      <c r="M4364" t="s">
        <v>202</v>
      </c>
      <c r="N4364" s="14"/>
      <c r="O4364" s="14"/>
      <c r="P4364" s="14"/>
      <c r="Q4364" s="14"/>
      <c r="R4364" s="14"/>
      <c r="S4364" s="14">
        <v>0</v>
      </c>
    </row>
    <row r="4365" spans="1:19" x14ac:dyDescent="0.3">
      <c r="A4365" t="s">
        <v>9310</v>
      </c>
      <c r="B4365" t="s">
        <v>26</v>
      </c>
      <c r="C4365" s="14">
        <v>2006</v>
      </c>
      <c r="D4365" t="s">
        <v>302</v>
      </c>
      <c r="E4365" t="s">
        <v>3788</v>
      </c>
      <c r="F4365" t="s">
        <v>299</v>
      </c>
      <c r="G4365" t="s">
        <v>299</v>
      </c>
      <c r="H4365" t="s">
        <v>4353</v>
      </c>
      <c r="I4365" s="14">
        <v>33000000</v>
      </c>
      <c r="J4365" t="s">
        <v>150</v>
      </c>
      <c r="K4365" s="14">
        <v>63110.7734375</v>
      </c>
      <c r="L4365" t="s">
        <v>197</v>
      </c>
      <c r="M4365" t="s">
        <v>202</v>
      </c>
      <c r="N4365" s="14"/>
      <c r="O4365" s="14"/>
      <c r="P4365" s="14"/>
      <c r="Q4365" s="14"/>
      <c r="R4365" s="14"/>
      <c r="S4365" s="14">
        <v>0</v>
      </c>
    </row>
    <row r="4366" spans="1:19" x14ac:dyDescent="0.3">
      <c r="A4366" t="s">
        <v>9311</v>
      </c>
      <c r="B4366" t="s">
        <v>26</v>
      </c>
      <c r="C4366" s="14">
        <v>2006</v>
      </c>
      <c r="D4366" t="s">
        <v>302</v>
      </c>
      <c r="E4366" t="s">
        <v>3792</v>
      </c>
      <c r="F4366" t="s">
        <v>299</v>
      </c>
      <c r="G4366" t="s">
        <v>299</v>
      </c>
      <c r="H4366" t="s">
        <v>4353</v>
      </c>
      <c r="I4366" s="14"/>
      <c r="J4366" t="s">
        <v>4353</v>
      </c>
      <c r="K4366" s="14"/>
      <c r="L4366" t="s">
        <v>197</v>
      </c>
      <c r="M4366" t="s">
        <v>202</v>
      </c>
      <c r="N4366" s="14"/>
      <c r="O4366" s="14"/>
      <c r="P4366" s="14"/>
      <c r="Q4366" s="14"/>
      <c r="R4366" s="14"/>
      <c r="S4366" s="14">
        <v>0</v>
      </c>
    </row>
    <row r="4367" spans="1:19" x14ac:dyDescent="0.3">
      <c r="A4367" t="s">
        <v>9312</v>
      </c>
      <c r="B4367" t="s">
        <v>26</v>
      </c>
      <c r="C4367" s="14">
        <v>2006</v>
      </c>
      <c r="D4367" t="s">
        <v>302</v>
      </c>
      <c r="E4367" t="s">
        <v>3791</v>
      </c>
      <c r="F4367" t="s">
        <v>299</v>
      </c>
      <c r="G4367" t="s">
        <v>299</v>
      </c>
      <c r="H4367" t="s">
        <v>4353</v>
      </c>
      <c r="I4367" s="14"/>
      <c r="J4367" t="s">
        <v>4353</v>
      </c>
      <c r="K4367" s="14"/>
      <c r="L4367" t="s">
        <v>197</v>
      </c>
      <c r="M4367" t="s">
        <v>202</v>
      </c>
      <c r="N4367" s="14"/>
      <c r="O4367" s="14"/>
      <c r="P4367" s="14"/>
      <c r="Q4367" s="14"/>
      <c r="R4367" s="14"/>
      <c r="S4367" s="14">
        <v>0</v>
      </c>
    </row>
    <row r="4368" spans="1:19" x14ac:dyDescent="0.3">
      <c r="A4368" t="s">
        <v>9313</v>
      </c>
      <c r="B4368" t="s">
        <v>26</v>
      </c>
      <c r="C4368" s="14">
        <v>2006</v>
      </c>
      <c r="D4368" t="s">
        <v>302</v>
      </c>
      <c r="E4368" t="s">
        <v>3790</v>
      </c>
      <c r="F4368" t="s">
        <v>299</v>
      </c>
      <c r="G4368" t="s">
        <v>299</v>
      </c>
      <c r="H4368" t="s">
        <v>4353</v>
      </c>
      <c r="I4368" s="14"/>
      <c r="J4368" t="s">
        <v>4353</v>
      </c>
      <c r="K4368" s="14"/>
      <c r="L4368" t="s">
        <v>197</v>
      </c>
      <c r="M4368" t="s">
        <v>202</v>
      </c>
      <c r="N4368" s="14"/>
      <c r="O4368" s="14"/>
      <c r="P4368" s="14"/>
      <c r="Q4368" s="14"/>
      <c r="R4368" s="14"/>
      <c r="S4368" s="14">
        <v>0</v>
      </c>
    </row>
    <row r="4369" spans="1:19" x14ac:dyDescent="0.3">
      <c r="A4369" t="s">
        <v>9314</v>
      </c>
      <c r="B4369" t="s">
        <v>26</v>
      </c>
      <c r="C4369" s="14">
        <v>2006</v>
      </c>
      <c r="D4369" t="s">
        <v>372</v>
      </c>
      <c r="E4369" t="s">
        <v>3789</v>
      </c>
      <c r="F4369" t="s">
        <v>336</v>
      </c>
      <c r="G4369" t="s">
        <v>337</v>
      </c>
      <c r="H4369" t="s">
        <v>456</v>
      </c>
      <c r="I4369" s="14"/>
      <c r="J4369" t="s">
        <v>4353</v>
      </c>
      <c r="K4369" s="14">
        <v>20000000</v>
      </c>
      <c r="L4369" t="s">
        <v>198</v>
      </c>
      <c r="M4369" t="s">
        <v>202</v>
      </c>
      <c r="N4369" s="14"/>
      <c r="O4369" s="14"/>
      <c r="P4369" s="14"/>
      <c r="Q4369" s="14">
        <v>0</v>
      </c>
      <c r="R4369" s="14">
        <v>1</v>
      </c>
      <c r="S4369" s="14">
        <v>1</v>
      </c>
    </row>
    <row r="4370" spans="1:19" x14ac:dyDescent="0.3">
      <c r="A4370" t="s">
        <v>9315</v>
      </c>
      <c r="B4370" t="s">
        <v>26</v>
      </c>
      <c r="C4370" s="14">
        <v>2007</v>
      </c>
      <c r="D4370" t="s">
        <v>302</v>
      </c>
      <c r="E4370" t="s">
        <v>3794</v>
      </c>
      <c r="F4370" t="s">
        <v>299</v>
      </c>
      <c r="G4370" t="s">
        <v>299</v>
      </c>
      <c r="H4370" t="s">
        <v>4353</v>
      </c>
      <c r="I4370" s="14"/>
      <c r="J4370" t="s">
        <v>4353</v>
      </c>
      <c r="K4370" s="14"/>
      <c r="L4370" t="s">
        <v>197</v>
      </c>
      <c r="M4370" t="s">
        <v>202</v>
      </c>
      <c r="N4370" s="14"/>
      <c r="O4370" s="14"/>
      <c r="P4370" s="14"/>
      <c r="Q4370" s="14"/>
      <c r="R4370" s="14"/>
      <c r="S4370" s="14">
        <v>0</v>
      </c>
    </row>
    <row r="4371" spans="1:19" x14ac:dyDescent="0.3">
      <c r="A4371" t="s">
        <v>9316</v>
      </c>
      <c r="B4371" t="s">
        <v>26</v>
      </c>
      <c r="C4371" s="14">
        <v>2007</v>
      </c>
      <c r="D4371" t="s">
        <v>302</v>
      </c>
      <c r="E4371" t="s">
        <v>3793</v>
      </c>
      <c r="F4371" t="s">
        <v>299</v>
      </c>
      <c r="G4371" t="s">
        <v>299</v>
      </c>
      <c r="H4371" t="s">
        <v>4353</v>
      </c>
      <c r="I4371" s="14">
        <v>3000000</v>
      </c>
      <c r="J4371" t="s">
        <v>150</v>
      </c>
      <c r="K4371" s="14">
        <v>6259.5615234375</v>
      </c>
      <c r="L4371" t="s">
        <v>197</v>
      </c>
      <c r="M4371" t="s">
        <v>202</v>
      </c>
      <c r="N4371" s="14"/>
      <c r="O4371" s="14"/>
      <c r="P4371" s="14"/>
      <c r="Q4371" s="14"/>
      <c r="R4371" s="14"/>
      <c r="S4371" s="14">
        <v>0</v>
      </c>
    </row>
    <row r="4372" spans="1:19" x14ac:dyDescent="0.3">
      <c r="A4372" t="s">
        <v>9317</v>
      </c>
      <c r="B4372" t="s">
        <v>26</v>
      </c>
      <c r="C4372" s="14">
        <v>2008</v>
      </c>
      <c r="D4372" t="s">
        <v>302</v>
      </c>
      <c r="E4372" t="s">
        <v>3797</v>
      </c>
      <c r="F4372" t="s">
        <v>299</v>
      </c>
      <c r="G4372" t="s">
        <v>299</v>
      </c>
      <c r="H4372" t="s">
        <v>4353</v>
      </c>
      <c r="I4372" s="14">
        <v>300000000</v>
      </c>
      <c r="J4372" t="s">
        <v>150</v>
      </c>
      <c r="K4372" s="14">
        <v>669934.0625</v>
      </c>
      <c r="L4372" t="s">
        <v>197</v>
      </c>
      <c r="M4372" t="s">
        <v>202</v>
      </c>
      <c r="N4372" s="14"/>
      <c r="O4372" s="14"/>
      <c r="P4372" s="14"/>
      <c r="Q4372" s="14"/>
      <c r="R4372" s="14"/>
      <c r="S4372" s="14">
        <v>0</v>
      </c>
    </row>
    <row r="4373" spans="1:19" x14ac:dyDescent="0.3">
      <c r="A4373" t="s">
        <v>9318</v>
      </c>
      <c r="B4373" t="s">
        <v>26</v>
      </c>
      <c r="C4373" s="14">
        <v>2008</v>
      </c>
      <c r="D4373" t="s">
        <v>302</v>
      </c>
      <c r="E4373" t="s">
        <v>3798</v>
      </c>
      <c r="F4373" t="s">
        <v>299</v>
      </c>
      <c r="G4373" t="s">
        <v>299</v>
      </c>
      <c r="H4373" t="s">
        <v>4353</v>
      </c>
      <c r="I4373" s="14"/>
      <c r="J4373" t="s">
        <v>4353</v>
      </c>
      <c r="K4373" s="14"/>
      <c r="L4373" t="s">
        <v>197</v>
      </c>
      <c r="M4373" t="s">
        <v>202</v>
      </c>
      <c r="N4373" s="14"/>
      <c r="O4373" s="14"/>
      <c r="P4373" s="14"/>
      <c r="Q4373" s="14"/>
      <c r="R4373" s="14"/>
      <c r="S4373" s="14">
        <v>0</v>
      </c>
    </row>
    <row r="4374" spans="1:19" x14ac:dyDescent="0.3">
      <c r="A4374" t="s">
        <v>9319</v>
      </c>
      <c r="B4374" t="s">
        <v>26</v>
      </c>
      <c r="C4374" s="14">
        <v>2008</v>
      </c>
      <c r="D4374" t="s">
        <v>302</v>
      </c>
      <c r="E4374" t="s">
        <v>3795</v>
      </c>
      <c r="F4374" t="s">
        <v>299</v>
      </c>
      <c r="G4374" t="s">
        <v>299</v>
      </c>
      <c r="H4374" t="s">
        <v>4353</v>
      </c>
      <c r="I4374" s="14">
        <v>1600000</v>
      </c>
      <c r="J4374" t="s">
        <v>146</v>
      </c>
      <c r="K4374" s="14">
        <v>1600000</v>
      </c>
      <c r="L4374" t="s">
        <v>197</v>
      </c>
      <c r="M4374" t="s">
        <v>202</v>
      </c>
      <c r="N4374" s="14"/>
      <c r="O4374" s="14"/>
      <c r="P4374" s="14"/>
      <c r="Q4374" s="14"/>
      <c r="R4374" s="14"/>
      <c r="S4374" s="14">
        <v>0</v>
      </c>
    </row>
    <row r="4375" spans="1:19" x14ac:dyDescent="0.3">
      <c r="A4375" t="s">
        <v>9320</v>
      </c>
      <c r="B4375" t="s">
        <v>26</v>
      </c>
      <c r="C4375" s="14">
        <v>2008</v>
      </c>
      <c r="D4375" t="s">
        <v>302</v>
      </c>
      <c r="E4375" t="s">
        <v>3796</v>
      </c>
      <c r="F4375" t="s">
        <v>299</v>
      </c>
      <c r="G4375" t="s">
        <v>299</v>
      </c>
      <c r="H4375" t="s">
        <v>4353</v>
      </c>
      <c r="I4375" s="14"/>
      <c r="J4375" t="s">
        <v>4353</v>
      </c>
      <c r="K4375" s="14"/>
      <c r="L4375" t="s">
        <v>197</v>
      </c>
      <c r="M4375" t="s">
        <v>202</v>
      </c>
      <c r="N4375" s="14"/>
      <c r="O4375" s="14"/>
      <c r="P4375" s="14"/>
      <c r="Q4375" s="14"/>
      <c r="R4375" s="14"/>
      <c r="S4375" s="14">
        <v>0</v>
      </c>
    </row>
    <row r="4376" spans="1:19" x14ac:dyDescent="0.3">
      <c r="A4376" t="s">
        <v>9321</v>
      </c>
      <c r="B4376" t="s">
        <v>26</v>
      </c>
      <c r="C4376" s="14">
        <v>2009</v>
      </c>
      <c r="D4376" t="s">
        <v>372</v>
      </c>
      <c r="E4376" t="s">
        <v>3800</v>
      </c>
      <c r="F4376" t="s">
        <v>336</v>
      </c>
      <c r="G4376" t="s">
        <v>337</v>
      </c>
      <c r="H4376" t="s">
        <v>207</v>
      </c>
      <c r="I4376" s="14"/>
      <c r="J4376" t="s">
        <v>4353</v>
      </c>
      <c r="K4376" s="14">
        <v>32000000</v>
      </c>
      <c r="L4376" t="s">
        <v>198</v>
      </c>
      <c r="M4376" t="s">
        <v>202</v>
      </c>
      <c r="N4376" s="14"/>
      <c r="O4376" s="14"/>
      <c r="P4376" s="14"/>
      <c r="Q4376" s="14">
        <v>0</v>
      </c>
      <c r="R4376" s="14">
        <v>1</v>
      </c>
      <c r="S4376" s="14">
        <v>1</v>
      </c>
    </row>
    <row r="4377" spans="1:19" x14ac:dyDescent="0.3">
      <c r="A4377" t="s">
        <v>9322</v>
      </c>
      <c r="B4377" t="s">
        <v>26</v>
      </c>
      <c r="C4377" s="14">
        <v>2009</v>
      </c>
      <c r="D4377" t="s">
        <v>302</v>
      </c>
      <c r="E4377" t="s">
        <v>3799</v>
      </c>
      <c r="F4377" t="s">
        <v>299</v>
      </c>
      <c r="G4377" t="s">
        <v>299</v>
      </c>
      <c r="H4377" t="s">
        <v>4353</v>
      </c>
      <c r="I4377" s="14"/>
      <c r="J4377" t="s">
        <v>4353</v>
      </c>
      <c r="K4377" s="14"/>
      <c r="L4377" t="s">
        <v>197</v>
      </c>
      <c r="M4377" t="s">
        <v>202</v>
      </c>
      <c r="N4377" s="14"/>
      <c r="O4377" s="14"/>
      <c r="P4377" s="14"/>
      <c r="Q4377" s="14"/>
      <c r="R4377" s="14"/>
      <c r="S4377" s="14">
        <v>0</v>
      </c>
    </row>
    <row r="4378" spans="1:19" x14ac:dyDescent="0.3">
      <c r="A4378" t="s">
        <v>9323</v>
      </c>
      <c r="B4378" t="s">
        <v>26</v>
      </c>
      <c r="C4378" s="14">
        <v>2009</v>
      </c>
      <c r="D4378" t="s">
        <v>302</v>
      </c>
      <c r="E4378" t="s">
        <v>3801</v>
      </c>
      <c r="F4378" t="s">
        <v>299</v>
      </c>
      <c r="G4378" t="s">
        <v>299</v>
      </c>
      <c r="H4378" t="s">
        <v>4353</v>
      </c>
      <c r="I4378" s="14">
        <v>3600000</v>
      </c>
      <c r="J4378" t="s">
        <v>146</v>
      </c>
      <c r="K4378" s="14">
        <v>3600000</v>
      </c>
      <c r="L4378" t="s">
        <v>197</v>
      </c>
      <c r="M4378" t="s">
        <v>202</v>
      </c>
      <c r="N4378" s="14"/>
      <c r="O4378" s="14"/>
      <c r="P4378" s="14"/>
      <c r="Q4378" s="14"/>
      <c r="R4378" s="14"/>
      <c r="S4378" s="14">
        <v>0</v>
      </c>
    </row>
    <row r="4379" spans="1:19" x14ac:dyDescent="0.3">
      <c r="A4379" t="s">
        <v>9324</v>
      </c>
      <c r="B4379" t="s">
        <v>26</v>
      </c>
      <c r="C4379" s="14">
        <v>2009</v>
      </c>
      <c r="D4379" t="s">
        <v>302</v>
      </c>
      <c r="E4379" t="s">
        <v>3802</v>
      </c>
      <c r="F4379" t="s">
        <v>299</v>
      </c>
      <c r="G4379" t="s">
        <v>299</v>
      </c>
      <c r="H4379" t="s">
        <v>4353</v>
      </c>
      <c r="I4379" s="14">
        <v>4200000000</v>
      </c>
      <c r="J4379" t="s">
        <v>150</v>
      </c>
      <c r="K4379" s="14">
        <v>8894795</v>
      </c>
      <c r="L4379" t="s">
        <v>197</v>
      </c>
      <c r="M4379" t="s">
        <v>202</v>
      </c>
      <c r="N4379" s="14"/>
      <c r="O4379" s="14"/>
      <c r="P4379" s="14"/>
      <c r="Q4379" s="14"/>
      <c r="R4379" s="14"/>
      <c r="S4379" s="14">
        <v>0</v>
      </c>
    </row>
    <row r="4380" spans="1:19" x14ac:dyDescent="0.3">
      <c r="A4380" t="s">
        <v>9325</v>
      </c>
      <c r="B4380" t="s">
        <v>26</v>
      </c>
      <c r="C4380" s="14">
        <v>2009</v>
      </c>
      <c r="D4380" t="s">
        <v>4542</v>
      </c>
      <c r="E4380" t="s">
        <v>3803</v>
      </c>
      <c r="F4380" t="s">
        <v>336</v>
      </c>
      <c r="G4380" t="s">
        <v>337</v>
      </c>
      <c r="H4380" t="s">
        <v>1465</v>
      </c>
      <c r="I4380" s="14">
        <v>165000000</v>
      </c>
      <c r="J4380" t="s">
        <v>146</v>
      </c>
      <c r="K4380" s="14">
        <v>165000000</v>
      </c>
      <c r="L4380" t="s">
        <v>198</v>
      </c>
      <c r="M4380" t="s">
        <v>202</v>
      </c>
      <c r="N4380" s="14">
        <v>2</v>
      </c>
      <c r="O4380" s="14">
        <v>7</v>
      </c>
      <c r="P4380" s="14">
        <v>20</v>
      </c>
      <c r="Q4380" s="14">
        <v>0</v>
      </c>
      <c r="R4380" s="14">
        <v>1</v>
      </c>
      <c r="S4380" s="14">
        <v>1</v>
      </c>
    </row>
    <row r="4381" spans="1:19" x14ac:dyDescent="0.3">
      <c r="A4381" t="s">
        <v>9326</v>
      </c>
      <c r="B4381" t="s">
        <v>26</v>
      </c>
      <c r="C4381" s="14">
        <v>2009</v>
      </c>
      <c r="D4381" t="s">
        <v>372</v>
      </c>
      <c r="E4381" t="s">
        <v>204</v>
      </c>
      <c r="F4381" t="s">
        <v>364</v>
      </c>
      <c r="G4381" t="s">
        <v>365</v>
      </c>
      <c r="H4381" t="s">
        <v>207</v>
      </c>
      <c r="I4381" s="14"/>
      <c r="J4381" t="s">
        <v>4353</v>
      </c>
      <c r="K4381" s="14">
        <v>4000000</v>
      </c>
      <c r="L4381" t="s">
        <v>198</v>
      </c>
      <c r="M4381" t="s">
        <v>366</v>
      </c>
      <c r="N4381" s="14">
        <v>0</v>
      </c>
      <c r="O4381" s="14"/>
      <c r="P4381" s="14"/>
      <c r="Q4381" s="14">
        <v>0</v>
      </c>
      <c r="R4381" s="14">
        <v>1</v>
      </c>
      <c r="S4381" s="14">
        <v>0</v>
      </c>
    </row>
    <row r="4382" spans="1:19" x14ac:dyDescent="0.3">
      <c r="A4382" t="s">
        <v>9327</v>
      </c>
      <c r="B4382" t="s">
        <v>26</v>
      </c>
      <c r="C4382" s="14">
        <v>2010</v>
      </c>
      <c r="D4382" t="s">
        <v>4542</v>
      </c>
      <c r="E4382" t="s">
        <v>9329</v>
      </c>
      <c r="F4382" t="s">
        <v>336</v>
      </c>
      <c r="G4382" t="s">
        <v>337</v>
      </c>
      <c r="H4382" t="s">
        <v>1465</v>
      </c>
      <c r="I4382" s="14">
        <v>25000000</v>
      </c>
      <c r="J4382" t="s">
        <v>146</v>
      </c>
      <c r="K4382" s="14">
        <v>25000000</v>
      </c>
      <c r="L4382" t="s">
        <v>198</v>
      </c>
      <c r="M4382" t="s">
        <v>202</v>
      </c>
      <c r="N4382" s="14">
        <v>2</v>
      </c>
      <c r="O4382" s="14">
        <v>5</v>
      </c>
      <c r="P4382" s="14">
        <v>20</v>
      </c>
      <c r="Q4382" s="14">
        <v>0</v>
      </c>
      <c r="R4382" s="14">
        <v>1</v>
      </c>
      <c r="S4382" s="14">
        <v>1</v>
      </c>
    </row>
    <row r="4383" spans="1:19" x14ac:dyDescent="0.3">
      <c r="A4383" t="s">
        <v>9328</v>
      </c>
      <c r="B4383" t="s">
        <v>26</v>
      </c>
      <c r="C4383" s="14">
        <v>2010</v>
      </c>
      <c r="D4383" t="s">
        <v>302</v>
      </c>
      <c r="E4383" t="s">
        <v>3804</v>
      </c>
      <c r="F4383" t="s">
        <v>299</v>
      </c>
      <c r="G4383" t="s">
        <v>299</v>
      </c>
      <c r="H4383" t="s">
        <v>4353</v>
      </c>
      <c r="I4383" s="14">
        <v>8600000</v>
      </c>
      <c r="J4383" t="s">
        <v>146</v>
      </c>
      <c r="K4383" s="14">
        <v>8600000</v>
      </c>
      <c r="L4383" t="s">
        <v>197</v>
      </c>
      <c r="M4383" t="s">
        <v>202</v>
      </c>
      <c r="N4383" s="14"/>
      <c r="O4383" s="14"/>
      <c r="P4383" s="14"/>
      <c r="Q4383" s="14"/>
      <c r="R4383" s="14"/>
      <c r="S4383" s="14">
        <v>0</v>
      </c>
    </row>
    <row r="4384" spans="1:19" x14ac:dyDescent="0.3">
      <c r="A4384" t="s">
        <v>9330</v>
      </c>
      <c r="B4384" t="s">
        <v>26</v>
      </c>
      <c r="C4384" s="14">
        <v>2010</v>
      </c>
      <c r="D4384" t="s">
        <v>302</v>
      </c>
      <c r="E4384" t="s">
        <v>3806</v>
      </c>
      <c r="F4384" t="s">
        <v>299</v>
      </c>
      <c r="G4384" t="s">
        <v>299</v>
      </c>
      <c r="H4384" t="s">
        <v>4353</v>
      </c>
      <c r="I4384" s="14"/>
      <c r="J4384" t="s">
        <v>4353</v>
      </c>
      <c r="K4384" s="14"/>
      <c r="L4384" t="s">
        <v>197</v>
      </c>
      <c r="M4384" t="s">
        <v>202</v>
      </c>
      <c r="N4384" s="14"/>
      <c r="O4384" s="14"/>
      <c r="P4384" s="14"/>
      <c r="Q4384" s="14"/>
      <c r="R4384" s="14"/>
      <c r="S4384" s="14">
        <v>0</v>
      </c>
    </row>
    <row r="4385" spans="1:19" x14ac:dyDescent="0.3">
      <c r="A4385" t="s">
        <v>9331</v>
      </c>
      <c r="B4385" t="s">
        <v>26</v>
      </c>
      <c r="C4385" s="14">
        <v>2010</v>
      </c>
      <c r="D4385" t="s">
        <v>4542</v>
      </c>
      <c r="E4385" t="s">
        <v>3805</v>
      </c>
      <c r="F4385" t="s">
        <v>364</v>
      </c>
      <c r="G4385" t="s">
        <v>365</v>
      </c>
      <c r="H4385" t="s">
        <v>1465</v>
      </c>
      <c r="I4385" s="14">
        <v>3200000</v>
      </c>
      <c r="J4385" t="s">
        <v>146</v>
      </c>
      <c r="K4385" s="14">
        <v>3200000</v>
      </c>
      <c r="L4385" t="s">
        <v>198</v>
      </c>
      <c r="M4385" t="s">
        <v>366</v>
      </c>
      <c r="N4385" s="14">
        <v>0</v>
      </c>
      <c r="O4385" s="14"/>
      <c r="P4385" s="14"/>
      <c r="Q4385" s="14">
        <v>0</v>
      </c>
      <c r="R4385" s="14">
        <v>1</v>
      </c>
      <c r="S4385" s="14">
        <v>0</v>
      </c>
    </row>
    <row r="4386" spans="1:19" x14ac:dyDescent="0.3">
      <c r="A4386" t="s">
        <v>9332</v>
      </c>
      <c r="B4386" t="s">
        <v>26</v>
      </c>
      <c r="C4386" s="14">
        <v>2011</v>
      </c>
      <c r="D4386" t="s">
        <v>302</v>
      </c>
      <c r="E4386" t="s">
        <v>1645</v>
      </c>
      <c r="F4386" t="s">
        <v>299</v>
      </c>
      <c r="G4386" t="s">
        <v>299</v>
      </c>
      <c r="H4386" t="s">
        <v>4353</v>
      </c>
      <c r="I4386" s="14">
        <v>2000000</v>
      </c>
      <c r="J4386" t="s">
        <v>147</v>
      </c>
      <c r="K4386" s="14">
        <v>309527.5</v>
      </c>
      <c r="L4386" t="s">
        <v>197</v>
      </c>
      <c r="M4386" t="s">
        <v>202</v>
      </c>
      <c r="N4386" s="14"/>
      <c r="O4386" s="14"/>
      <c r="P4386" s="14"/>
      <c r="Q4386" s="14"/>
      <c r="R4386" s="14"/>
      <c r="S4386" s="14">
        <v>0</v>
      </c>
    </row>
    <row r="4387" spans="1:19" x14ac:dyDescent="0.3">
      <c r="A4387" t="s">
        <v>9333</v>
      </c>
      <c r="B4387" t="s">
        <v>26</v>
      </c>
      <c r="C4387" s="14">
        <v>2011</v>
      </c>
      <c r="D4387" t="s">
        <v>372</v>
      </c>
      <c r="E4387" t="s">
        <v>204</v>
      </c>
      <c r="F4387" t="s">
        <v>364</v>
      </c>
      <c r="G4387" t="s">
        <v>365</v>
      </c>
      <c r="H4387" t="s">
        <v>207</v>
      </c>
      <c r="I4387" s="14"/>
      <c r="J4387" t="s">
        <v>4353</v>
      </c>
      <c r="K4387" s="14">
        <v>5000000</v>
      </c>
      <c r="L4387" t="s">
        <v>198</v>
      </c>
      <c r="M4387" t="s">
        <v>366</v>
      </c>
      <c r="N4387" s="14">
        <v>0</v>
      </c>
      <c r="O4387" s="14"/>
      <c r="P4387" s="14">
        <v>10</v>
      </c>
      <c r="Q4387" s="14">
        <v>0</v>
      </c>
      <c r="R4387" s="14">
        <v>1</v>
      </c>
      <c r="S4387" s="14">
        <v>0</v>
      </c>
    </row>
    <row r="4388" spans="1:19" x14ac:dyDescent="0.3">
      <c r="A4388" t="s">
        <v>9334</v>
      </c>
      <c r="B4388" t="s">
        <v>26</v>
      </c>
      <c r="C4388" s="14">
        <v>2012</v>
      </c>
      <c r="D4388" t="s">
        <v>372</v>
      </c>
      <c r="E4388" t="s">
        <v>1397</v>
      </c>
      <c r="F4388" t="s">
        <v>364</v>
      </c>
      <c r="G4388" t="s">
        <v>365</v>
      </c>
      <c r="H4388" t="s">
        <v>207</v>
      </c>
      <c r="I4388" s="14"/>
      <c r="J4388" t="s">
        <v>4353</v>
      </c>
      <c r="K4388" s="14">
        <v>5000000</v>
      </c>
      <c r="L4388" t="s">
        <v>198</v>
      </c>
      <c r="M4388" t="s">
        <v>366</v>
      </c>
      <c r="N4388" s="14">
        <v>0</v>
      </c>
      <c r="O4388" s="14"/>
      <c r="P4388" s="14"/>
      <c r="Q4388" s="14">
        <v>0</v>
      </c>
      <c r="R4388" s="14">
        <v>1</v>
      </c>
      <c r="S4388" s="14">
        <v>0</v>
      </c>
    </row>
    <row r="4389" spans="1:19" x14ac:dyDescent="0.3">
      <c r="A4389" t="s">
        <v>9335</v>
      </c>
      <c r="B4389" t="s">
        <v>26</v>
      </c>
      <c r="C4389" s="14">
        <v>2012</v>
      </c>
      <c r="D4389" t="s">
        <v>372</v>
      </c>
      <c r="E4389" t="s">
        <v>3808</v>
      </c>
      <c r="F4389" t="s">
        <v>336</v>
      </c>
      <c r="G4389" t="s">
        <v>337</v>
      </c>
      <c r="H4389" t="s">
        <v>207</v>
      </c>
      <c r="I4389" s="14"/>
      <c r="J4389" t="s">
        <v>4353</v>
      </c>
      <c r="K4389" s="14">
        <v>75000000</v>
      </c>
      <c r="L4389" t="s">
        <v>198</v>
      </c>
      <c r="M4389" t="s">
        <v>202</v>
      </c>
      <c r="N4389" s="14"/>
      <c r="O4389" s="14"/>
      <c r="P4389" s="14"/>
      <c r="Q4389" s="14">
        <v>0</v>
      </c>
      <c r="R4389" s="14">
        <v>1</v>
      </c>
      <c r="S4389" s="14">
        <v>1</v>
      </c>
    </row>
    <row r="4390" spans="1:19" x14ac:dyDescent="0.3">
      <c r="A4390" t="s">
        <v>9336</v>
      </c>
      <c r="B4390" t="s">
        <v>26</v>
      </c>
      <c r="C4390" s="14">
        <v>2012</v>
      </c>
      <c r="D4390" t="s">
        <v>372</v>
      </c>
      <c r="E4390" t="s">
        <v>3807</v>
      </c>
      <c r="F4390" t="s">
        <v>336</v>
      </c>
      <c r="G4390" t="s">
        <v>337</v>
      </c>
      <c r="H4390" t="s">
        <v>207</v>
      </c>
      <c r="I4390" s="14"/>
      <c r="J4390" t="s">
        <v>4353</v>
      </c>
      <c r="K4390" s="14">
        <v>75000000</v>
      </c>
      <c r="L4390" t="s">
        <v>198</v>
      </c>
      <c r="M4390" t="s">
        <v>199</v>
      </c>
      <c r="N4390" s="14"/>
      <c r="O4390" s="14"/>
      <c r="P4390" s="14"/>
      <c r="Q4390" s="14">
        <v>0</v>
      </c>
      <c r="R4390" s="14">
        <v>1</v>
      </c>
      <c r="S4390" s="14">
        <v>1</v>
      </c>
    </row>
    <row r="4391" spans="1:19" x14ac:dyDescent="0.3">
      <c r="A4391" t="s">
        <v>9337</v>
      </c>
      <c r="B4391" t="s">
        <v>26</v>
      </c>
      <c r="C4391" s="14">
        <v>2013</v>
      </c>
      <c r="D4391" t="s">
        <v>5090</v>
      </c>
      <c r="E4391" t="s">
        <v>3809</v>
      </c>
      <c r="F4391" t="s">
        <v>336</v>
      </c>
      <c r="G4391" t="s">
        <v>337</v>
      </c>
      <c r="H4391" t="s">
        <v>207</v>
      </c>
      <c r="I4391" s="14"/>
      <c r="J4391" t="s">
        <v>4353</v>
      </c>
      <c r="K4391" s="14">
        <v>19000000</v>
      </c>
      <c r="L4391" t="s">
        <v>198</v>
      </c>
      <c r="M4391" t="s">
        <v>202</v>
      </c>
      <c r="N4391" s="14"/>
      <c r="O4391" s="14"/>
      <c r="P4391" s="14"/>
      <c r="Q4391" s="14">
        <v>0</v>
      </c>
      <c r="R4391" s="14">
        <v>1</v>
      </c>
      <c r="S4391" s="14">
        <v>1</v>
      </c>
    </row>
    <row r="4392" spans="1:19" x14ac:dyDescent="0.3">
      <c r="A4392" t="s">
        <v>9338</v>
      </c>
      <c r="B4392" t="s">
        <v>26</v>
      </c>
      <c r="C4392" s="14">
        <v>2014</v>
      </c>
      <c r="D4392" t="s">
        <v>302</v>
      </c>
      <c r="E4392" t="s">
        <v>3810</v>
      </c>
      <c r="F4392" t="s">
        <v>364</v>
      </c>
      <c r="G4392" t="s">
        <v>365</v>
      </c>
      <c r="H4392" t="s">
        <v>4353</v>
      </c>
      <c r="I4392" s="14">
        <v>820000</v>
      </c>
      <c r="J4392" t="s">
        <v>146</v>
      </c>
      <c r="K4392" s="14">
        <v>820000</v>
      </c>
      <c r="L4392" t="s">
        <v>197</v>
      </c>
      <c r="M4392" t="s">
        <v>202</v>
      </c>
      <c r="N4392" s="14"/>
      <c r="O4392" s="14"/>
      <c r="P4392" s="14"/>
      <c r="Q4392" s="14"/>
      <c r="R4392" s="14"/>
      <c r="S4392" s="14">
        <v>0</v>
      </c>
    </row>
    <row r="4393" spans="1:19" x14ac:dyDescent="0.3">
      <c r="A4393" t="s">
        <v>9339</v>
      </c>
      <c r="B4393" t="s">
        <v>26</v>
      </c>
      <c r="C4393" s="14">
        <v>2014</v>
      </c>
      <c r="D4393" t="s">
        <v>302</v>
      </c>
      <c r="E4393" t="s">
        <v>3811</v>
      </c>
      <c r="F4393" t="s">
        <v>299</v>
      </c>
      <c r="G4393" t="s">
        <v>299</v>
      </c>
      <c r="H4393" t="s">
        <v>4353</v>
      </c>
      <c r="I4393" s="14">
        <v>420000000</v>
      </c>
      <c r="J4393" t="s">
        <v>150</v>
      </c>
      <c r="K4393" s="14">
        <v>849488.875</v>
      </c>
      <c r="L4393" t="s">
        <v>197</v>
      </c>
      <c r="M4393" t="s">
        <v>202</v>
      </c>
      <c r="N4393" s="14"/>
      <c r="O4393" s="14"/>
      <c r="P4393" s="14"/>
      <c r="Q4393" s="14"/>
      <c r="R4393" s="14"/>
      <c r="S4393" s="14">
        <v>0</v>
      </c>
    </row>
    <row r="4394" spans="1:19" x14ac:dyDescent="0.3">
      <c r="A4394" t="s">
        <v>9340</v>
      </c>
      <c r="B4394" t="s">
        <v>26</v>
      </c>
      <c r="C4394" s="14">
        <v>2014</v>
      </c>
      <c r="D4394" t="s">
        <v>372</v>
      </c>
      <c r="E4394" t="s">
        <v>3812</v>
      </c>
      <c r="F4394" t="s">
        <v>336</v>
      </c>
      <c r="G4394" t="s">
        <v>337</v>
      </c>
      <c r="H4394" t="s">
        <v>207</v>
      </c>
      <c r="I4394" s="14"/>
      <c r="J4394" t="s">
        <v>4353</v>
      </c>
      <c r="K4394" s="14">
        <v>55000000</v>
      </c>
      <c r="L4394" t="s">
        <v>198</v>
      </c>
      <c r="M4394" t="s">
        <v>202</v>
      </c>
      <c r="N4394" s="14"/>
      <c r="O4394" s="14">
        <v>5</v>
      </c>
      <c r="P4394" s="14">
        <v>25</v>
      </c>
      <c r="Q4394" s="14">
        <v>0</v>
      </c>
      <c r="R4394" s="14">
        <v>1</v>
      </c>
      <c r="S4394" s="14">
        <v>1</v>
      </c>
    </row>
    <row r="4395" spans="1:19" x14ac:dyDescent="0.3">
      <c r="A4395" t="s">
        <v>9341</v>
      </c>
      <c r="B4395" t="s">
        <v>26</v>
      </c>
      <c r="C4395" s="14">
        <v>2016</v>
      </c>
      <c r="D4395" t="s">
        <v>372</v>
      </c>
      <c r="E4395" t="s">
        <v>3814</v>
      </c>
      <c r="F4395" t="s">
        <v>336</v>
      </c>
      <c r="G4395" t="s">
        <v>337</v>
      </c>
      <c r="H4395" t="s">
        <v>207</v>
      </c>
      <c r="I4395" s="14"/>
      <c r="J4395" t="s">
        <v>4353</v>
      </c>
      <c r="K4395" s="14">
        <v>57000000</v>
      </c>
      <c r="L4395" t="s">
        <v>198</v>
      </c>
      <c r="M4395" t="s">
        <v>202</v>
      </c>
      <c r="N4395" s="14"/>
      <c r="O4395" s="14"/>
      <c r="P4395" s="14"/>
      <c r="Q4395" s="14">
        <v>0</v>
      </c>
      <c r="R4395" s="14">
        <v>1</v>
      </c>
      <c r="S4395" s="14">
        <v>1</v>
      </c>
    </row>
    <row r="4396" spans="1:19" x14ac:dyDescent="0.3">
      <c r="A4396" t="s">
        <v>9342</v>
      </c>
      <c r="B4396" t="s">
        <v>26</v>
      </c>
      <c r="C4396" s="14">
        <v>2016</v>
      </c>
      <c r="D4396" t="s">
        <v>372</v>
      </c>
      <c r="E4396" t="s">
        <v>3815</v>
      </c>
      <c r="F4396" t="s">
        <v>364</v>
      </c>
      <c r="G4396" t="s">
        <v>365</v>
      </c>
      <c r="H4396" t="s">
        <v>207</v>
      </c>
      <c r="I4396" s="14"/>
      <c r="J4396" t="s">
        <v>4353</v>
      </c>
      <c r="K4396" s="14">
        <v>62000000</v>
      </c>
      <c r="L4396" t="s">
        <v>198</v>
      </c>
      <c r="M4396" t="s">
        <v>366</v>
      </c>
      <c r="N4396" s="14">
        <v>0</v>
      </c>
      <c r="O4396" s="14"/>
      <c r="P4396" s="14"/>
      <c r="Q4396" s="14">
        <v>0</v>
      </c>
      <c r="R4396" s="14">
        <v>1</v>
      </c>
      <c r="S4396" s="14">
        <v>0</v>
      </c>
    </row>
    <row r="4397" spans="1:19" x14ac:dyDescent="0.3">
      <c r="A4397" t="s">
        <v>9343</v>
      </c>
      <c r="B4397" t="s">
        <v>26</v>
      </c>
      <c r="C4397" s="14">
        <v>2016</v>
      </c>
      <c r="D4397" t="s">
        <v>372</v>
      </c>
      <c r="E4397" t="s">
        <v>3813</v>
      </c>
      <c r="F4397" t="s">
        <v>336</v>
      </c>
      <c r="G4397" t="s">
        <v>337</v>
      </c>
      <c r="H4397" t="s">
        <v>207</v>
      </c>
      <c r="I4397" s="14"/>
      <c r="J4397" t="s">
        <v>4353</v>
      </c>
      <c r="K4397" s="14">
        <v>44000000</v>
      </c>
      <c r="L4397" t="s">
        <v>198</v>
      </c>
      <c r="M4397" t="s">
        <v>4353</v>
      </c>
      <c r="N4397" s="14"/>
      <c r="O4397" s="14"/>
      <c r="P4397" s="14"/>
      <c r="Q4397" s="14">
        <v>0</v>
      </c>
      <c r="R4397" s="14">
        <v>1</v>
      </c>
      <c r="S4397" s="14">
        <v>1</v>
      </c>
    </row>
    <row r="4398" spans="1:19" x14ac:dyDescent="0.3">
      <c r="A4398" t="s">
        <v>9344</v>
      </c>
      <c r="B4398" t="s">
        <v>112</v>
      </c>
      <c r="C4398" s="14">
        <v>2001</v>
      </c>
      <c r="D4398" t="s">
        <v>302</v>
      </c>
      <c r="E4398" t="s">
        <v>3816</v>
      </c>
      <c r="F4398" t="s">
        <v>336</v>
      </c>
      <c r="G4398" t="s">
        <v>337</v>
      </c>
      <c r="H4398" t="s">
        <v>207</v>
      </c>
      <c r="I4398" s="14">
        <v>4200000</v>
      </c>
      <c r="J4398" t="s">
        <v>146</v>
      </c>
      <c r="K4398" s="14">
        <v>4200000</v>
      </c>
      <c r="L4398" t="s">
        <v>198</v>
      </c>
      <c r="M4398" t="s">
        <v>202</v>
      </c>
      <c r="N4398" s="14">
        <v>2.5</v>
      </c>
      <c r="O4398" s="14">
        <v>0</v>
      </c>
      <c r="P4398" s="14">
        <v>15</v>
      </c>
      <c r="Q4398" s="14">
        <v>0</v>
      </c>
      <c r="R4398" s="14">
        <v>1</v>
      </c>
      <c r="S4398" s="14">
        <v>1</v>
      </c>
    </row>
    <row r="4399" spans="1:19" x14ac:dyDescent="0.3">
      <c r="A4399" t="s">
        <v>9345</v>
      </c>
      <c r="B4399" t="s">
        <v>112</v>
      </c>
      <c r="C4399" s="14">
        <v>2002</v>
      </c>
      <c r="D4399" t="s">
        <v>302</v>
      </c>
      <c r="E4399" t="s">
        <v>3817</v>
      </c>
      <c r="F4399" t="s">
        <v>299</v>
      </c>
      <c r="G4399" t="s">
        <v>299</v>
      </c>
      <c r="H4399" t="s">
        <v>4353</v>
      </c>
      <c r="I4399" s="14">
        <v>33000000</v>
      </c>
      <c r="J4399" t="s">
        <v>147</v>
      </c>
      <c r="K4399" s="14">
        <v>3986972.25</v>
      </c>
      <c r="L4399" t="s">
        <v>197</v>
      </c>
      <c r="M4399" t="s">
        <v>202</v>
      </c>
      <c r="N4399" s="14"/>
      <c r="O4399" s="14"/>
      <c r="P4399" s="14"/>
      <c r="Q4399" s="14"/>
      <c r="R4399" s="14"/>
      <c r="S4399" s="14">
        <v>0</v>
      </c>
    </row>
    <row r="4400" spans="1:19" x14ac:dyDescent="0.3">
      <c r="A4400" t="s">
        <v>9346</v>
      </c>
      <c r="B4400" t="s">
        <v>112</v>
      </c>
      <c r="C4400" s="14">
        <v>2003</v>
      </c>
      <c r="D4400" t="s">
        <v>302</v>
      </c>
      <c r="E4400" t="s">
        <v>9347</v>
      </c>
      <c r="F4400" t="s">
        <v>299</v>
      </c>
      <c r="G4400" t="s">
        <v>299</v>
      </c>
      <c r="H4400" t="s">
        <v>4353</v>
      </c>
      <c r="I4400" s="14"/>
      <c r="J4400" t="s">
        <v>4353</v>
      </c>
      <c r="K4400" s="14"/>
      <c r="L4400" t="s">
        <v>197</v>
      </c>
      <c r="M4400" t="s">
        <v>202</v>
      </c>
      <c r="N4400" s="14"/>
      <c r="O4400" s="14"/>
      <c r="P4400" s="14"/>
      <c r="Q4400" s="14"/>
      <c r="R4400" s="14"/>
      <c r="S4400" s="14">
        <v>0</v>
      </c>
    </row>
    <row r="4401" spans="1:19" x14ac:dyDescent="0.3">
      <c r="A4401" t="s">
        <v>9348</v>
      </c>
      <c r="B4401" t="s">
        <v>112</v>
      </c>
      <c r="C4401" s="14">
        <v>2004</v>
      </c>
      <c r="D4401" t="s">
        <v>302</v>
      </c>
      <c r="E4401" t="s">
        <v>9349</v>
      </c>
      <c r="F4401" t="s">
        <v>299</v>
      </c>
      <c r="G4401" t="s">
        <v>299</v>
      </c>
      <c r="H4401" t="s">
        <v>4353</v>
      </c>
      <c r="I4401" s="14"/>
      <c r="J4401" t="s">
        <v>4353</v>
      </c>
      <c r="K4401" s="14"/>
      <c r="L4401" t="s">
        <v>197</v>
      </c>
      <c r="M4401" t="s">
        <v>202</v>
      </c>
      <c r="N4401" s="14"/>
      <c r="O4401" s="14"/>
      <c r="P4401" s="14"/>
      <c r="Q4401" s="14"/>
      <c r="R4401" s="14"/>
      <c r="S4401" s="14">
        <v>0</v>
      </c>
    </row>
    <row r="4402" spans="1:19" x14ac:dyDescent="0.3">
      <c r="A4402" t="s">
        <v>9350</v>
      </c>
      <c r="B4402" t="s">
        <v>112</v>
      </c>
      <c r="C4402" s="14">
        <v>2005</v>
      </c>
      <c r="D4402" t="s">
        <v>302</v>
      </c>
      <c r="E4402" t="s">
        <v>3818</v>
      </c>
      <c r="F4402" t="s">
        <v>299</v>
      </c>
      <c r="G4402" t="s">
        <v>299</v>
      </c>
      <c r="H4402" t="s">
        <v>4353</v>
      </c>
      <c r="I4402" s="14"/>
      <c r="J4402" t="s">
        <v>4353</v>
      </c>
      <c r="K4402" s="14"/>
      <c r="L4402" t="s">
        <v>197</v>
      </c>
      <c r="M4402" t="s">
        <v>202</v>
      </c>
      <c r="N4402" s="14"/>
      <c r="O4402" s="14"/>
      <c r="P4402" s="14"/>
      <c r="Q4402" s="14"/>
      <c r="R4402" s="14"/>
      <c r="S4402" s="14">
        <v>0</v>
      </c>
    </row>
    <row r="4403" spans="1:19" x14ac:dyDescent="0.3">
      <c r="A4403" t="s">
        <v>9351</v>
      </c>
      <c r="B4403" t="s">
        <v>112</v>
      </c>
      <c r="C4403" s="14">
        <v>2006</v>
      </c>
      <c r="D4403" t="s">
        <v>302</v>
      </c>
      <c r="E4403" t="s">
        <v>3820</v>
      </c>
      <c r="F4403" t="s">
        <v>299</v>
      </c>
      <c r="G4403" t="s">
        <v>299</v>
      </c>
      <c r="H4403" t="s">
        <v>4353</v>
      </c>
      <c r="I4403" s="14">
        <v>3000000</v>
      </c>
      <c r="J4403" t="s">
        <v>186</v>
      </c>
      <c r="K4403" s="14">
        <v>1480837.375</v>
      </c>
      <c r="L4403" t="s">
        <v>197</v>
      </c>
      <c r="M4403" t="s">
        <v>202</v>
      </c>
      <c r="N4403" s="14"/>
      <c r="O4403" s="14"/>
      <c r="P4403" s="14"/>
      <c r="Q4403" s="14"/>
      <c r="R4403" s="14"/>
      <c r="S4403" s="14">
        <v>0</v>
      </c>
    </row>
    <row r="4404" spans="1:19" x14ac:dyDescent="0.3">
      <c r="A4404" t="s">
        <v>9352</v>
      </c>
      <c r="B4404" t="s">
        <v>112</v>
      </c>
      <c r="C4404" s="14">
        <v>2006</v>
      </c>
      <c r="D4404" t="s">
        <v>302</v>
      </c>
      <c r="E4404" t="s">
        <v>3819</v>
      </c>
      <c r="F4404" t="s">
        <v>299</v>
      </c>
      <c r="G4404" t="s">
        <v>299</v>
      </c>
      <c r="H4404" t="s">
        <v>4353</v>
      </c>
      <c r="I4404" s="14">
        <v>590000</v>
      </c>
      <c r="J4404" t="s">
        <v>146</v>
      </c>
      <c r="K4404" s="14">
        <v>590000</v>
      </c>
      <c r="L4404" t="s">
        <v>197</v>
      </c>
      <c r="M4404" t="s">
        <v>202</v>
      </c>
      <c r="N4404" s="14"/>
      <c r="O4404" s="14"/>
      <c r="P4404" s="14"/>
      <c r="Q4404" s="14"/>
      <c r="R4404" s="14"/>
      <c r="S4404" s="14">
        <v>0</v>
      </c>
    </row>
    <row r="4405" spans="1:19" x14ac:dyDescent="0.3">
      <c r="A4405" t="s">
        <v>9353</v>
      </c>
      <c r="B4405" t="s">
        <v>112</v>
      </c>
      <c r="C4405" s="14">
        <v>2007</v>
      </c>
      <c r="D4405" t="s">
        <v>302</v>
      </c>
      <c r="E4405" t="s">
        <v>3822</v>
      </c>
      <c r="F4405" t="s">
        <v>299</v>
      </c>
      <c r="G4405" t="s">
        <v>299</v>
      </c>
      <c r="H4405" t="s">
        <v>4353</v>
      </c>
      <c r="I4405" s="14"/>
      <c r="J4405" t="s">
        <v>4353</v>
      </c>
      <c r="K4405" s="14"/>
      <c r="L4405" t="s">
        <v>197</v>
      </c>
      <c r="M4405" t="s">
        <v>202</v>
      </c>
      <c r="N4405" s="14"/>
      <c r="O4405" s="14"/>
      <c r="P4405" s="14"/>
      <c r="Q4405" s="14"/>
      <c r="R4405" s="14"/>
      <c r="S4405" s="14">
        <v>0</v>
      </c>
    </row>
    <row r="4406" spans="1:19" x14ac:dyDescent="0.3">
      <c r="A4406" t="s">
        <v>9354</v>
      </c>
      <c r="B4406" t="s">
        <v>112</v>
      </c>
      <c r="C4406" s="14">
        <v>2007</v>
      </c>
      <c r="D4406" t="s">
        <v>302</v>
      </c>
      <c r="E4406" t="s">
        <v>3821</v>
      </c>
      <c r="F4406" t="s">
        <v>299</v>
      </c>
      <c r="G4406" t="s">
        <v>299</v>
      </c>
      <c r="H4406" t="s">
        <v>4353</v>
      </c>
      <c r="I4406" s="14"/>
      <c r="J4406" t="s">
        <v>4353</v>
      </c>
      <c r="K4406" s="14"/>
      <c r="L4406" t="s">
        <v>197</v>
      </c>
      <c r="M4406" t="s">
        <v>202</v>
      </c>
      <c r="N4406" s="14"/>
      <c r="O4406" s="14"/>
      <c r="P4406" s="14"/>
      <c r="Q4406" s="14"/>
      <c r="R4406" s="14"/>
      <c r="S4406" s="14">
        <v>0</v>
      </c>
    </row>
    <row r="4407" spans="1:19" x14ac:dyDescent="0.3">
      <c r="A4407" t="s">
        <v>9355</v>
      </c>
      <c r="B4407" t="s">
        <v>112</v>
      </c>
      <c r="C4407" s="14">
        <v>2008</v>
      </c>
      <c r="D4407" t="s">
        <v>8291</v>
      </c>
      <c r="E4407" t="s">
        <v>3824</v>
      </c>
      <c r="F4407" t="s">
        <v>336</v>
      </c>
      <c r="G4407" t="s">
        <v>337</v>
      </c>
      <c r="H4407" t="s">
        <v>207</v>
      </c>
      <c r="I4407" s="14">
        <v>72140000</v>
      </c>
      <c r="J4407" t="s">
        <v>146</v>
      </c>
      <c r="K4407" s="14">
        <v>72140000</v>
      </c>
      <c r="L4407" t="s">
        <v>198</v>
      </c>
      <c r="M4407" t="s">
        <v>202</v>
      </c>
      <c r="N4407" s="14">
        <v>2</v>
      </c>
      <c r="O4407" s="14">
        <v>10</v>
      </c>
      <c r="P4407" s="14">
        <v>20</v>
      </c>
      <c r="Q4407" s="14">
        <v>0</v>
      </c>
      <c r="R4407" s="14">
        <v>1</v>
      </c>
      <c r="S4407" s="14">
        <v>1</v>
      </c>
    </row>
    <row r="4408" spans="1:19" x14ac:dyDescent="0.3">
      <c r="A4408" t="s">
        <v>9357</v>
      </c>
      <c r="B4408" t="s">
        <v>112</v>
      </c>
      <c r="C4408" s="14">
        <v>2008</v>
      </c>
      <c r="D4408" t="s">
        <v>302</v>
      </c>
      <c r="E4408" t="s">
        <v>3825</v>
      </c>
      <c r="F4408" t="s">
        <v>299</v>
      </c>
      <c r="G4408" t="s">
        <v>299</v>
      </c>
      <c r="H4408" t="s">
        <v>4353</v>
      </c>
      <c r="I4408" s="14">
        <v>5000000</v>
      </c>
      <c r="J4408" t="s">
        <v>147</v>
      </c>
      <c r="K4408" s="14">
        <v>719563.6875</v>
      </c>
      <c r="L4408" t="s">
        <v>197</v>
      </c>
      <c r="M4408" t="s">
        <v>202</v>
      </c>
      <c r="N4408" s="14"/>
      <c r="O4408" s="14"/>
      <c r="P4408" s="14"/>
      <c r="Q4408" s="14"/>
      <c r="R4408" s="14"/>
      <c r="S4408" s="14">
        <v>0</v>
      </c>
    </row>
    <row r="4409" spans="1:19" x14ac:dyDescent="0.3">
      <c r="A4409" t="s">
        <v>9358</v>
      </c>
      <c r="B4409" t="s">
        <v>112</v>
      </c>
      <c r="C4409" s="14">
        <v>2008</v>
      </c>
      <c r="D4409" t="s">
        <v>302</v>
      </c>
      <c r="E4409" t="s">
        <v>10033</v>
      </c>
      <c r="F4409" t="s">
        <v>299</v>
      </c>
      <c r="G4409" t="s">
        <v>299</v>
      </c>
      <c r="H4409" t="s">
        <v>4353</v>
      </c>
      <c r="I4409" s="14"/>
      <c r="J4409" t="s">
        <v>4353</v>
      </c>
      <c r="K4409" s="14"/>
      <c r="L4409" t="s">
        <v>197</v>
      </c>
      <c r="M4409" t="s">
        <v>202</v>
      </c>
      <c r="N4409" s="14"/>
      <c r="O4409" s="14"/>
      <c r="P4409" s="14"/>
      <c r="Q4409" s="14"/>
      <c r="R4409" s="14"/>
      <c r="S4409" s="14">
        <v>0</v>
      </c>
    </row>
    <row r="4410" spans="1:19" x14ac:dyDescent="0.3">
      <c r="A4410" t="s">
        <v>9359</v>
      </c>
      <c r="B4410" t="s">
        <v>112</v>
      </c>
      <c r="C4410" s="14">
        <v>2008</v>
      </c>
      <c r="D4410" t="s">
        <v>302</v>
      </c>
      <c r="E4410" t="s">
        <v>9356</v>
      </c>
      <c r="F4410" t="s">
        <v>299</v>
      </c>
      <c r="G4410" t="s">
        <v>299</v>
      </c>
      <c r="H4410" t="s">
        <v>4353</v>
      </c>
      <c r="I4410" s="14">
        <v>3600000</v>
      </c>
      <c r="J4410" t="s">
        <v>146</v>
      </c>
      <c r="K4410" s="14">
        <v>3600000</v>
      </c>
      <c r="L4410" t="s">
        <v>197</v>
      </c>
      <c r="M4410" t="s">
        <v>202</v>
      </c>
      <c r="N4410" s="14"/>
      <c r="O4410" s="14"/>
      <c r="P4410" s="14"/>
      <c r="Q4410" s="14"/>
      <c r="R4410" s="14"/>
      <c r="S4410" s="14">
        <v>0</v>
      </c>
    </row>
    <row r="4411" spans="1:19" x14ac:dyDescent="0.3">
      <c r="A4411" t="s">
        <v>9360</v>
      </c>
      <c r="B4411" t="s">
        <v>112</v>
      </c>
      <c r="C4411" s="14">
        <v>2008</v>
      </c>
      <c r="D4411" t="s">
        <v>302</v>
      </c>
      <c r="E4411" t="s">
        <v>3823</v>
      </c>
      <c r="F4411" t="s">
        <v>299</v>
      </c>
      <c r="G4411" t="s">
        <v>299</v>
      </c>
      <c r="H4411" t="s">
        <v>4353</v>
      </c>
      <c r="I4411" s="14">
        <v>20000000</v>
      </c>
      <c r="J4411" t="s">
        <v>147</v>
      </c>
      <c r="K4411" s="14">
        <v>2878254.75</v>
      </c>
      <c r="L4411" t="s">
        <v>197</v>
      </c>
      <c r="M4411" t="s">
        <v>202</v>
      </c>
      <c r="N4411" s="14"/>
      <c r="O4411" s="14"/>
      <c r="P4411" s="14"/>
      <c r="Q4411" s="14"/>
      <c r="R4411" s="14"/>
      <c r="S4411" s="14">
        <v>0</v>
      </c>
    </row>
    <row r="4412" spans="1:19" x14ac:dyDescent="0.3">
      <c r="A4412" t="s">
        <v>9361</v>
      </c>
      <c r="B4412" t="s">
        <v>112</v>
      </c>
      <c r="C4412" s="14">
        <v>2009</v>
      </c>
      <c r="D4412" t="s">
        <v>302</v>
      </c>
      <c r="E4412" t="s">
        <v>3827</v>
      </c>
      <c r="F4412" t="s">
        <v>299</v>
      </c>
      <c r="G4412" t="s">
        <v>299</v>
      </c>
      <c r="H4412" t="s">
        <v>4353</v>
      </c>
      <c r="I4412" s="14">
        <v>50000</v>
      </c>
      <c r="J4412" t="s">
        <v>186</v>
      </c>
      <c r="K4412" s="14">
        <v>24576.138671875</v>
      </c>
      <c r="L4412" t="s">
        <v>197</v>
      </c>
      <c r="M4412" t="s">
        <v>202</v>
      </c>
      <c r="N4412" s="14"/>
      <c r="O4412" s="14"/>
      <c r="P4412" s="14"/>
      <c r="Q4412" s="14"/>
      <c r="R4412" s="14"/>
      <c r="S4412" s="14">
        <v>0</v>
      </c>
    </row>
    <row r="4413" spans="1:19" x14ac:dyDescent="0.3">
      <c r="A4413" t="s">
        <v>9362</v>
      </c>
      <c r="B4413" t="s">
        <v>112</v>
      </c>
      <c r="C4413" s="14">
        <v>2009</v>
      </c>
      <c r="D4413" t="s">
        <v>302</v>
      </c>
      <c r="E4413" t="s">
        <v>3826</v>
      </c>
      <c r="F4413" t="s">
        <v>299</v>
      </c>
      <c r="G4413" t="s">
        <v>299</v>
      </c>
      <c r="H4413" t="s">
        <v>4353</v>
      </c>
      <c r="I4413" s="14">
        <v>100000</v>
      </c>
      <c r="J4413" t="s">
        <v>146</v>
      </c>
      <c r="K4413" s="14">
        <v>100000</v>
      </c>
      <c r="L4413" t="s">
        <v>197</v>
      </c>
      <c r="M4413" t="s">
        <v>202</v>
      </c>
      <c r="N4413" s="14"/>
      <c r="O4413" s="14"/>
      <c r="P4413" s="14"/>
      <c r="Q4413" s="14"/>
      <c r="R4413" s="14"/>
      <c r="S4413" s="14">
        <v>0</v>
      </c>
    </row>
    <row r="4414" spans="1:19" x14ac:dyDescent="0.3">
      <c r="A4414" t="s">
        <v>9363</v>
      </c>
      <c r="B4414" t="s">
        <v>112</v>
      </c>
      <c r="C4414" s="14">
        <v>2010</v>
      </c>
      <c r="D4414" t="s">
        <v>8291</v>
      </c>
      <c r="E4414" t="s">
        <v>3828</v>
      </c>
      <c r="F4414" t="s">
        <v>336</v>
      </c>
      <c r="G4414" t="s">
        <v>337</v>
      </c>
      <c r="H4414" t="s">
        <v>207</v>
      </c>
      <c r="I4414" s="14">
        <v>291000000</v>
      </c>
      <c r="J4414" t="s">
        <v>147</v>
      </c>
      <c r="K4414" s="14">
        <v>42982044</v>
      </c>
      <c r="L4414" t="s">
        <v>198</v>
      </c>
      <c r="M4414" t="s">
        <v>202</v>
      </c>
      <c r="N4414" s="14">
        <v>2</v>
      </c>
      <c r="O4414" s="14">
        <v>10</v>
      </c>
      <c r="P4414" s="14">
        <v>20</v>
      </c>
      <c r="Q4414" s="14">
        <v>0</v>
      </c>
      <c r="R4414" s="14">
        <v>1</v>
      </c>
      <c r="S4414" s="14">
        <v>1</v>
      </c>
    </row>
    <row r="4415" spans="1:19" x14ac:dyDescent="0.3">
      <c r="A4415" t="s">
        <v>9364</v>
      </c>
      <c r="B4415" t="s">
        <v>112</v>
      </c>
      <c r="C4415" s="14">
        <v>2011</v>
      </c>
      <c r="D4415" t="s">
        <v>302</v>
      </c>
      <c r="E4415" t="s">
        <v>3829</v>
      </c>
      <c r="F4415" t="s">
        <v>299</v>
      </c>
      <c r="G4415" t="s">
        <v>299</v>
      </c>
      <c r="H4415" t="s">
        <v>4353</v>
      </c>
      <c r="I4415" s="14"/>
      <c r="J4415" t="s">
        <v>4353</v>
      </c>
      <c r="K4415" s="14"/>
      <c r="L4415" t="s">
        <v>197</v>
      </c>
      <c r="M4415" t="s">
        <v>202</v>
      </c>
      <c r="N4415" s="14"/>
      <c r="O4415" s="14"/>
      <c r="P4415" s="14"/>
      <c r="Q4415" s="14"/>
      <c r="R4415" s="14"/>
      <c r="S4415" s="14">
        <v>0</v>
      </c>
    </row>
    <row r="4416" spans="1:19" x14ac:dyDescent="0.3">
      <c r="A4416" t="s">
        <v>9365</v>
      </c>
      <c r="B4416" t="s">
        <v>112</v>
      </c>
      <c r="C4416" s="14">
        <v>2011</v>
      </c>
      <c r="D4416" t="s">
        <v>302</v>
      </c>
      <c r="E4416" t="s">
        <v>3831</v>
      </c>
      <c r="F4416" t="s">
        <v>299</v>
      </c>
      <c r="G4416" t="s">
        <v>299</v>
      </c>
      <c r="H4416" t="s">
        <v>4353</v>
      </c>
      <c r="I4416" s="14"/>
      <c r="J4416" t="s">
        <v>4353</v>
      </c>
      <c r="K4416" s="14"/>
      <c r="L4416" t="s">
        <v>197</v>
      </c>
      <c r="M4416" t="s">
        <v>202</v>
      </c>
      <c r="N4416" s="14"/>
      <c r="O4416" s="14"/>
      <c r="P4416" s="14"/>
      <c r="Q4416" s="14"/>
      <c r="R4416" s="14"/>
      <c r="S4416" s="14">
        <v>0</v>
      </c>
    </row>
    <row r="4417" spans="1:19" x14ac:dyDescent="0.3">
      <c r="A4417" t="s">
        <v>9366</v>
      </c>
      <c r="B4417" t="s">
        <v>112</v>
      </c>
      <c r="C4417" s="14">
        <v>2011</v>
      </c>
      <c r="D4417" t="s">
        <v>302</v>
      </c>
      <c r="E4417" t="s">
        <v>3832</v>
      </c>
      <c r="F4417" t="s">
        <v>299</v>
      </c>
      <c r="G4417" t="s">
        <v>299</v>
      </c>
      <c r="H4417" t="s">
        <v>4353</v>
      </c>
      <c r="I4417" s="14">
        <v>10000000</v>
      </c>
      <c r="J4417" t="s">
        <v>186</v>
      </c>
      <c r="K4417" s="14">
        <v>5783855</v>
      </c>
      <c r="L4417" t="s">
        <v>197</v>
      </c>
      <c r="M4417" t="s">
        <v>202</v>
      </c>
      <c r="N4417" s="14"/>
      <c r="O4417" s="14"/>
      <c r="P4417" s="14"/>
      <c r="Q4417" s="14"/>
      <c r="R4417" s="14"/>
      <c r="S4417" s="14">
        <v>0</v>
      </c>
    </row>
    <row r="4418" spans="1:19" x14ac:dyDescent="0.3">
      <c r="A4418" t="s">
        <v>9367</v>
      </c>
      <c r="B4418" t="s">
        <v>112</v>
      </c>
      <c r="C4418" s="14">
        <v>2011</v>
      </c>
      <c r="D4418" t="s">
        <v>302</v>
      </c>
      <c r="E4418" t="s">
        <v>3833</v>
      </c>
      <c r="F4418" t="s">
        <v>299</v>
      </c>
      <c r="G4418" t="s">
        <v>299</v>
      </c>
      <c r="H4418" t="s">
        <v>4353</v>
      </c>
      <c r="I4418" s="14"/>
      <c r="J4418" t="s">
        <v>4353</v>
      </c>
      <c r="K4418" s="14"/>
      <c r="L4418" t="s">
        <v>197</v>
      </c>
      <c r="M4418" t="s">
        <v>202</v>
      </c>
      <c r="N4418" s="14"/>
      <c r="O4418" s="14"/>
      <c r="P4418" s="14"/>
      <c r="Q4418" s="14"/>
      <c r="R4418" s="14"/>
      <c r="S4418" s="14">
        <v>0</v>
      </c>
    </row>
    <row r="4419" spans="1:19" x14ac:dyDescent="0.3">
      <c r="A4419" t="s">
        <v>9368</v>
      </c>
      <c r="B4419" t="s">
        <v>112</v>
      </c>
      <c r="C4419" s="14">
        <v>2011</v>
      </c>
      <c r="D4419" t="s">
        <v>302</v>
      </c>
      <c r="E4419" t="s">
        <v>3830</v>
      </c>
      <c r="F4419" t="s">
        <v>299</v>
      </c>
      <c r="G4419" t="s">
        <v>299</v>
      </c>
      <c r="H4419" t="s">
        <v>4353</v>
      </c>
      <c r="I4419" s="14">
        <v>250000</v>
      </c>
      <c r="J4419" t="s">
        <v>146</v>
      </c>
      <c r="K4419" s="14">
        <v>250000</v>
      </c>
      <c r="L4419" t="s">
        <v>197</v>
      </c>
      <c r="M4419" t="s">
        <v>202</v>
      </c>
      <c r="N4419" s="14"/>
      <c r="O4419" s="14"/>
      <c r="P4419" s="14"/>
      <c r="Q4419" s="14"/>
      <c r="R4419" s="14"/>
      <c r="S4419" s="14">
        <v>0</v>
      </c>
    </row>
    <row r="4420" spans="1:19" x14ac:dyDescent="0.3">
      <c r="A4420" t="s">
        <v>9370</v>
      </c>
      <c r="B4420" t="s">
        <v>112</v>
      </c>
      <c r="C4420" s="14">
        <v>2011</v>
      </c>
      <c r="D4420" t="s">
        <v>302</v>
      </c>
      <c r="E4420" t="s">
        <v>9369</v>
      </c>
      <c r="F4420" t="s">
        <v>299</v>
      </c>
      <c r="G4420" t="s">
        <v>299</v>
      </c>
      <c r="H4420" t="s">
        <v>4353</v>
      </c>
      <c r="I4420" s="14"/>
      <c r="J4420" t="s">
        <v>4353</v>
      </c>
      <c r="K4420" s="14"/>
      <c r="L4420" t="s">
        <v>197</v>
      </c>
      <c r="M4420" t="s">
        <v>202</v>
      </c>
      <c r="N4420" s="14"/>
      <c r="O4420" s="14"/>
      <c r="P4420" s="14"/>
      <c r="Q4420" s="14"/>
      <c r="R4420" s="14"/>
      <c r="S4420" s="14">
        <v>0</v>
      </c>
    </row>
    <row r="4421" spans="1:19" x14ac:dyDescent="0.3">
      <c r="A4421" t="s">
        <v>9371</v>
      </c>
      <c r="B4421" t="s">
        <v>112</v>
      </c>
      <c r="C4421" s="14">
        <v>2012</v>
      </c>
      <c r="D4421" t="s">
        <v>302</v>
      </c>
      <c r="E4421" t="s">
        <v>3834</v>
      </c>
      <c r="F4421" t="s">
        <v>299</v>
      </c>
      <c r="G4421" t="s">
        <v>299</v>
      </c>
      <c r="H4421" t="s">
        <v>4353</v>
      </c>
      <c r="I4421" s="14">
        <v>110000</v>
      </c>
      <c r="J4421" t="s">
        <v>146</v>
      </c>
      <c r="K4421" s="14">
        <v>110000</v>
      </c>
      <c r="L4421" t="s">
        <v>197</v>
      </c>
      <c r="M4421" t="s">
        <v>202</v>
      </c>
      <c r="N4421" s="14"/>
      <c r="O4421" s="14"/>
      <c r="P4421" s="14"/>
      <c r="Q4421" s="14"/>
      <c r="R4421" s="14"/>
      <c r="S4421" s="14">
        <v>0</v>
      </c>
    </row>
    <row r="4422" spans="1:19" x14ac:dyDescent="0.3">
      <c r="A4422" t="s">
        <v>9372</v>
      </c>
      <c r="B4422" t="s">
        <v>112</v>
      </c>
      <c r="C4422" s="14">
        <v>2012</v>
      </c>
      <c r="D4422" t="s">
        <v>302</v>
      </c>
      <c r="E4422" t="s">
        <v>3836</v>
      </c>
      <c r="F4422" t="s">
        <v>299</v>
      </c>
      <c r="G4422" t="s">
        <v>299</v>
      </c>
      <c r="H4422" t="s">
        <v>4353</v>
      </c>
      <c r="I4422" s="14">
        <v>500000</v>
      </c>
      <c r="J4422" t="s">
        <v>147</v>
      </c>
      <c r="K4422" s="14">
        <v>79210.0234375</v>
      </c>
      <c r="L4422" t="s">
        <v>197</v>
      </c>
      <c r="M4422" t="s">
        <v>202</v>
      </c>
      <c r="N4422" s="14"/>
      <c r="O4422" s="14"/>
      <c r="P4422" s="14"/>
      <c r="Q4422" s="14"/>
      <c r="R4422" s="14"/>
      <c r="S4422" s="14">
        <v>0</v>
      </c>
    </row>
    <row r="4423" spans="1:19" x14ac:dyDescent="0.3">
      <c r="A4423" t="s">
        <v>9373</v>
      </c>
      <c r="B4423" t="s">
        <v>112</v>
      </c>
      <c r="C4423" s="14">
        <v>2012</v>
      </c>
      <c r="D4423" t="s">
        <v>302</v>
      </c>
      <c r="E4423" t="s">
        <v>3835</v>
      </c>
      <c r="F4423" t="s">
        <v>299</v>
      </c>
      <c r="G4423" t="s">
        <v>299</v>
      </c>
      <c r="H4423" t="s">
        <v>4353</v>
      </c>
      <c r="I4423" s="14"/>
      <c r="J4423" t="s">
        <v>4353</v>
      </c>
      <c r="K4423" s="14"/>
      <c r="L4423" t="s">
        <v>197</v>
      </c>
      <c r="M4423" t="s">
        <v>202</v>
      </c>
      <c r="N4423" s="14"/>
      <c r="O4423" s="14"/>
      <c r="P4423" s="14"/>
      <c r="Q4423" s="14"/>
      <c r="R4423" s="14"/>
      <c r="S4423" s="14">
        <v>0</v>
      </c>
    </row>
    <row r="4424" spans="1:19" x14ac:dyDescent="0.3">
      <c r="A4424" t="s">
        <v>9374</v>
      </c>
      <c r="B4424" t="s">
        <v>112</v>
      </c>
      <c r="C4424" s="14">
        <v>2013</v>
      </c>
      <c r="D4424" t="s">
        <v>302</v>
      </c>
      <c r="E4424" t="s">
        <v>3837</v>
      </c>
      <c r="F4424" t="s">
        <v>299</v>
      </c>
      <c r="G4424" t="s">
        <v>299</v>
      </c>
      <c r="H4424" t="s">
        <v>4353</v>
      </c>
      <c r="I4424" s="14">
        <v>8000000</v>
      </c>
      <c r="J4424" t="s">
        <v>146</v>
      </c>
      <c r="K4424" s="14">
        <v>8000000</v>
      </c>
      <c r="L4424" t="s">
        <v>197</v>
      </c>
      <c r="M4424" t="s">
        <v>202</v>
      </c>
      <c r="N4424" s="14"/>
      <c r="O4424" s="14"/>
      <c r="P4424" s="14"/>
      <c r="Q4424" s="14"/>
      <c r="R4424" s="14"/>
      <c r="S4424" s="14">
        <v>0</v>
      </c>
    </row>
    <row r="4425" spans="1:19" x14ac:dyDescent="0.3">
      <c r="A4425" t="s">
        <v>9376</v>
      </c>
      <c r="B4425" t="s">
        <v>112</v>
      </c>
      <c r="C4425" s="14">
        <v>2013</v>
      </c>
      <c r="D4425" t="s">
        <v>302</v>
      </c>
      <c r="E4425" t="s">
        <v>9375</v>
      </c>
      <c r="F4425" t="s">
        <v>299</v>
      </c>
      <c r="G4425" t="s">
        <v>299</v>
      </c>
      <c r="H4425" t="s">
        <v>4353</v>
      </c>
      <c r="I4425" s="14">
        <v>14120000</v>
      </c>
      <c r="J4425" t="s">
        <v>146</v>
      </c>
      <c r="K4425" s="14">
        <v>14120000</v>
      </c>
      <c r="L4425" t="s">
        <v>197</v>
      </c>
      <c r="M4425" t="s">
        <v>202</v>
      </c>
      <c r="N4425" s="14"/>
      <c r="O4425" s="14"/>
      <c r="P4425" s="14"/>
      <c r="Q4425" s="14"/>
      <c r="R4425" s="14"/>
      <c r="S4425" s="14">
        <v>0</v>
      </c>
    </row>
    <row r="4426" spans="1:19" x14ac:dyDescent="0.3">
      <c r="A4426" t="s">
        <v>9377</v>
      </c>
      <c r="B4426" t="s">
        <v>112</v>
      </c>
      <c r="C4426" s="14">
        <v>2013</v>
      </c>
      <c r="D4426" t="s">
        <v>302</v>
      </c>
      <c r="E4426" t="s">
        <v>3838</v>
      </c>
      <c r="F4426" t="s">
        <v>299</v>
      </c>
      <c r="G4426" t="s">
        <v>299</v>
      </c>
      <c r="H4426" t="s">
        <v>4353</v>
      </c>
      <c r="I4426" s="14"/>
      <c r="J4426" t="s">
        <v>4353</v>
      </c>
      <c r="K4426" s="14"/>
      <c r="L4426" t="s">
        <v>197</v>
      </c>
      <c r="M4426" t="s">
        <v>202</v>
      </c>
      <c r="N4426" s="14"/>
      <c r="O4426" s="14"/>
      <c r="P4426" s="14"/>
      <c r="Q4426" s="14"/>
      <c r="R4426" s="14"/>
      <c r="S4426" s="14">
        <v>0</v>
      </c>
    </row>
    <row r="4427" spans="1:19" x14ac:dyDescent="0.3">
      <c r="A4427" t="s">
        <v>9378</v>
      </c>
      <c r="B4427" t="s">
        <v>112</v>
      </c>
      <c r="C4427" s="14">
        <v>2013</v>
      </c>
      <c r="D4427" t="s">
        <v>302</v>
      </c>
      <c r="E4427" t="s">
        <v>3839</v>
      </c>
      <c r="F4427" t="s">
        <v>299</v>
      </c>
      <c r="G4427" t="s">
        <v>299</v>
      </c>
      <c r="H4427" t="s">
        <v>4353</v>
      </c>
      <c r="I4427" s="14"/>
      <c r="J4427" t="s">
        <v>4353</v>
      </c>
      <c r="K4427" s="14"/>
      <c r="L4427" t="s">
        <v>197</v>
      </c>
      <c r="M4427" t="s">
        <v>202</v>
      </c>
      <c r="N4427" s="14"/>
      <c r="O4427" s="14"/>
      <c r="P4427" s="14"/>
      <c r="Q4427" s="14"/>
      <c r="R4427" s="14"/>
      <c r="S4427" s="14">
        <v>0</v>
      </c>
    </row>
    <row r="4428" spans="1:19" x14ac:dyDescent="0.3">
      <c r="A4428" t="s">
        <v>9379</v>
      </c>
      <c r="B4428" t="s">
        <v>112</v>
      </c>
      <c r="C4428" s="14">
        <v>2014</v>
      </c>
      <c r="D4428" t="s">
        <v>302</v>
      </c>
      <c r="E4428" t="s">
        <v>9386</v>
      </c>
      <c r="F4428" t="s">
        <v>299</v>
      </c>
      <c r="G4428" t="s">
        <v>299</v>
      </c>
      <c r="H4428" t="s">
        <v>4353</v>
      </c>
      <c r="I4428" s="14">
        <v>7400000</v>
      </c>
      <c r="J4428" t="s">
        <v>146</v>
      </c>
      <c r="K4428" s="14">
        <v>7400000</v>
      </c>
      <c r="L4428" t="s">
        <v>197</v>
      </c>
      <c r="M4428" t="s">
        <v>202</v>
      </c>
      <c r="N4428" s="14"/>
      <c r="O4428" s="14"/>
      <c r="P4428" s="14"/>
      <c r="Q4428" s="14"/>
      <c r="R4428" s="14"/>
      <c r="S4428" s="14">
        <v>0</v>
      </c>
    </row>
    <row r="4429" spans="1:19" x14ac:dyDescent="0.3">
      <c r="A4429" t="s">
        <v>9380</v>
      </c>
      <c r="B4429" t="s">
        <v>112</v>
      </c>
      <c r="C4429" s="14">
        <v>2014</v>
      </c>
      <c r="D4429" t="s">
        <v>302</v>
      </c>
      <c r="E4429" t="s">
        <v>3840</v>
      </c>
      <c r="F4429" t="s">
        <v>299</v>
      </c>
      <c r="G4429" t="s">
        <v>299</v>
      </c>
      <c r="H4429" t="s">
        <v>4353</v>
      </c>
      <c r="I4429" s="14">
        <v>27000</v>
      </c>
      <c r="J4429" t="s">
        <v>146</v>
      </c>
      <c r="K4429" s="14">
        <v>27000</v>
      </c>
      <c r="L4429" t="s">
        <v>197</v>
      </c>
      <c r="M4429" t="s">
        <v>202</v>
      </c>
      <c r="N4429" s="14"/>
      <c r="O4429" s="14"/>
      <c r="P4429" s="14"/>
      <c r="Q4429" s="14"/>
      <c r="R4429" s="14"/>
      <c r="S4429" s="14">
        <v>0</v>
      </c>
    </row>
    <row r="4430" spans="1:19" x14ac:dyDescent="0.3">
      <c r="A4430" t="s">
        <v>9381</v>
      </c>
      <c r="B4430" t="s">
        <v>112</v>
      </c>
      <c r="C4430" s="14">
        <v>2014</v>
      </c>
      <c r="D4430" t="s">
        <v>302</v>
      </c>
      <c r="E4430" t="s">
        <v>3842</v>
      </c>
      <c r="F4430" t="s">
        <v>299</v>
      </c>
      <c r="G4430" t="s">
        <v>299</v>
      </c>
      <c r="H4430" t="s">
        <v>4353</v>
      </c>
      <c r="I4430" s="14">
        <v>605000</v>
      </c>
      <c r="J4430" t="s">
        <v>146</v>
      </c>
      <c r="K4430" s="14">
        <v>605000</v>
      </c>
      <c r="L4430" t="s">
        <v>197</v>
      </c>
      <c r="M4430" t="s">
        <v>202</v>
      </c>
      <c r="N4430" s="14"/>
      <c r="O4430" s="14"/>
      <c r="P4430" s="14"/>
      <c r="Q4430" s="14"/>
      <c r="R4430" s="14"/>
      <c r="S4430" s="14">
        <v>0</v>
      </c>
    </row>
    <row r="4431" spans="1:19" x14ac:dyDescent="0.3">
      <c r="A4431" t="s">
        <v>9383</v>
      </c>
      <c r="B4431" t="s">
        <v>112</v>
      </c>
      <c r="C4431" s="14">
        <v>2014</v>
      </c>
      <c r="D4431" t="s">
        <v>302</v>
      </c>
      <c r="E4431" t="s">
        <v>9382</v>
      </c>
      <c r="F4431" t="s">
        <v>299</v>
      </c>
      <c r="G4431" t="s">
        <v>299</v>
      </c>
      <c r="H4431" t="s">
        <v>4353</v>
      </c>
      <c r="I4431" s="14">
        <v>15000000</v>
      </c>
      <c r="J4431" t="s">
        <v>147</v>
      </c>
      <c r="K4431" s="14">
        <v>2441631.25</v>
      </c>
      <c r="L4431" t="s">
        <v>197</v>
      </c>
      <c r="M4431" t="s">
        <v>202</v>
      </c>
      <c r="N4431" s="14"/>
      <c r="O4431" s="14"/>
      <c r="P4431" s="14"/>
      <c r="Q4431" s="14"/>
      <c r="R4431" s="14"/>
      <c r="S4431" s="14">
        <v>0</v>
      </c>
    </row>
    <row r="4432" spans="1:19" x14ac:dyDescent="0.3">
      <c r="A4432" t="s">
        <v>9384</v>
      </c>
      <c r="B4432" t="s">
        <v>112</v>
      </c>
      <c r="C4432" s="14">
        <v>2014</v>
      </c>
      <c r="D4432" t="s">
        <v>302</v>
      </c>
      <c r="E4432" t="s">
        <v>10034</v>
      </c>
      <c r="F4432" t="s">
        <v>299</v>
      </c>
      <c r="G4432" t="s">
        <v>299</v>
      </c>
      <c r="H4432" t="s">
        <v>4353</v>
      </c>
      <c r="I4432" s="14"/>
      <c r="J4432" t="s">
        <v>4353</v>
      </c>
      <c r="K4432" s="14"/>
      <c r="L4432" t="s">
        <v>197</v>
      </c>
      <c r="M4432" t="s">
        <v>202</v>
      </c>
      <c r="N4432" s="14"/>
      <c r="O4432" s="14"/>
      <c r="P4432" s="14"/>
      <c r="Q4432" s="14"/>
      <c r="R4432" s="14"/>
      <c r="S4432" s="14">
        <v>0</v>
      </c>
    </row>
    <row r="4433" spans="1:19" x14ac:dyDescent="0.3">
      <c r="A4433" t="s">
        <v>9385</v>
      </c>
      <c r="B4433" t="s">
        <v>112</v>
      </c>
      <c r="C4433" s="14">
        <v>2014</v>
      </c>
      <c r="D4433" t="s">
        <v>302</v>
      </c>
      <c r="E4433" t="s">
        <v>3841</v>
      </c>
      <c r="F4433" t="s">
        <v>299</v>
      </c>
      <c r="G4433" t="s">
        <v>299</v>
      </c>
      <c r="H4433" t="s">
        <v>4353</v>
      </c>
      <c r="I4433" s="14"/>
      <c r="J4433" t="s">
        <v>4353</v>
      </c>
      <c r="K4433" s="14"/>
      <c r="L4433" t="s">
        <v>197</v>
      </c>
      <c r="M4433" t="s">
        <v>202</v>
      </c>
      <c r="N4433" s="14"/>
      <c r="O4433" s="14"/>
      <c r="P4433" s="14"/>
      <c r="Q4433" s="14"/>
      <c r="R4433" s="14"/>
      <c r="S4433" s="14">
        <v>0</v>
      </c>
    </row>
    <row r="4434" spans="1:19" x14ac:dyDescent="0.3">
      <c r="A4434" t="s">
        <v>9387</v>
      </c>
      <c r="B4434" t="s">
        <v>112</v>
      </c>
      <c r="C4434" s="14">
        <v>2015</v>
      </c>
      <c r="D4434" t="s">
        <v>302</v>
      </c>
      <c r="E4434" t="s">
        <v>9388</v>
      </c>
      <c r="F4434" t="s">
        <v>299</v>
      </c>
      <c r="G4434" t="s">
        <v>299</v>
      </c>
      <c r="H4434" t="s">
        <v>4353</v>
      </c>
      <c r="I4434" s="14">
        <v>20000000</v>
      </c>
      <c r="J4434" t="s">
        <v>186</v>
      </c>
      <c r="K4434" s="14">
        <v>9497744</v>
      </c>
      <c r="L4434" t="s">
        <v>197</v>
      </c>
      <c r="M4434" t="s">
        <v>202</v>
      </c>
      <c r="N4434" s="14"/>
      <c r="O4434" s="14"/>
      <c r="P4434" s="14"/>
      <c r="Q4434" s="14"/>
      <c r="R4434" s="14"/>
      <c r="S4434" s="14">
        <v>0</v>
      </c>
    </row>
    <row r="4435" spans="1:19" x14ac:dyDescent="0.3">
      <c r="A4435" t="s">
        <v>9389</v>
      </c>
      <c r="B4435" t="s">
        <v>112</v>
      </c>
      <c r="C4435" s="14">
        <v>2015</v>
      </c>
      <c r="D4435" t="s">
        <v>302</v>
      </c>
      <c r="E4435" t="s">
        <v>3843</v>
      </c>
      <c r="F4435" t="s">
        <v>299</v>
      </c>
      <c r="G4435" t="s">
        <v>299</v>
      </c>
      <c r="H4435" t="s">
        <v>4353</v>
      </c>
      <c r="I4435" s="14">
        <v>100000</v>
      </c>
      <c r="J4435" t="s">
        <v>186</v>
      </c>
      <c r="K4435" s="14">
        <v>47488.71875</v>
      </c>
      <c r="L4435" t="s">
        <v>197</v>
      </c>
      <c r="M4435" t="s">
        <v>4353</v>
      </c>
      <c r="N4435" s="14"/>
      <c r="O4435" s="14"/>
      <c r="P4435" s="14"/>
      <c r="Q4435" s="14"/>
      <c r="R4435" s="14"/>
      <c r="S4435" s="14">
        <v>0</v>
      </c>
    </row>
    <row r="4436" spans="1:19" x14ac:dyDescent="0.3">
      <c r="A4436" t="s">
        <v>9390</v>
      </c>
      <c r="B4436" t="s">
        <v>112</v>
      </c>
      <c r="C4436" s="14">
        <v>2015</v>
      </c>
      <c r="D4436" t="s">
        <v>302</v>
      </c>
      <c r="E4436" t="s">
        <v>10035</v>
      </c>
      <c r="F4436" t="s">
        <v>299</v>
      </c>
      <c r="G4436" t="s">
        <v>299</v>
      </c>
      <c r="H4436" t="s">
        <v>4353</v>
      </c>
      <c r="I4436" s="14">
        <v>25000000</v>
      </c>
      <c r="J4436" t="s">
        <v>186</v>
      </c>
      <c r="K4436" s="14">
        <v>11872180</v>
      </c>
      <c r="L4436" t="s">
        <v>197</v>
      </c>
      <c r="M4436" t="s">
        <v>202</v>
      </c>
      <c r="N4436" s="14"/>
      <c r="O4436" s="14"/>
      <c r="P4436" s="14"/>
      <c r="Q4436" s="14"/>
      <c r="R4436" s="14"/>
      <c r="S4436" s="14">
        <v>0</v>
      </c>
    </row>
    <row r="4437" spans="1:19" x14ac:dyDescent="0.3">
      <c r="A4437" t="s">
        <v>9391</v>
      </c>
      <c r="B4437" t="s">
        <v>112</v>
      </c>
      <c r="C4437" s="14">
        <v>2015</v>
      </c>
      <c r="D4437" t="s">
        <v>302</v>
      </c>
      <c r="E4437" t="s">
        <v>3844</v>
      </c>
      <c r="F4437" t="s">
        <v>299</v>
      </c>
      <c r="G4437" t="s">
        <v>299</v>
      </c>
      <c r="H4437" t="s">
        <v>4353</v>
      </c>
      <c r="I4437" s="14">
        <v>70000</v>
      </c>
      <c r="J4437" t="s">
        <v>186</v>
      </c>
      <c r="K4437" s="14">
        <v>33242.10546875</v>
      </c>
      <c r="L4437" t="s">
        <v>197</v>
      </c>
      <c r="M4437" t="s">
        <v>4353</v>
      </c>
      <c r="N4437" s="14"/>
      <c r="O4437" s="14"/>
      <c r="P4437" s="14"/>
      <c r="Q4437" s="14"/>
      <c r="R4437" s="14"/>
      <c r="S4437" s="14">
        <v>0</v>
      </c>
    </row>
    <row r="4438" spans="1:19" x14ac:dyDescent="0.3">
      <c r="A4438" t="s">
        <v>9392</v>
      </c>
      <c r="B4438" t="s">
        <v>112</v>
      </c>
      <c r="C4438" s="14">
        <v>2016</v>
      </c>
      <c r="D4438" t="s">
        <v>302</v>
      </c>
      <c r="E4438" t="s">
        <v>3845</v>
      </c>
      <c r="F4438" t="s">
        <v>299</v>
      </c>
      <c r="G4438" t="s">
        <v>299</v>
      </c>
      <c r="H4438" t="s">
        <v>207</v>
      </c>
      <c r="I4438" s="14">
        <v>24800000</v>
      </c>
      <c r="J4438" t="s">
        <v>146</v>
      </c>
      <c r="K4438" s="14">
        <v>24800000</v>
      </c>
      <c r="L4438" t="s">
        <v>198</v>
      </c>
      <c r="M4438" t="s">
        <v>4353</v>
      </c>
      <c r="N4438" s="14"/>
      <c r="O4438" s="14"/>
      <c r="P4438" s="14"/>
      <c r="Q4438" s="14">
        <v>0</v>
      </c>
      <c r="R4438" s="14">
        <v>1</v>
      </c>
      <c r="S4438" s="14">
        <v>1</v>
      </c>
    </row>
    <row r="4439" spans="1:19" x14ac:dyDescent="0.3">
      <c r="A4439" t="s">
        <v>9394</v>
      </c>
      <c r="B4439" t="s">
        <v>112</v>
      </c>
      <c r="C4439" s="14">
        <v>2016</v>
      </c>
      <c r="D4439" t="s">
        <v>302</v>
      </c>
      <c r="E4439" t="s">
        <v>9393</v>
      </c>
      <c r="F4439" t="s">
        <v>299</v>
      </c>
      <c r="G4439" t="s">
        <v>299</v>
      </c>
      <c r="H4439" t="s">
        <v>4353</v>
      </c>
      <c r="I4439" s="14">
        <v>40000</v>
      </c>
      <c r="J4439" t="s">
        <v>186</v>
      </c>
      <c r="K4439" s="14">
        <v>18053.302734375</v>
      </c>
      <c r="L4439" t="s">
        <v>197</v>
      </c>
      <c r="M4439" t="s">
        <v>202</v>
      </c>
      <c r="N4439" s="14"/>
      <c r="O4439" s="14"/>
      <c r="P4439" s="14"/>
      <c r="Q4439" s="14"/>
      <c r="R4439" s="14"/>
      <c r="S4439" s="14">
        <v>0</v>
      </c>
    </row>
    <row r="4440" spans="1:19" x14ac:dyDescent="0.3">
      <c r="A4440" t="s">
        <v>9395</v>
      </c>
      <c r="B4440" t="s">
        <v>119</v>
      </c>
      <c r="C4440" s="14">
        <v>2010</v>
      </c>
      <c r="D4440" t="s">
        <v>302</v>
      </c>
      <c r="E4440" t="s">
        <v>9397</v>
      </c>
      <c r="F4440" t="s">
        <v>327</v>
      </c>
      <c r="G4440" t="s">
        <v>328</v>
      </c>
      <c r="H4440" t="s">
        <v>4353</v>
      </c>
      <c r="I4440" s="14"/>
      <c r="J4440" t="s">
        <v>4353</v>
      </c>
      <c r="K4440" s="14"/>
      <c r="L4440" t="s">
        <v>197</v>
      </c>
      <c r="M4440" t="s">
        <v>202</v>
      </c>
      <c r="N4440" s="14"/>
      <c r="O4440" s="14"/>
      <c r="P4440" s="14"/>
      <c r="Q4440" s="14"/>
      <c r="R4440" s="14"/>
      <c r="S4440" s="14">
        <v>0</v>
      </c>
    </row>
    <row r="4441" spans="1:19" x14ac:dyDescent="0.3">
      <c r="A4441" t="s">
        <v>9396</v>
      </c>
      <c r="B4441" t="s">
        <v>119</v>
      </c>
      <c r="C4441" s="14">
        <v>2010</v>
      </c>
      <c r="D4441" t="s">
        <v>302</v>
      </c>
      <c r="E4441" t="s">
        <v>3846</v>
      </c>
      <c r="F4441" t="s">
        <v>299</v>
      </c>
      <c r="G4441" t="s">
        <v>299</v>
      </c>
      <c r="H4441" t="s">
        <v>4353</v>
      </c>
      <c r="I4441" s="14"/>
      <c r="J4441" t="s">
        <v>4353</v>
      </c>
      <c r="K4441" s="14"/>
      <c r="L4441" t="s">
        <v>197</v>
      </c>
      <c r="M4441" t="s">
        <v>202</v>
      </c>
      <c r="N4441" s="14"/>
      <c r="O4441" s="14"/>
      <c r="P4441" s="14"/>
      <c r="Q4441" s="14"/>
      <c r="R4441" s="14"/>
      <c r="S4441" s="14">
        <v>0</v>
      </c>
    </row>
    <row r="4442" spans="1:19" x14ac:dyDescent="0.3">
      <c r="A4442" t="s">
        <v>9398</v>
      </c>
      <c r="B4442" t="s">
        <v>119</v>
      </c>
      <c r="C4442" s="14">
        <v>2011</v>
      </c>
      <c r="D4442" t="s">
        <v>302</v>
      </c>
      <c r="E4442" t="s">
        <v>3847</v>
      </c>
      <c r="F4442" t="s">
        <v>787</v>
      </c>
      <c r="G4442" t="s">
        <v>365</v>
      </c>
      <c r="H4442" t="s">
        <v>4353</v>
      </c>
      <c r="I4442" s="14"/>
      <c r="J4442" t="s">
        <v>4353</v>
      </c>
      <c r="K4442" s="14"/>
      <c r="L4442" t="s">
        <v>197</v>
      </c>
      <c r="M4442" t="s">
        <v>202</v>
      </c>
      <c r="N4442" s="14"/>
      <c r="O4442" s="14"/>
      <c r="P4442" s="14"/>
      <c r="Q4442" s="14"/>
      <c r="R4442" s="14"/>
      <c r="S4442" s="14">
        <v>0</v>
      </c>
    </row>
    <row r="4443" spans="1:19" x14ac:dyDescent="0.3">
      <c r="A4443" t="s">
        <v>9399</v>
      </c>
      <c r="B4443" t="s">
        <v>119</v>
      </c>
      <c r="C4443" s="14">
        <v>2011</v>
      </c>
      <c r="D4443" t="s">
        <v>302</v>
      </c>
      <c r="E4443" t="s">
        <v>3848</v>
      </c>
      <c r="F4443" t="s">
        <v>299</v>
      </c>
      <c r="G4443" t="s">
        <v>299</v>
      </c>
      <c r="H4443" t="s">
        <v>4353</v>
      </c>
      <c r="I4443" s="14"/>
      <c r="J4443" t="s">
        <v>4353</v>
      </c>
      <c r="K4443" s="14"/>
      <c r="L4443" t="s">
        <v>197</v>
      </c>
      <c r="M4443" t="s">
        <v>202</v>
      </c>
      <c r="N4443" s="14"/>
      <c r="O4443" s="14"/>
      <c r="P4443" s="14"/>
      <c r="Q4443" s="14"/>
      <c r="R4443" s="14"/>
      <c r="S4443" s="14">
        <v>0</v>
      </c>
    </row>
    <row r="4444" spans="1:19" x14ac:dyDescent="0.3">
      <c r="A4444" t="s">
        <v>9400</v>
      </c>
      <c r="B4444" t="s">
        <v>119</v>
      </c>
      <c r="C4444" s="14">
        <v>2012</v>
      </c>
      <c r="D4444" t="s">
        <v>302</v>
      </c>
      <c r="E4444" t="s">
        <v>9402</v>
      </c>
      <c r="F4444" t="s">
        <v>299</v>
      </c>
      <c r="G4444" t="s">
        <v>299</v>
      </c>
      <c r="H4444" t="s">
        <v>4353</v>
      </c>
      <c r="I4444" s="14"/>
      <c r="J4444" t="s">
        <v>4353</v>
      </c>
      <c r="K4444" s="14"/>
      <c r="L4444" t="s">
        <v>197</v>
      </c>
      <c r="M4444" t="s">
        <v>202</v>
      </c>
      <c r="N4444" s="14"/>
      <c r="O4444" s="14"/>
      <c r="P4444" s="14"/>
      <c r="Q4444" s="14"/>
      <c r="R4444" s="14"/>
      <c r="S4444" s="14">
        <v>0</v>
      </c>
    </row>
    <row r="4445" spans="1:19" x14ac:dyDescent="0.3">
      <c r="A4445" t="s">
        <v>9401</v>
      </c>
      <c r="B4445" t="s">
        <v>119</v>
      </c>
      <c r="C4445" s="14">
        <v>2012</v>
      </c>
      <c r="D4445" t="s">
        <v>302</v>
      </c>
      <c r="E4445" t="s">
        <v>3849</v>
      </c>
      <c r="F4445" t="s">
        <v>299</v>
      </c>
      <c r="G4445" t="s">
        <v>299</v>
      </c>
      <c r="H4445" t="s">
        <v>4353</v>
      </c>
      <c r="I4445" s="14"/>
      <c r="J4445" t="s">
        <v>4353</v>
      </c>
      <c r="K4445" s="14"/>
      <c r="L4445" t="s">
        <v>197</v>
      </c>
      <c r="M4445" t="s">
        <v>202</v>
      </c>
      <c r="N4445" s="14"/>
      <c r="O4445" s="14"/>
      <c r="P4445" s="14"/>
      <c r="Q4445" s="14"/>
      <c r="R4445" s="14"/>
      <c r="S4445" s="14">
        <v>0</v>
      </c>
    </row>
    <row r="4446" spans="1:19" x14ac:dyDescent="0.3">
      <c r="A4446" t="s">
        <v>9403</v>
      </c>
      <c r="B4446" t="s">
        <v>119</v>
      </c>
      <c r="C4446" s="14">
        <v>2012</v>
      </c>
      <c r="D4446" t="s">
        <v>302</v>
      </c>
      <c r="E4446" t="s">
        <v>3852</v>
      </c>
      <c r="F4446" t="s">
        <v>787</v>
      </c>
      <c r="G4446" t="s">
        <v>365</v>
      </c>
      <c r="H4446" t="s">
        <v>4353</v>
      </c>
      <c r="I4446" s="14"/>
      <c r="J4446" t="s">
        <v>4353</v>
      </c>
      <c r="K4446" s="14"/>
      <c r="L4446" t="s">
        <v>197</v>
      </c>
      <c r="M4446" t="s">
        <v>202</v>
      </c>
      <c r="N4446" s="14"/>
      <c r="O4446" s="14"/>
      <c r="P4446" s="14"/>
      <c r="Q4446" s="14"/>
      <c r="R4446" s="14"/>
      <c r="S4446" s="14">
        <v>0</v>
      </c>
    </row>
    <row r="4447" spans="1:19" x14ac:dyDescent="0.3">
      <c r="A4447" t="s">
        <v>9404</v>
      </c>
      <c r="B4447" t="s">
        <v>119</v>
      </c>
      <c r="C4447" s="14">
        <v>2012</v>
      </c>
      <c r="D4447" t="s">
        <v>302</v>
      </c>
      <c r="E4447" t="s">
        <v>3851</v>
      </c>
      <c r="F4447" t="s">
        <v>299</v>
      </c>
      <c r="G4447" t="s">
        <v>299</v>
      </c>
      <c r="H4447" t="s">
        <v>4353</v>
      </c>
      <c r="I4447" s="14"/>
      <c r="J4447" t="s">
        <v>4353</v>
      </c>
      <c r="K4447" s="14"/>
      <c r="L4447" t="s">
        <v>197</v>
      </c>
      <c r="M4447" t="s">
        <v>202</v>
      </c>
      <c r="N4447" s="14"/>
      <c r="O4447" s="14"/>
      <c r="P4447" s="14"/>
      <c r="Q4447" s="14"/>
      <c r="R4447" s="14"/>
      <c r="S4447" s="14">
        <v>0</v>
      </c>
    </row>
    <row r="4448" spans="1:19" x14ac:dyDescent="0.3">
      <c r="A4448" t="s">
        <v>9405</v>
      </c>
      <c r="B4448" t="s">
        <v>119</v>
      </c>
      <c r="C4448" s="14">
        <v>2012</v>
      </c>
      <c r="D4448" t="s">
        <v>302</v>
      </c>
      <c r="E4448" t="s">
        <v>3850</v>
      </c>
      <c r="F4448" t="s">
        <v>299</v>
      </c>
      <c r="G4448" t="s">
        <v>299</v>
      </c>
      <c r="H4448" t="s">
        <v>4353</v>
      </c>
      <c r="I4448" s="14"/>
      <c r="J4448" t="s">
        <v>4353</v>
      </c>
      <c r="K4448" s="14"/>
      <c r="L4448" t="s">
        <v>197</v>
      </c>
      <c r="M4448" t="s">
        <v>202</v>
      </c>
      <c r="N4448" s="14"/>
      <c r="O4448" s="14"/>
      <c r="P4448" s="14"/>
      <c r="Q4448" s="14"/>
      <c r="R4448" s="14"/>
      <c r="S4448" s="14">
        <v>0</v>
      </c>
    </row>
    <row r="4449" spans="1:19" x14ac:dyDescent="0.3">
      <c r="A4449" t="s">
        <v>9406</v>
      </c>
      <c r="B4449" t="s">
        <v>119</v>
      </c>
      <c r="C4449" s="14">
        <v>2012</v>
      </c>
      <c r="D4449" t="s">
        <v>302</v>
      </c>
      <c r="E4449" t="s">
        <v>3853</v>
      </c>
      <c r="F4449" t="s">
        <v>299</v>
      </c>
      <c r="G4449" t="s">
        <v>299</v>
      </c>
      <c r="H4449" t="s">
        <v>4353</v>
      </c>
      <c r="I4449" s="14"/>
      <c r="J4449" t="s">
        <v>4353</v>
      </c>
      <c r="K4449" s="14"/>
      <c r="L4449" t="s">
        <v>197</v>
      </c>
      <c r="M4449" t="s">
        <v>202</v>
      </c>
      <c r="N4449" s="14"/>
      <c r="O4449" s="14"/>
      <c r="P4449" s="14"/>
      <c r="Q4449" s="14"/>
      <c r="R4449" s="14"/>
      <c r="S4449" s="14">
        <v>0</v>
      </c>
    </row>
    <row r="4450" spans="1:19" x14ac:dyDescent="0.3">
      <c r="A4450" t="s">
        <v>9407</v>
      </c>
      <c r="B4450" t="s">
        <v>119</v>
      </c>
      <c r="C4450" s="14">
        <v>2013</v>
      </c>
      <c r="D4450" t="s">
        <v>4873</v>
      </c>
      <c r="E4450" t="s">
        <v>9409</v>
      </c>
      <c r="F4450" t="s">
        <v>336</v>
      </c>
      <c r="G4450" t="s">
        <v>337</v>
      </c>
      <c r="H4450" t="s">
        <v>207</v>
      </c>
      <c r="I4450" s="14"/>
      <c r="J4450" t="s">
        <v>4353</v>
      </c>
      <c r="K4450" s="14">
        <v>150000000</v>
      </c>
      <c r="L4450" t="s">
        <v>198</v>
      </c>
      <c r="M4450" t="s">
        <v>202</v>
      </c>
      <c r="N4450" s="14"/>
      <c r="O4450" s="14">
        <v>6</v>
      </c>
      <c r="P4450" s="14">
        <v>16</v>
      </c>
      <c r="Q4450" s="14">
        <v>0</v>
      </c>
      <c r="R4450" s="14">
        <v>1</v>
      </c>
      <c r="S4450" s="14">
        <v>1</v>
      </c>
    </row>
    <row r="4451" spans="1:19" x14ac:dyDescent="0.3">
      <c r="A4451" t="s">
        <v>9408</v>
      </c>
      <c r="B4451" t="s">
        <v>119</v>
      </c>
      <c r="C4451" s="14">
        <v>2013</v>
      </c>
      <c r="D4451" t="s">
        <v>144</v>
      </c>
      <c r="E4451" t="s">
        <v>9411</v>
      </c>
      <c r="F4451" t="s">
        <v>336</v>
      </c>
      <c r="G4451" t="s">
        <v>337</v>
      </c>
      <c r="H4451" t="s">
        <v>207</v>
      </c>
      <c r="I4451" s="14"/>
      <c r="J4451" t="s">
        <v>4353</v>
      </c>
      <c r="K4451" s="14">
        <v>85000000</v>
      </c>
      <c r="L4451" t="s">
        <v>198</v>
      </c>
      <c r="M4451" t="s">
        <v>4353</v>
      </c>
      <c r="N4451" s="14"/>
      <c r="O4451" s="14">
        <v>6</v>
      </c>
      <c r="P4451" s="14">
        <v>16</v>
      </c>
      <c r="Q4451" s="14">
        <v>0</v>
      </c>
      <c r="R4451" s="14">
        <v>1</v>
      </c>
      <c r="S4451" s="14">
        <v>1</v>
      </c>
    </row>
    <row r="4452" spans="1:19" x14ac:dyDescent="0.3">
      <c r="A4452" t="s">
        <v>9410</v>
      </c>
      <c r="B4452" t="s">
        <v>119</v>
      </c>
      <c r="C4452" s="14">
        <v>2013</v>
      </c>
      <c r="D4452" t="s">
        <v>302</v>
      </c>
      <c r="E4452" t="s">
        <v>3854</v>
      </c>
      <c r="F4452" t="s">
        <v>299</v>
      </c>
      <c r="G4452" t="s">
        <v>299</v>
      </c>
      <c r="H4452" t="s">
        <v>4353</v>
      </c>
      <c r="I4452" s="14"/>
      <c r="J4452" t="s">
        <v>4353</v>
      </c>
      <c r="K4452" s="14"/>
      <c r="L4452" t="s">
        <v>197</v>
      </c>
      <c r="M4452" t="s">
        <v>202</v>
      </c>
      <c r="N4452" s="14"/>
      <c r="O4452" s="14"/>
      <c r="P4452" s="14"/>
      <c r="Q4452" s="14"/>
      <c r="R4452" s="14"/>
      <c r="S4452" s="14">
        <v>0</v>
      </c>
    </row>
    <row r="4453" spans="1:19" x14ac:dyDescent="0.3">
      <c r="A4453" t="s">
        <v>9412</v>
      </c>
      <c r="B4453" t="s">
        <v>119</v>
      </c>
      <c r="C4453" s="14">
        <v>2013</v>
      </c>
      <c r="D4453" t="s">
        <v>302</v>
      </c>
      <c r="E4453" t="s">
        <v>3855</v>
      </c>
      <c r="F4453" t="s">
        <v>299</v>
      </c>
      <c r="G4453" t="s">
        <v>299</v>
      </c>
      <c r="H4453" t="s">
        <v>4353</v>
      </c>
      <c r="I4453" s="14">
        <v>1000000</v>
      </c>
      <c r="J4453" t="s">
        <v>147</v>
      </c>
      <c r="K4453" s="14">
        <v>161400.75</v>
      </c>
      <c r="L4453" t="s">
        <v>197</v>
      </c>
      <c r="M4453" t="s">
        <v>202</v>
      </c>
      <c r="N4453" s="14"/>
      <c r="O4453" s="14"/>
      <c r="P4453" s="14"/>
      <c r="Q4453" s="14"/>
      <c r="R4453" s="14"/>
      <c r="S4453" s="14">
        <v>0</v>
      </c>
    </row>
    <row r="4454" spans="1:19" x14ac:dyDescent="0.3">
      <c r="A4454" t="s">
        <v>9413</v>
      </c>
      <c r="B4454" t="s">
        <v>119</v>
      </c>
      <c r="C4454" s="14">
        <v>2014</v>
      </c>
      <c r="D4454" t="s">
        <v>302</v>
      </c>
      <c r="E4454" t="s">
        <v>3856</v>
      </c>
      <c r="F4454" t="s">
        <v>299</v>
      </c>
      <c r="G4454" t="s">
        <v>299</v>
      </c>
      <c r="H4454" t="s">
        <v>4353</v>
      </c>
      <c r="I4454" s="14"/>
      <c r="J4454" t="s">
        <v>4353</v>
      </c>
      <c r="K4454" s="14"/>
      <c r="L4454" t="s">
        <v>197</v>
      </c>
      <c r="M4454" t="s">
        <v>202</v>
      </c>
      <c r="N4454" s="14"/>
      <c r="O4454" s="14"/>
      <c r="P4454" s="14"/>
      <c r="Q4454" s="14"/>
      <c r="R4454" s="14"/>
      <c r="S4454" s="14">
        <v>0</v>
      </c>
    </row>
    <row r="4455" spans="1:19" x14ac:dyDescent="0.3">
      <c r="A4455" t="s">
        <v>9414</v>
      </c>
      <c r="B4455" t="s">
        <v>5</v>
      </c>
      <c r="C4455" s="14">
        <v>1972</v>
      </c>
      <c r="D4455" t="s">
        <v>255</v>
      </c>
      <c r="E4455" t="s">
        <v>4444</v>
      </c>
      <c r="F4455" t="s">
        <v>299</v>
      </c>
      <c r="G4455" t="s">
        <v>299</v>
      </c>
      <c r="H4455" t="s">
        <v>4353</v>
      </c>
      <c r="I4455" s="14"/>
      <c r="J4455" t="s">
        <v>4353</v>
      </c>
      <c r="K4455" s="14">
        <v>40000000</v>
      </c>
      <c r="L4455" t="s">
        <v>198</v>
      </c>
      <c r="M4455" t="s">
        <v>4353</v>
      </c>
      <c r="N4455" s="14">
        <v>0</v>
      </c>
      <c r="O4455" s="14">
        <v>10</v>
      </c>
      <c r="P4455" s="14">
        <v>30</v>
      </c>
      <c r="Q4455" s="14"/>
      <c r="R4455" s="14"/>
      <c r="S4455" s="14">
        <v>0</v>
      </c>
    </row>
    <row r="4456" spans="1:19" x14ac:dyDescent="0.3">
      <c r="A4456" t="s">
        <v>9415</v>
      </c>
      <c r="B4456" t="s">
        <v>5</v>
      </c>
      <c r="C4456" s="14">
        <v>1984</v>
      </c>
      <c r="D4456" t="s">
        <v>255</v>
      </c>
      <c r="E4456" t="s">
        <v>612</v>
      </c>
      <c r="F4456" t="s">
        <v>299</v>
      </c>
      <c r="G4456" t="s">
        <v>299</v>
      </c>
      <c r="H4456" t="s">
        <v>4353</v>
      </c>
      <c r="I4456" s="14"/>
      <c r="J4456" t="s">
        <v>4353</v>
      </c>
      <c r="K4456" s="14">
        <v>27000000</v>
      </c>
      <c r="L4456" t="s">
        <v>198</v>
      </c>
      <c r="M4456" t="s">
        <v>4353</v>
      </c>
      <c r="N4456" s="14"/>
      <c r="O4456" s="14"/>
      <c r="P4456" s="14"/>
      <c r="Q4456" s="14"/>
      <c r="R4456" s="14"/>
      <c r="S4456" s="14">
        <v>0</v>
      </c>
    </row>
    <row r="4457" spans="1:19" x14ac:dyDescent="0.3">
      <c r="A4457" t="s">
        <v>9416</v>
      </c>
      <c r="B4457" t="s">
        <v>5</v>
      </c>
      <c r="C4457" s="14">
        <v>1989</v>
      </c>
      <c r="D4457" t="s">
        <v>255</v>
      </c>
      <c r="E4457" t="s">
        <v>4445</v>
      </c>
      <c r="F4457" t="s">
        <v>299</v>
      </c>
      <c r="G4457" t="s">
        <v>299</v>
      </c>
      <c r="H4457" t="s">
        <v>4353</v>
      </c>
      <c r="I4457" s="14"/>
      <c r="J4457" t="s">
        <v>4353</v>
      </c>
      <c r="K4457" s="14">
        <v>5300000</v>
      </c>
      <c r="L4457" t="s">
        <v>198</v>
      </c>
      <c r="M4457" t="s">
        <v>4353</v>
      </c>
      <c r="N4457" s="14">
        <v>0</v>
      </c>
      <c r="O4457" s="14"/>
      <c r="P4457" s="14"/>
      <c r="Q4457" s="14"/>
      <c r="R4457" s="14"/>
      <c r="S4457" s="14">
        <v>0</v>
      </c>
    </row>
    <row r="4458" spans="1:19" x14ac:dyDescent="0.3">
      <c r="A4458" t="s">
        <v>9417</v>
      </c>
      <c r="B4458" t="s">
        <v>5</v>
      </c>
      <c r="C4458" s="14">
        <v>1990</v>
      </c>
      <c r="D4458" t="s">
        <v>362</v>
      </c>
      <c r="E4458" t="s">
        <v>3857</v>
      </c>
      <c r="F4458" t="s">
        <v>299</v>
      </c>
      <c r="G4458" t="s">
        <v>299</v>
      </c>
      <c r="H4458" t="s">
        <v>4353</v>
      </c>
      <c r="I4458" s="14"/>
      <c r="J4458" t="s">
        <v>4353</v>
      </c>
      <c r="K4458" s="14"/>
      <c r="L4458" t="s">
        <v>197</v>
      </c>
      <c r="M4458" t="s">
        <v>4353</v>
      </c>
      <c r="N4458" s="14"/>
      <c r="O4458" s="14"/>
      <c r="P4458" s="14"/>
      <c r="Q4458" s="14"/>
      <c r="R4458" s="14"/>
      <c r="S4458" s="14">
        <v>0</v>
      </c>
    </row>
    <row r="4459" spans="1:19" x14ac:dyDescent="0.3">
      <c r="A4459" t="s">
        <v>9418</v>
      </c>
      <c r="B4459" t="s">
        <v>5</v>
      </c>
      <c r="C4459" s="14">
        <v>1994</v>
      </c>
      <c r="D4459" t="s">
        <v>362</v>
      </c>
      <c r="E4459" t="s">
        <v>3858</v>
      </c>
      <c r="F4459" t="s">
        <v>299</v>
      </c>
      <c r="G4459" t="s">
        <v>299</v>
      </c>
      <c r="H4459" t="s">
        <v>4353</v>
      </c>
      <c r="I4459" s="14"/>
      <c r="J4459" t="s">
        <v>4353</v>
      </c>
      <c r="K4459" s="14"/>
      <c r="L4459" t="s">
        <v>197</v>
      </c>
      <c r="M4459" t="s">
        <v>4353</v>
      </c>
      <c r="N4459" s="14"/>
      <c r="O4459" s="14"/>
      <c r="P4459" s="14"/>
      <c r="Q4459" s="14"/>
      <c r="R4459" s="14"/>
      <c r="S4459" s="14">
        <v>0</v>
      </c>
    </row>
    <row r="4460" spans="1:19" x14ac:dyDescent="0.3">
      <c r="A4460" t="s">
        <v>9419</v>
      </c>
      <c r="B4460" t="s">
        <v>5</v>
      </c>
      <c r="C4460" s="14">
        <v>1996</v>
      </c>
      <c r="D4460" t="s">
        <v>362</v>
      </c>
      <c r="E4460" t="s">
        <v>3859</v>
      </c>
      <c r="F4460" t="s">
        <v>299</v>
      </c>
      <c r="G4460" t="s">
        <v>299</v>
      </c>
      <c r="H4460" t="s">
        <v>4353</v>
      </c>
      <c r="I4460" s="14"/>
      <c r="J4460" t="s">
        <v>4353</v>
      </c>
      <c r="K4460" s="14"/>
      <c r="L4460" t="s">
        <v>197</v>
      </c>
      <c r="M4460" t="s">
        <v>4353</v>
      </c>
      <c r="N4460" s="14"/>
      <c r="O4460" s="14"/>
      <c r="P4460" s="14"/>
      <c r="Q4460" s="14"/>
      <c r="R4460" s="14"/>
      <c r="S4460" s="14">
        <v>0</v>
      </c>
    </row>
    <row r="4461" spans="1:19" x14ac:dyDescent="0.3">
      <c r="A4461" t="s">
        <v>9420</v>
      </c>
      <c r="B4461" t="s">
        <v>5</v>
      </c>
      <c r="C4461" s="14">
        <v>2000</v>
      </c>
      <c r="D4461" t="s">
        <v>372</v>
      </c>
      <c r="E4461" t="s">
        <v>204</v>
      </c>
      <c r="F4461" t="s">
        <v>364</v>
      </c>
      <c r="G4461" t="s">
        <v>365</v>
      </c>
      <c r="H4461" t="s">
        <v>207</v>
      </c>
      <c r="I4461" s="14"/>
      <c r="J4461" t="s">
        <v>4353</v>
      </c>
      <c r="K4461" s="14">
        <v>3000000</v>
      </c>
      <c r="L4461" t="s">
        <v>198</v>
      </c>
      <c r="M4461" t="s">
        <v>366</v>
      </c>
      <c r="N4461" s="14">
        <v>0</v>
      </c>
      <c r="O4461" s="14"/>
      <c r="P4461" s="14"/>
      <c r="Q4461" s="14">
        <v>0</v>
      </c>
      <c r="R4461" s="14">
        <v>1</v>
      </c>
      <c r="S4461" s="14">
        <v>0</v>
      </c>
    </row>
    <row r="4462" spans="1:19" x14ac:dyDescent="0.3">
      <c r="A4462" t="s">
        <v>9421</v>
      </c>
      <c r="B4462" t="s">
        <v>5</v>
      </c>
      <c r="C4462" s="14">
        <v>2004</v>
      </c>
      <c r="D4462" t="s">
        <v>372</v>
      </c>
      <c r="E4462" t="s">
        <v>3861</v>
      </c>
      <c r="F4462" t="s">
        <v>336</v>
      </c>
      <c r="G4462" t="s">
        <v>337</v>
      </c>
      <c r="H4462" t="s">
        <v>207</v>
      </c>
      <c r="I4462" s="14"/>
      <c r="J4462" t="s">
        <v>4353</v>
      </c>
      <c r="K4462" s="14">
        <v>16000000</v>
      </c>
      <c r="L4462" t="s">
        <v>198</v>
      </c>
      <c r="M4462" t="s">
        <v>4353</v>
      </c>
      <c r="N4462" s="14"/>
      <c r="O4462" s="14"/>
      <c r="P4462" s="14"/>
      <c r="Q4462" s="14">
        <v>0</v>
      </c>
      <c r="R4462" s="14">
        <v>1</v>
      </c>
      <c r="S4462" s="14">
        <v>0</v>
      </c>
    </row>
    <row r="4463" spans="1:19" x14ac:dyDescent="0.3">
      <c r="A4463" t="s">
        <v>9422</v>
      </c>
      <c r="B4463" t="s">
        <v>5</v>
      </c>
      <c r="C4463" s="14">
        <v>2004</v>
      </c>
      <c r="D4463" t="s">
        <v>372</v>
      </c>
      <c r="E4463" t="s">
        <v>3860</v>
      </c>
      <c r="F4463" t="s">
        <v>336</v>
      </c>
      <c r="G4463" t="s">
        <v>337</v>
      </c>
      <c r="H4463" t="s">
        <v>207</v>
      </c>
      <c r="I4463" s="14"/>
      <c r="J4463" t="s">
        <v>4353</v>
      </c>
      <c r="K4463" s="14">
        <v>17000000</v>
      </c>
      <c r="L4463" t="s">
        <v>198</v>
      </c>
      <c r="M4463" t="s">
        <v>202</v>
      </c>
      <c r="N4463" s="14"/>
      <c r="O4463" s="14"/>
      <c r="P4463" s="14"/>
      <c r="Q4463" s="14">
        <v>0</v>
      </c>
      <c r="R4463" s="14">
        <v>1</v>
      </c>
      <c r="S4463" s="14">
        <v>0</v>
      </c>
    </row>
    <row r="4464" spans="1:19" x14ac:dyDescent="0.3">
      <c r="A4464" t="s">
        <v>9423</v>
      </c>
      <c r="B4464" t="s">
        <v>5</v>
      </c>
      <c r="C4464" s="14">
        <v>2006</v>
      </c>
      <c r="D4464" t="s">
        <v>372</v>
      </c>
      <c r="E4464" t="s">
        <v>3862</v>
      </c>
      <c r="F4464" t="s">
        <v>336</v>
      </c>
      <c r="G4464" t="s">
        <v>337</v>
      </c>
      <c r="H4464" t="s">
        <v>207</v>
      </c>
      <c r="I4464" s="14"/>
      <c r="J4464" t="s">
        <v>4353</v>
      </c>
      <c r="K4464" s="14">
        <v>6000000</v>
      </c>
      <c r="L4464" t="s">
        <v>198</v>
      </c>
      <c r="M4464" t="s">
        <v>202</v>
      </c>
      <c r="N4464" s="14"/>
      <c r="O4464" s="14"/>
      <c r="P4464" s="14"/>
      <c r="Q4464" s="14">
        <v>0</v>
      </c>
      <c r="R4464" s="14">
        <v>1</v>
      </c>
      <c r="S4464" s="14">
        <v>0</v>
      </c>
    </row>
    <row r="4465" spans="1:19" x14ac:dyDescent="0.3">
      <c r="A4465" t="s">
        <v>9424</v>
      </c>
      <c r="B4465" t="s">
        <v>5</v>
      </c>
      <c r="C4465" s="14">
        <v>2006</v>
      </c>
      <c r="D4465" t="s">
        <v>372</v>
      </c>
      <c r="E4465" t="s">
        <v>3863</v>
      </c>
      <c r="F4465" t="s">
        <v>336</v>
      </c>
      <c r="G4465" t="s">
        <v>337</v>
      </c>
      <c r="H4465" t="s">
        <v>207</v>
      </c>
      <c r="I4465" s="14"/>
      <c r="J4465" t="s">
        <v>4353</v>
      </c>
      <c r="K4465" s="14">
        <v>6000000</v>
      </c>
      <c r="L4465" t="s">
        <v>198</v>
      </c>
      <c r="M4465" t="s">
        <v>202</v>
      </c>
      <c r="N4465" s="14"/>
      <c r="O4465" s="14"/>
      <c r="P4465" s="14"/>
      <c r="Q4465" s="14">
        <v>0</v>
      </c>
      <c r="R4465" s="14">
        <v>1</v>
      </c>
      <c r="S4465" s="14">
        <v>0</v>
      </c>
    </row>
    <row r="4466" spans="1:19" x14ac:dyDescent="0.3">
      <c r="A4466" t="s">
        <v>9425</v>
      </c>
      <c r="B4466" t="s">
        <v>5</v>
      </c>
      <c r="C4466" s="14">
        <v>2007</v>
      </c>
      <c r="D4466" t="s">
        <v>372</v>
      </c>
      <c r="E4466" t="s">
        <v>3861</v>
      </c>
      <c r="F4466" t="s">
        <v>336</v>
      </c>
      <c r="G4466" t="s">
        <v>337</v>
      </c>
      <c r="H4466" t="s">
        <v>207</v>
      </c>
      <c r="I4466" s="14"/>
      <c r="J4466" t="s">
        <v>4353</v>
      </c>
      <c r="K4466" s="14">
        <v>3000000</v>
      </c>
      <c r="L4466" t="s">
        <v>198</v>
      </c>
      <c r="M4466" t="s">
        <v>4353</v>
      </c>
      <c r="N4466" s="14"/>
      <c r="O4466" s="14"/>
      <c r="P4466" s="14"/>
      <c r="Q4466" s="14">
        <v>0</v>
      </c>
      <c r="R4466" s="14">
        <v>1</v>
      </c>
      <c r="S4466" s="14">
        <v>0</v>
      </c>
    </row>
    <row r="4467" spans="1:19" x14ac:dyDescent="0.3">
      <c r="A4467" t="s">
        <v>9426</v>
      </c>
      <c r="B4467" t="s">
        <v>5</v>
      </c>
      <c r="C4467" s="14">
        <v>2009</v>
      </c>
      <c r="D4467" t="s">
        <v>302</v>
      </c>
      <c r="E4467" t="s">
        <v>3864</v>
      </c>
      <c r="F4467" t="s">
        <v>299</v>
      </c>
      <c r="G4467" t="s">
        <v>299</v>
      </c>
      <c r="H4467" t="s">
        <v>4353</v>
      </c>
      <c r="I4467" s="14">
        <v>20000000</v>
      </c>
      <c r="J4467" t="s">
        <v>147</v>
      </c>
      <c r="K4467" s="14">
        <v>2927650.75</v>
      </c>
      <c r="L4467" t="s">
        <v>197</v>
      </c>
      <c r="M4467" t="s">
        <v>202</v>
      </c>
      <c r="N4467" s="14"/>
      <c r="O4467" s="14"/>
      <c r="P4467" s="14"/>
      <c r="Q4467" s="14"/>
      <c r="R4467" s="14"/>
      <c r="S4467" s="14">
        <v>0</v>
      </c>
    </row>
    <row r="4468" spans="1:19" x14ac:dyDescent="0.3">
      <c r="A4468" t="s">
        <v>9427</v>
      </c>
      <c r="B4468" t="s">
        <v>5</v>
      </c>
      <c r="C4468" s="14">
        <v>2009</v>
      </c>
      <c r="D4468" t="s">
        <v>302</v>
      </c>
      <c r="E4468" t="s">
        <v>3865</v>
      </c>
      <c r="F4468" t="s">
        <v>299</v>
      </c>
      <c r="G4468" t="s">
        <v>299</v>
      </c>
      <c r="H4468" t="s">
        <v>4353</v>
      </c>
      <c r="I4468" s="14"/>
      <c r="J4468" t="s">
        <v>4353</v>
      </c>
      <c r="K4468" s="14"/>
      <c r="L4468" t="s">
        <v>197</v>
      </c>
      <c r="M4468" t="s">
        <v>202</v>
      </c>
      <c r="N4468" s="14"/>
      <c r="O4468" s="14"/>
      <c r="P4468" s="14"/>
      <c r="Q4468" s="14"/>
      <c r="R4468" s="14"/>
      <c r="S4468" s="14">
        <v>0</v>
      </c>
    </row>
    <row r="4469" spans="1:19" x14ac:dyDescent="0.3">
      <c r="A4469" t="s">
        <v>9428</v>
      </c>
      <c r="B4469" t="s">
        <v>5</v>
      </c>
      <c r="C4469" s="14">
        <v>2009</v>
      </c>
      <c r="D4469" t="s">
        <v>302</v>
      </c>
      <c r="E4469" t="s">
        <v>3866</v>
      </c>
      <c r="F4469" t="s">
        <v>299</v>
      </c>
      <c r="G4469" t="s">
        <v>299</v>
      </c>
      <c r="H4469" t="s">
        <v>4353</v>
      </c>
      <c r="I4469" s="14"/>
      <c r="J4469" t="s">
        <v>4353</v>
      </c>
      <c r="K4469" s="14"/>
      <c r="L4469" t="s">
        <v>197</v>
      </c>
      <c r="M4469" t="s">
        <v>202</v>
      </c>
      <c r="N4469" s="14"/>
      <c r="O4469" s="14"/>
      <c r="P4469" s="14"/>
      <c r="Q4469" s="14"/>
      <c r="R4469" s="14"/>
      <c r="S4469" s="14">
        <v>0</v>
      </c>
    </row>
    <row r="4470" spans="1:19" x14ac:dyDescent="0.3">
      <c r="A4470" t="s">
        <v>9429</v>
      </c>
      <c r="B4470" t="s">
        <v>5</v>
      </c>
      <c r="C4470" s="14">
        <v>2009</v>
      </c>
      <c r="D4470" t="s">
        <v>372</v>
      </c>
      <c r="E4470" t="s">
        <v>3867</v>
      </c>
      <c r="F4470" t="s">
        <v>336</v>
      </c>
      <c r="G4470" t="s">
        <v>337</v>
      </c>
      <c r="H4470" t="s">
        <v>456</v>
      </c>
      <c r="I4470" s="14"/>
      <c r="J4470" t="s">
        <v>4353</v>
      </c>
      <c r="K4470" s="14">
        <v>80000000</v>
      </c>
      <c r="L4470" t="s">
        <v>198</v>
      </c>
      <c r="M4470" t="s">
        <v>4353</v>
      </c>
      <c r="N4470" s="14"/>
      <c r="O4470" s="14"/>
      <c r="P4470" s="14"/>
      <c r="Q4470" s="14">
        <v>0</v>
      </c>
      <c r="R4470" s="14">
        <v>1</v>
      </c>
      <c r="S4470" s="14">
        <v>1</v>
      </c>
    </row>
    <row r="4471" spans="1:19" x14ac:dyDescent="0.3">
      <c r="A4471" t="s">
        <v>9430</v>
      </c>
      <c r="B4471" t="s">
        <v>5</v>
      </c>
      <c r="C4471" s="14">
        <v>2011</v>
      </c>
      <c r="D4471" t="s">
        <v>302</v>
      </c>
      <c r="E4471" t="s">
        <v>3868</v>
      </c>
      <c r="F4471" t="s">
        <v>299</v>
      </c>
      <c r="G4471" t="s">
        <v>299</v>
      </c>
      <c r="H4471" t="s">
        <v>4353</v>
      </c>
      <c r="I4471" s="14">
        <v>2000000</v>
      </c>
      <c r="J4471" t="s">
        <v>146</v>
      </c>
      <c r="K4471" s="14">
        <v>2000000</v>
      </c>
      <c r="L4471" t="s">
        <v>197</v>
      </c>
      <c r="M4471" t="s">
        <v>202</v>
      </c>
      <c r="N4471" s="14"/>
      <c r="O4471" s="14"/>
      <c r="P4471" s="14"/>
      <c r="Q4471" s="14"/>
      <c r="R4471" s="14"/>
      <c r="S4471" s="14">
        <v>0</v>
      </c>
    </row>
    <row r="4472" spans="1:19" x14ac:dyDescent="0.3">
      <c r="A4472" t="s">
        <v>9431</v>
      </c>
      <c r="B4472" t="s">
        <v>5</v>
      </c>
      <c r="C4472" s="14">
        <v>2012</v>
      </c>
      <c r="D4472" t="s">
        <v>302</v>
      </c>
      <c r="E4472" t="s">
        <v>3871</v>
      </c>
      <c r="F4472" t="s">
        <v>299</v>
      </c>
      <c r="G4472" t="s">
        <v>299</v>
      </c>
      <c r="H4472" t="s">
        <v>4353</v>
      </c>
      <c r="I4472" s="14"/>
      <c r="J4472" t="s">
        <v>4353</v>
      </c>
      <c r="K4472" s="14"/>
      <c r="L4472" t="s">
        <v>197</v>
      </c>
      <c r="M4472" t="s">
        <v>202</v>
      </c>
      <c r="N4472" s="14"/>
      <c r="O4472" s="14"/>
      <c r="P4472" s="14"/>
      <c r="Q4472" s="14"/>
      <c r="R4472" s="14"/>
      <c r="S4472" s="14">
        <v>0</v>
      </c>
    </row>
    <row r="4473" spans="1:19" x14ac:dyDescent="0.3">
      <c r="A4473" t="s">
        <v>9432</v>
      </c>
      <c r="B4473" t="s">
        <v>5</v>
      </c>
      <c r="C4473" s="14">
        <v>2012</v>
      </c>
      <c r="D4473" t="s">
        <v>302</v>
      </c>
      <c r="E4473" t="s">
        <v>3870</v>
      </c>
      <c r="F4473" t="s">
        <v>299</v>
      </c>
      <c r="G4473" t="s">
        <v>299</v>
      </c>
      <c r="H4473" t="s">
        <v>4353</v>
      </c>
      <c r="I4473" s="14">
        <v>45000000</v>
      </c>
      <c r="J4473" t="s">
        <v>158</v>
      </c>
      <c r="K4473" s="14">
        <v>28811218</v>
      </c>
      <c r="L4473" t="s">
        <v>197</v>
      </c>
      <c r="M4473" t="s">
        <v>202</v>
      </c>
      <c r="N4473" s="14"/>
      <c r="O4473" s="14"/>
      <c r="P4473" s="14"/>
      <c r="Q4473" s="14"/>
      <c r="R4473" s="14"/>
      <c r="S4473" s="14">
        <v>0</v>
      </c>
    </row>
    <row r="4474" spans="1:19" x14ac:dyDescent="0.3">
      <c r="A4474" t="s">
        <v>9433</v>
      </c>
      <c r="B4474" t="s">
        <v>5</v>
      </c>
      <c r="C4474" s="14">
        <v>2012</v>
      </c>
      <c r="D4474" t="s">
        <v>302</v>
      </c>
      <c r="E4474" t="s">
        <v>3872</v>
      </c>
      <c r="F4474" t="s">
        <v>299</v>
      </c>
      <c r="G4474" t="s">
        <v>299</v>
      </c>
      <c r="H4474" t="s">
        <v>4353</v>
      </c>
      <c r="I4474" s="14">
        <v>1300000</v>
      </c>
      <c r="J4474" t="s">
        <v>146</v>
      </c>
      <c r="K4474" s="14">
        <v>1300000</v>
      </c>
      <c r="L4474" t="s">
        <v>197</v>
      </c>
      <c r="M4474" t="s">
        <v>202</v>
      </c>
      <c r="N4474" s="14"/>
      <c r="O4474" s="14"/>
      <c r="P4474" s="14"/>
      <c r="Q4474" s="14"/>
      <c r="R4474" s="14"/>
      <c r="S4474" s="14">
        <v>0</v>
      </c>
    </row>
    <row r="4475" spans="1:19" x14ac:dyDescent="0.3">
      <c r="A4475" t="s">
        <v>9434</v>
      </c>
      <c r="B4475" t="s">
        <v>5</v>
      </c>
      <c r="C4475" s="14">
        <v>2012</v>
      </c>
      <c r="D4475" t="s">
        <v>302</v>
      </c>
      <c r="E4475" t="s">
        <v>3869</v>
      </c>
      <c r="F4475" t="s">
        <v>299</v>
      </c>
      <c r="G4475" t="s">
        <v>299</v>
      </c>
      <c r="H4475" t="s">
        <v>4353</v>
      </c>
      <c r="I4475" s="14"/>
      <c r="J4475" t="s">
        <v>4353</v>
      </c>
      <c r="K4475" s="14"/>
      <c r="L4475" t="s">
        <v>197</v>
      </c>
      <c r="M4475" t="s">
        <v>202</v>
      </c>
      <c r="N4475" s="14"/>
      <c r="O4475" s="14"/>
      <c r="P4475" s="14"/>
      <c r="Q4475" s="14"/>
      <c r="R4475" s="14"/>
      <c r="S4475" s="14">
        <v>0</v>
      </c>
    </row>
    <row r="4476" spans="1:19" x14ac:dyDescent="0.3">
      <c r="A4476" t="s">
        <v>9435</v>
      </c>
      <c r="B4476" t="s">
        <v>5</v>
      </c>
      <c r="C4476" s="14">
        <v>2014</v>
      </c>
      <c r="D4476" t="s">
        <v>302</v>
      </c>
      <c r="E4476" t="s">
        <v>3873</v>
      </c>
      <c r="F4476" t="s">
        <v>299</v>
      </c>
      <c r="G4476" t="s">
        <v>299</v>
      </c>
      <c r="H4476" t="s">
        <v>4353</v>
      </c>
      <c r="I4476" s="14"/>
      <c r="J4476" t="s">
        <v>4353</v>
      </c>
      <c r="K4476" s="14"/>
      <c r="L4476" t="s">
        <v>197</v>
      </c>
      <c r="M4476" t="s">
        <v>202</v>
      </c>
      <c r="N4476" s="14"/>
      <c r="O4476" s="14"/>
      <c r="P4476" s="14"/>
      <c r="Q4476" s="14"/>
      <c r="R4476" s="14"/>
      <c r="S4476" s="14">
        <v>0</v>
      </c>
    </row>
    <row r="4477" spans="1:19" x14ac:dyDescent="0.3">
      <c r="A4477" t="s">
        <v>9436</v>
      </c>
      <c r="B4477" t="s">
        <v>91</v>
      </c>
      <c r="C4477" s="14">
        <v>1975</v>
      </c>
      <c r="D4477" t="s">
        <v>255</v>
      </c>
      <c r="E4477" t="s">
        <v>3874</v>
      </c>
      <c r="F4477" t="s">
        <v>299</v>
      </c>
      <c r="G4477" t="s">
        <v>299</v>
      </c>
      <c r="H4477" t="s">
        <v>4353</v>
      </c>
      <c r="I4477" s="14"/>
      <c r="J4477" t="s">
        <v>4353</v>
      </c>
      <c r="K4477" s="14">
        <v>50000</v>
      </c>
      <c r="L4477" t="s">
        <v>197</v>
      </c>
      <c r="M4477" t="s">
        <v>4353</v>
      </c>
      <c r="N4477" s="14"/>
      <c r="O4477" s="14"/>
      <c r="P4477" s="14"/>
      <c r="Q4477" s="14"/>
      <c r="R4477" s="14"/>
      <c r="S4477" s="14">
        <v>0</v>
      </c>
    </row>
    <row r="4478" spans="1:19" x14ac:dyDescent="0.3">
      <c r="A4478" t="s">
        <v>9437</v>
      </c>
      <c r="B4478" t="s">
        <v>91</v>
      </c>
      <c r="C4478" s="14">
        <v>2002</v>
      </c>
      <c r="D4478" t="s">
        <v>302</v>
      </c>
      <c r="E4478" t="s">
        <v>3875</v>
      </c>
      <c r="F4478" t="s">
        <v>299</v>
      </c>
      <c r="G4478" t="s">
        <v>299</v>
      </c>
      <c r="H4478" t="s">
        <v>4353</v>
      </c>
      <c r="I4478" s="14">
        <v>5000</v>
      </c>
      <c r="J4478" t="s">
        <v>146</v>
      </c>
      <c r="K4478" s="14">
        <v>5000</v>
      </c>
      <c r="L4478" t="s">
        <v>197</v>
      </c>
      <c r="M4478" t="s">
        <v>202</v>
      </c>
      <c r="N4478" s="14"/>
      <c r="O4478" s="14"/>
      <c r="P4478" s="14"/>
      <c r="Q4478" s="14"/>
      <c r="R4478" s="14"/>
      <c r="S4478" s="14">
        <v>0</v>
      </c>
    </row>
    <row r="4479" spans="1:19" x14ac:dyDescent="0.3">
      <c r="A4479" t="s">
        <v>9438</v>
      </c>
      <c r="B4479" t="s">
        <v>91</v>
      </c>
      <c r="C4479" s="14">
        <v>2003</v>
      </c>
      <c r="D4479" t="s">
        <v>302</v>
      </c>
      <c r="E4479" t="s">
        <v>3876</v>
      </c>
      <c r="F4479" t="s">
        <v>299</v>
      </c>
      <c r="G4479" t="s">
        <v>299</v>
      </c>
      <c r="H4479" t="s">
        <v>4353</v>
      </c>
      <c r="I4479" s="14">
        <v>30000</v>
      </c>
      <c r="J4479" t="s">
        <v>146</v>
      </c>
      <c r="K4479" s="14">
        <v>30000</v>
      </c>
      <c r="L4479" t="s">
        <v>197</v>
      </c>
      <c r="M4479" t="s">
        <v>202</v>
      </c>
      <c r="N4479" s="14"/>
      <c r="O4479" s="14"/>
      <c r="P4479" s="14"/>
      <c r="Q4479" s="14"/>
      <c r="R4479" s="14"/>
      <c r="S4479" s="14">
        <v>0</v>
      </c>
    </row>
    <row r="4480" spans="1:19" x14ac:dyDescent="0.3">
      <c r="A4480" t="s">
        <v>9439</v>
      </c>
      <c r="B4480" t="s">
        <v>91</v>
      </c>
      <c r="C4480" s="14">
        <v>2007</v>
      </c>
      <c r="D4480" t="s">
        <v>302</v>
      </c>
      <c r="E4480" t="s">
        <v>3877</v>
      </c>
      <c r="F4480" t="s">
        <v>336</v>
      </c>
      <c r="G4480" t="s">
        <v>337</v>
      </c>
      <c r="H4480" t="s">
        <v>207</v>
      </c>
      <c r="I4480" s="14">
        <v>720000000</v>
      </c>
      <c r="J4480" t="s">
        <v>146</v>
      </c>
      <c r="K4480" s="14">
        <v>720000000</v>
      </c>
      <c r="L4480" t="s">
        <v>198</v>
      </c>
      <c r="M4480" t="s">
        <v>4353</v>
      </c>
      <c r="N4480" s="14"/>
      <c r="O4480" s="14"/>
      <c r="P4480" s="14"/>
      <c r="Q4480" s="14">
        <v>0</v>
      </c>
      <c r="R4480" s="14">
        <v>1</v>
      </c>
      <c r="S4480" s="14">
        <v>1</v>
      </c>
    </row>
    <row r="4481" spans="1:19" x14ac:dyDescent="0.3">
      <c r="A4481" t="s">
        <v>9440</v>
      </c>
      <c r="B4481" t="s">
        <v>91</v>
      </c>
      <c r="C4481" s="14">
        <v>2008</v>
      </c>
      <c r="D4481" t="s">
        <v>302</v>
      </c>
      <c r="E4481" t="s">
        <v>3878</v>
      </c>
      <c r="F4481" t="s">
        <v>327</v>
      </c>
      <c r="G4481" t="s">
        <v>328</v>
      </c>
      <c r="H4481" t="s">
        <v>4353</v>
      </c>
      <c r="I4481" s="14"/>
      <c r="J4481" t="s">
        <v>4353</v>
      </c>
      <c r="K4481" s="14"/>
      <c r="L4481" t="s">
        <v>197</v>
      </c>
      <c r="M4481" t="s">
        <v>202</v>
      </c>
      <c r="N4481" s="14"/>
      <c r="O4481" s="14"/>
      <c r="P4481" s="14"/>
      <c r="Q4481" s="14"/>
      <c r="R4481" s="14"/>
      <c r="S4481" s="14">
        <v>0</v>
      </c>
    </row>
    <row r="4482" spans="1:19" x14ac:dyDescent="0.3">
      <c r="A4482" t="s">
        <v>9441</v>
      </c>
      <c r="B4482" t="s">
        <v>91</v>
      </c>
      <c r="C4482" s="14">
        <v>2010</v>
      </c>
      <c r="D4482" t="s">
        <v>302</v>
      </c>
      <c r="E4482" t="s">
        <v>3879</v>
      </c>
      <c r="F4482" t="s">
        <v>299</v>
      </c>
      <c r="G4482" t="s">
        <v>299</v>
      </c>
      <c r="H4482" t="s">
        <v>4353</v>
      </c>
      <c r="I4482" s="14"/>
      <c r="J4482" t="s">
        <v>4353</v>
      </c>
      <c r="K4482" s="14"/>
      <c r="L4482" t="s">
        <v>197</v>
      </c>
      <c r="M4482" t="s">
        <v>202</v>
      </c>
      <c r="N4482" s="14"/>
      <c r="O4482" s="14"/>
      <c r="P4482" s="14"/>
      <c r="Q4482" s="14"/>
      <c r="R4482" s="14"/>
      <c r="S4482" s="14">
        <v>0</v>
      </c>
    </row>
    <row r="4483" spans="1:19" x14ac:dyDescent="0.3">
      <c r="A4483" t="s">
        <v>9442</v>
      </c>
      <c r="B4483" t="s">
        <v>91</v>
      </c>
      <c r="C4483" s="14">
        <v>2010</v>
      </c>
      <c r="D4483" t="s">
        <v>302</v>
      </c>
      <c r="E4483" t="s">
        <v>3880</v>
      </c>
      <c r="F4483" t="s">
        <v>327</v>
      </c>
      <c r="G4483" t="s">
        <v>328</v>
      </c>
      <c r="H4483" t="s">
        <v>4353</v>
      </c>
      <c r="I4483" s="14"/>
      <c r="J4483" t="s">
        <v>4353</v>
      </c>
      <c r="K4483" s="14"/>
      <c r="L4483" t="s">
        <v>197</v>
      </c>
      <c r="M4483" t="s">
        <v>202</v>
      </c>
      <c r="N4483" s="14"/>
      <c r="O4483" s="14"/>
      <c r="P4483" s="14"/>
      <c r="Q4483" s="14"/>
      <c r="R4483" s="14"/>
      <c r="S4483" s="14">
        <v>0</v>
      </c>
    </row>
    <row r="4484" spans="1:19" x14ac:dyDescent="0.3">
      <c r="A4484" t="s">
        <v>9443</v>
      </c>
      <c r="B4484" t="s">
        <v>91</v>
      </c>
      <c r="C4484" s="14">
        <v>2011</v>
      </c>
      <c r="D4484" t="s">
        <v>302</v>
      </c>
      <c r="E4484" t="s">
        <v>3882</v>
      </c>
      <c r="F4484" t="s">
        <v>299</v>
      </c>
      <c r="G4484" t="s">
        <v>299</v>
      </c>
      <c r="H4484" t="s">
        <v>4353</v>
      </c>
      <c r="I4484" s="14"/>
      <c r="J4484" t="s">
        <v>4353</v>
      </c>
      <c r="K4484" s="14"/>
      <c r="L4484" t="s">
        <v>197</v>
      </c>
      <c r="M4484" t="s">
        <v>202</v>
      </c>
      <c r="N4484" s="14"/>
      <c r="O4484" s="14"/>
      <c r="P4484" s="14"/>
      <c r="Q4484" s="14"/>
      <c r="R4484" s="14"/>
      <c r="S4484" s="14">
        <v>0</v>
      </c>
    </row>
    <row r="4485" spans="1:19" x14ac:dyDescent="0.3">
      <c r="A4485" t="s">
        <v>9444</v>
      </c>
      <c r="B4485" t="s">
        <v>91</v>
      </c>
      <c r="C4485" s="14">
        <v>2011</v>
      </c>
      <c r="D4485" t="s">
        <v>302</v>
      </c>
      <c r="E4485" t="s">
        <v>3881</v>
      </c>
      <c r="F4485" t="s">
        <v>299</v>
      </c>
      <c r="G4485" t="s">
        <v>299</v>
      </c>
      <c r="H4485" t="s">
        <v>4353</v>
      </c>
      <c r="I4485" s="14">
        <v>1000000</v>
      </c>
      <c r="J4485" t="s">
        <v>146</v>
      </c>
      <c r="K4485" s="14">
        <v>1000000</v>
      </c>
      <c r="L4485" t="s">
        <v>197</v>
      </c>
      <c r="M4485" t="s">
        <v>202</v>
      </c>
      <c r="N4485" s="14"/>
      <c r="O4485" s="14"/>
      <c r="P4485" s="14"/>
      <c r="Q4485" s="14"/>
      <c r="R4485" s="14"/>
      <c r="S4485" s="14">
        <v>0</v>
      </c>
    </row>
    <row r="4486" spans="1:19" x14ac:dyDescent="0.3">
      <c r="A4486" t="s">
        <v>9445</v>
      </c>
      <c r="B4486" t="s">
        <v>91</v>
      </c>
      <c r="C4486" s="14">
        <v>2012</v>
      </c>
      <c r="D4486" t="s">
        <v>302</v>
      </c>
      <c r="E4486" t="s">
        <v>3883</v>
      </c>
      <c r="F4486" t="s">
        <v>463</v>
      </c>
      <c r="G4486" t="s">
        <v>337</v>
      </c>
      <c r="H4486" t="s">
        <v>644</v>
      </c>
      <c r="I4486" s="14">
        <v>200000000</v>
      </c>
      <c r="J4486" t="s">
        <v>146</v>
      </c>
      <c r="K4486" s="14">
        <v>200000000</v>
      </c>
      <c r="L4486" t="s">
        <v>198</v>
      </c>
      <c r="M4486" t="s">
        <v>199</v>
      </c>
      <c r="N4486" s="14">
        <v>3.5</v>
      </c>
      <c r="O4486" s="14">
        <v>3</v>
      </c>
      <c r="P4486" s="14">
        <v>8</v>
      </c>
      <c r="Q4486" s="14">
        <v>0</v>
      </c>
      <c r="R4486" s="14">
        <v>0</v>
      </c>
      <c r="S4486" s="14">
        <v>1</v>
      </c>
    </row>
    <row r="4487" spans="1:19" x14ac:dyDescent="0.3">
      <c r="A4487" t="s">
        <v>9446</v>
      </c>
      <c r="B4487" t="s">
        <v>91</v>
      </c>
      <c r="C4487" s="14">
        <v>2012</v>
      </c>
      <c r="D4487" t="s">
        <v>302</v>
      </c>
      <c r="E4487" t="s">
        <v>3884</v>
      </c>
      <c r="F4487" t="s">
        <v>463</v>
      </c>
      <c r="G4487" t="s">
        <v>337</v>
      </c>
      <c r="H4487" t="s">
        <v>644</v>
      </c>
      <c r="I4487" s="14">
        <v>400000000</v>
      </c>
      <c r="J4487" t="s">
        <v>146</v>
      </c>
      <c r="K4487" s="14">
        <v>400000000</v>
      </c>
      <c r="L4487" t="s">
        <v>198</v>
      </c>
      <c r="M4487" t="s">
        <v>199</v>
      </c>
      <c r="N4487" s="14">
        <v>4</v>
      </c>
      <c r="O4487" s="14">
        <v>2</v>
      </c>
      <c r="P4487" s="14">
        <v>8</v>
      </c>
      <c r="Q4487" s="14">
        <v>0</v>
      </c>
      <c r="R4487" s="14">
        <v>0</v>
      </c>
      <c r="S4487" s="14">
        <v>1</v>
      </c>
    </row>
    <row r="4488" spans="1:19" x14ac:dyDescent="0.3">
      <c r="A4488" t="s">
        <v>9447</v>
      </c>
      <c r="B4488" t="s">
        <v>91</v>
      </c>
      <c r="C4488" s="14">
        <v>2013</v>
      </c>
      <c r="D4488" t="s">
        <v>302</v>
      </c>
      <c r="E4488" t="s">
        <v>3885</v>
      </c>
      <c r="F4488" t="s">
        <v>327</v>
      </c>
      <c r="G4488" t="s">
        <v>328</v>
      </c>
      <c r="H4488" t="s">
        <v>4353</v>
      </c>
      <c r="I4488" s="14"/>
      <c r="J4488" t="s">
        <v>4353</v>
      </c>
      <c r="K4488" s="14"/>
      <c r="L4488" t="s">
        <v>197</v>
      </c>
      <c r="M4488" t="s">
        <v>202</v>
      </c>
      <c r="N4488" s="14"/>
      <c r="O4488" s="14"/>
      <c r="P4488" s="14"/>
      <c r="Q4488" s="14"/>
      <c r="R4488" s="14"/>
      <c r="S4488" s="14">
        <v>0</v>
      </c>
    </row>
    <row r="4489" spans="1:19" x14ac:dyDescent="0.3">
      <c r="A4489" t="s">
        <v>9448</v>
      </c>
      <c r="B4489" t="s">
        <v>91</v>
      </c>
      <c r="C4489" s="14">
        <v>2016</v>
      </c>
      <c r="D4489" t="s">
        <v>143</v>
      </c>
      <c r="E4489" t="s">
        <v>4343</v>
      </c>
      <c r="F4489" t="s">
        <v>336</v>
      </c>
      <c r="G4489" t="s">
        <v>337</v>
      </c>
      <c r="H4489" t="s">
        <v>644</v>
      </c>
      <c r="I4489" s="14"/>
      <c r="J4489" t="s">
        <v>4353</v>
      </c>
      <c r="K4489" s="14">
        <v>300000000</v>
      </c>
      <c r="L4489" t="s">
        <v>198</v>
      </c>
      <c r="M4489" t="s">
        <v>4353</v>
      </c>
      <c r="N4489" s="14"/>
      <c r="O4489" s="14"/>
      <c r="P4489" s="14"/>
      <c r="Q4489" s="14">
        <v>0</v>
      </c>
      <c r="R4489" s="14">
        <v>0</v>
      </c>
      <c r="S4489" s="14">
        <v>1</v>
      </c>
    </row>
    <row r="4490" spans="1:19" x14ac:dyDescent="0.3">
      <c r="A4490" t="s">
        <v>9449</v>
      </c>
      <c r="B4490" t="s">
        <v>91</v>
      </c>
      <c r="C4490" s="14">
        <v>2016</v>
      </c>
      <c r="D4490" t="s">
        <v>143</v>
      </c>
      <c r="E4490" t="s">
        <v>3886</v>
      </c>
      <c r="F4490" t="s">
        <v>463</v>
      </c>
      <c r="G4490" t="s">
        <v>337</v>
      </c>
      <c r="H4490" t="s">
        <v>644</v>
      </c>
      <c r="I4490" s="14">
        <v>1250000000</v>
      </c>
      <c r="J4490" t="s">
        <v>156</v>
      </c>
      <c r="K4490" s="14">
        <v>1388888889</v>
      </c>
      <c r="L4490" t="s">
        <v>198</v>
      </c>
      <c r="M4490" t="s">
        <v>199</v>
      </c>
      <c r="N4490" s="14">
        <v>5.15</v>
      </c>
      <c r="O4490" s="14">
        <v>3</v>
      </c>
      <c r="P4490" s="14">
        <v>8</v>
      </c>
      <c r="Q4490" s="14">
        <v>0</v>
      </c>
      <c r="R4490" s="14">
        <v>0</v>
      </c>
      <c r="S4490" s="14">
        <v>1</v>
      </c>
    </row>
    <row r="4491" spans="1:19" x14ac:dyDescent="0.3">
      <c r="A4491" t="s">
        <v>9450</v>
      </c>
      <c r="B4491" t="s">
        <v>91</v>
      </c>
      <c r="C4491" s="14">
        <v>2017</v>
      </c>
      <c r="D4491" t="s">
        <v>143</v>
      </c>
      <c r="E4491" t="s">
        <v>247</v>
      </c>
      <c r="F4491" t="s">
        <v>463</v>
      </c>
      <c r="G4491" t="s">
        <v>337</v>
      </c>
      <c r="H4491" t="s">
        <v>456</v>
      </c>
      <c r="I4491" s="14"/>
      <c r="J4491" t="s">
        <v>4353</v>
      </c>
      <c r="K4491" s="14">
        <v>600000000</v>
      </c>
      <c r="L4491" t="s">
        <v>198</v>
      </c>
      <c r="M4491" t="s">
        <v>199</v>
      </c>
      <c r="N4491" s="14"/>
      <c r="O4491" s="14"/>
      <c r="P4491" s="14"/>
      <c r="Q4491" s="14">
        <v>0</v>
      </c>
      <c r="R4491" s="14">
        <v>1</v>
      </c>
      <c r="S4491" s="14">
        <v>1</v>
      </c>
    </row>
    <row r="4492" spans="1:19" x14ac:dyDescent="0.3">
      <c r="A4492" t="s">
        <v>9451</v>
      </c>
      <c r="B4492" t="s">
        <v>82</v>
      </c>
      <c r="C4492" s="14">
        <v>1998</v>
      </c>
      <c r="D4492" t="s">
        <v>258</v>
      </c>
      <c r="E4492" t="s">
        <v>3887</v>
      </c>
      <c r="F4492" t="s">
        <v>299</v>
      </c>
      <c r="G4492" t="s">
        <v>299</v>
      </c>
      <c r="H4492" t="s">
        <v>4353</v>
      </c>
      <c r="I4492" s="14"/>
      <c r="J4492" t="s">
        <v>4353</v>
      </c>
      <c r="K4492" s="14">
        <v>12000000</v>
      </c>
      <c r="L4492" t="s">
        <v>198</v>
      </c>
      <c r="M4492" t="s">
        <v>4353</v>
      </c>
      <c r="N4492" s="14"/>
      <c r="O4492" s="14"/>
      <c r="P4492" s="14"/>
      <c r="Q4492" s="14"/>
      <c r="R4492" s="14"/>
      <c r="S4492" s="14">
        <v>0</v>
      </c>
    </row>
    <row r="4493" spans="1:19" x14ac:dyDescent="0.3">
      <c r="A4493" t="s">
        <v>9452</v>
      </c>
      <c r="B4493" t="s">
        <v>82</v>
      </c>
      <c r="C4493" s="14">
        <v>2003</v>
      </c>
      <c r="D4493" t="s">
        <v>302</v>
      </c>
      <c r="E4493" t="s">
        <v>9453</v>
      </c>
      <c r="F4493" t="s">
        <v>299</v>
      </c>
      <c r="G4493" t="s">
        <v>299</v>
      </c>
      <c r="H4493" t="s">
        <v>4353</v>
      </c>
      <c r="I4493" s="14">
        <v>15000000</v>
      </c>
      <c r="J4493" t="s">
        <v>147</v>
      </c>
      <c r="K4493" s="14">
        <v>1812242.75</v>
      </c>
      <c r="L4493" t="s">
        <v>197</v>
      </c>
      <c r="M4493" t="s">
        <v>202</v>
      </c>
      <c r="N4493" s="14"/>
      <c r="O4493" s="14"/>
      <c r="P4493" s="14"/>
      <c r="Q4493" s="14"/>
      <c r="R4493" s="14"/>
      <c r="S4493" s="14">
        <v>0</v>
      </c>
    </row>
    <row r="4494" spans="1:19" x14ac:dyDescent="0.3">
      <c r="A4494" t="s">
        <v>9454</v>
      </c>
      <c r="B4494" t="s">
        <v>82</v>
      </c>
      <c r="C4494" s="14">
        <v>2003</v>
      </c>
      <c r="D4494" t="s">
        <v>302</v>
      </c>
      <c r="E4494" t="s">
        <v>3888</v>
      </c>
      <c r="F4494" t="s">
        <v>364</v>
      </c>
      <c r="G4494" t="s">
        <v>365</v>
      </c>
      <c r="H4494" t="s">
        <v>207</v>
      </c>
      <c r="I4494" s="14">
        <v>30000000</v>
      </c>
      <c r="J4494" t="s">
        <v>147</v>
      </c>
      <c r="K4494" s="14">
        <v>3600000</v>
      </c>
      <c r="L4494" t="s">
        <v>198</v>
      </c>
      <c r="M4494" t="s">
        <v>366</v>
      </c>
      <c r="N4494" s="14">
        <v>0</v>
      </c>
      <c r="O4494" s="14"/>
      <c r="P4494" s="14">
        <v>20</v>
      </c>
      <c r="Q4494" s="14">
        <v>0</v>
      </c>
      <c r="R4494" s="14">
        <v>1</v>
      </c>
      <c r="S4494" s="14">
        <v>1</v>
      </c>
    </row>
    <row r="4495" spans="1:19" x14ac:dyDescent="0.3">
      <c r="A4495" t="s">
        <v>9455</v>
      </c>
      <c r="B4495" t="s">
        <v>82</v>
      </c>
      <c r="C4495" s="14">
        <v>2005</v>
      </c>
      <c r="D4495" t="s">
        <v>302</v>
      </c>
      <c r="E4495" t="s">
        <v>3889</v>
      </c>
      <c r="F4495" t="s">
        <v>299</v>
      </c>
      <c r="G4495" t="s">
        <v>299</v>
      </c>
      <c r="H4495" t="s">
        <v>207</v>
      </c>
      <c r="I4495" s="14">
        <v>24000000</v>
      </c>
      <c r="J4495" t="s">
        <v>146</v>
      </c>
      <c r="K4495" s="14">
        <v>24000000</v>
      </c>
      <c r="L4495" t="s">
        <v>198</v>
      </c>
      <c r="M4495" t="s">
        <v>4353</v>
      </c>
      <c r="N4495" s="14"/>
      <c r="O4495" s="14"/>
      <c r="P4495" s="14"/>
      <c r="Q4495" s="14">
        <v>0</v>
      </c>
      <c r="R4495" s="14">
        <v>1</v>
      </c>
      <c r="S4495" s="14">
        <v>1</v>
      </c>
    </row>
    <row r="4496" spans="1:19" x14ac:dyDescent="0.3">
      <c r="A4496" t="s">
        <v>9456</v>
      </c>
      <c r="B4496" t="s">
        <v>82</v>
      </c>
      <c r="C4496" s="14">
        <v>2006</v>
      </c>
      <c r="D4496" t="s">
        <v>302</v>
      </c>
      <c r="E4496" t="s">
        <v>3890</v>
      </c>
      <c r="F4496" t="s">
        <v>336</v>
      </c>
      <c r="G4496" t="s">
        <v>337</v>
      </c>
      <c r="H4496" t="s">
        <v>456</v>
      </c>
      <c r="I4496" s="14">
        <v>300000000</v>
      </c>
      <c r="J4496" t="s">
        <v>146</v>
      </c>
      <c r="K4496" s="14">
        <v>300000000</v>
      </c>
      <c r="L4496" t="s">
        <v>198</v>
      </c>
      <c r="M4496" t="s">
        <v>202</v>
      </c>
      <c r="N4496" s="14">
        <v>3</v>
      </c>
      <c r="O4496" s="14"/>
      <c r="P4496" s="14">
        <v>20</v>
      </c>
      <c r="Q4496" s="14">
        <v>0</v>
      </c>
      <c r="R4496" s="14">
        <v>1</v>
      </c>
      <c r="S4496" s="14">
        <v>1</v>
      </c>
    </row>
    <row r="4497" spans="1:19" x14ac:dyDescent="0.3">
      <c r="A4497" t="s">
        <v>9457</v>
      </c>
      <c r="B4497" t="s">
        <v>82</v>
      </c>
      <c r="C4497" s="14">
        <v>2009</v>
      </c>
      <c r="D4497" t="s">
        <v>5025</v>
      </c>
      <c r="E4497" t="s">
        <v>3891</v>
      </c>
      <c r="F4497" t="s">
        <v>463</v>
      </c>
      <c r="G4497" t="s">
        <v>337</v>
      </c>
      <c r="H4497" t="s">
        <v>456</v>
      </c>
      <c r="I4497" s="14">
        <v>4000000000</v>
      </c>
      <c r="J4497" t="s">
        <v>146</v>
      </c>
      <c r="K4497" s="14">
        <v>4000000000</v>
      </c>
      <c r="L4497" t="s">
        <v>198</v>
      </c>
      <c r="M4497" t="s">
        <v>199</v>
      </c>
      <c r="N4497" s="14"/>
      <c r="O4497" s="14"/>
      <c r="P4497" s="14"/>
      <c r="Q4497" s="14">
        <v>0</v>
      </c>
      <c r="R4497" s="14">
        <v>1</v>
      </c>
      <c r="S4497" s="14">
        <v>1</v>
      </c>
    </row>
    <row r="4498" spans="1:19" x14ac:dyDescent="0.3">
      <c r="A4498" t="s">
        <v>9458</v>
      </c>
      <c r="B4498" t="s">
        <v>82</v>
      </c>
      <c r="C4498" s="14">
        <v>2011</v>
      </c>
      <c r="D4498" t="s">
        <v>5025</v>
      </c>
      <c r="E4498" t="s">
        <v>3892</v>
      </c>
      <c r="F4498" t="s">
        <v>463</v>
      </c>
      <c r="G4498" t="s">
        <v>337</v>
      </c>
      <c r="H4498" t="s">
        <v>456</v>
      </c>
      <c r="I4498" s="14">
        <v>4100000000</v>
      </c>
      <c r="J4498" t="s">
        <v>146</v>
      </c>
      <c r="K4498" s="14">
        <v>4100000000</v>
      </c>
      <c r="L4498" t="s">
        <v>198</v>
      </c>
      <c r="M4498" t="s">
        <v>199</v>
      </c>
      <c r="N4498" s="14"/>
      <c r="O4498" s="14"/>
      <c r="P4498" s="14"/>
      <c r="Q4498" s="14">
        <v>0</v>
      </c>
      <c r="R4498" s="14">
        <v>1</v>
      </c>
      <c r="S4498" s="14">
        <v>1</v>
      </c>
    </row>
    <row r="4499" spans="1:19" x14ac:dyDescent="0.3">
      <c r="A4499" t="s">
        <v>9459</v>
      </c>
      <c r="B4499" t="s">
        <v>82</v>
      </c>
      <c r="C4499" s="14">
        <v>2013</v>
      </c>
      <c r="D4499" t="s">
        <v>302</v>
      </c>
      <c r="E4499" t="s">
        <v>3893</v>
      </c>
      <c r="F4499" t="s">
        <v>463</v>
      </c>
      <c r="G4499" t="s">
        <v>337</v>
      </c>
      <c r="H4499" t="s">
        <v>456</v>
      </c>
      <c r="I4499" s="14"/>
      <c r="J4499" t="s">
        <v>146</v>
      </c>
      <c r="K4499" s="14"/>
      <c r="L4499" t="s">
        <v>198</v>
      </c>
      <c r="M4499" t="s">
        <v>199</v>
      </c>
      <c r="N4499" s="14"/>
      <c r="O4499" s="14"/>
      <c r="P4499" s="14"/>
      <c r="Q4499" s="14">
        <v>0</v>
      </c>
      <c r="R4499" s="14">
        <v>1</v>
      </c>
      <c r="S4499" s="14">
        <v>1</v>
      </c>
    </row>
    <row r="4500" spans="1:19" x14ac:dyDescent="0.3">
      <c r="A4500" t="s">
        <v>9460</v>
      </c>
      <c r="B4500" t="s">
        <v>73</v>
      </c>
      <c r="C4500" s="14">
        <v>1965</v>
      </c>
      <c r="D4500" t="s">
        <v>255</v>
      </c>
      <c r="E4500" t="s">
        <v>198</v>
      </c>
      <c r="F4500" t="s">
        <v>299</v>
      </c>
      <c r="G4500" t="s">
        <v>299</v>
      </c>
      <c r="H4500" t="s">
        <v>4353</v>
      </c>
      <c r="I4500" s="14"/>
      <c r="J4500" t="s">
        <v>4353</v>
      </c>
      <c r="K4500" s="14">
        <v>12000000</v>
      </c>
      <c r="L4500" t="s">
        <v>198</v>
      </c>
      <c r="M4500" t="s">
        <v>4353</v>
      </c>
      <c r="N4500" s="14">
        <v>0</v>
      </c>
      <c r="O4500" s="14">
        <v>10</v>
      </c>
      <c r="P4500" s="14">
        <v>30</v>
      </c>
      <c r="Q4500" s="14"/>
      <c r="R4500" s="14"/>
      <c r="S4500" s="14">
        <v>0</v>
      </c>
    </row>
    <row r="4501" spans="1:19" x14ac:dyDescent="0.3">
      <c r="A4501" t="s">
        <v>9461</v>
      </c>
      <c r="B4501" t="s">
        <v>73</v>
      </c>
      <c r="C4501" s="14">
        <v>1965</v>
      </c>
      <c r="D4501" t="s">
        <v>255</v>
      </c>
      <c r="E4501" t="s">
        <v>4446</v>
      </c>
      <c r="F4501" t="s">
        <v>299</v>
      </c>
      <c r="G4501" t="s">
        <v>299</v>
      </c>
      <c r="H4501" t="s">
        <v>4353</v>
      </c>
      <c r="I4501" s="14"/>
      <c r="J4501" t="s">
        <v>4353</v>
      </c>
      <c r="K4501" s="14">
        <v>3000000</v>
      </c>
      <c r="L4501" t="s">
        <v>197</v>
      </c>
      <c r="M4501" t="s">
        <v>4353</v>
      </c>
      <c r="N4501" s="14"/>
      <c r="O4501" s="14"/>
      <c r="P4501" s="14"/>
      <c r="Q4501" s="14"/>
      <c r="R4501" s="14"/>
      <c r="S4501" s="14">
        <v>0</v>
      </c>
    </row>
    <row r="4502" spans="1:19" x14ac:dyDescent="0.3">
      <c r="A4502" t="s">
        <v>9462</v>
      </c>
      <c r="B4502" t="s">
        <v>73</v>
      </c>
      <c r="C4502" s="14">
        <v>1982</v>
      </c>
      <c r="D4502" t="s">
        <v>255</v>
      </c>
      <c r="E4502" t="s">
        <v>4447</v>
      </c>
      <c r="F4502" t="s">
        <v>299</v>
      </c>
      <c r="G4502" t="s">
        <v>299</v>
      </c>
      <c r="H4502" t="s">
        <v>4353</v>
      </c>
      <c r="I4502" s="14"/>
      <c r="J4502" t="s">
        <v>4353</v>
      </c>
      <c r="K4502" s="14">
        <v>1600000</v>
      </c>
      <c r="L4502" t="s">
        <v>198</v>
      </c>
      <c r="M4502" t="s">
        <v>4353</v>
      </c>
      <c r="N4502" s="14">
        <v>0</v>
      </c>
      <c r="O4502" s="14">
        <v>5</v>
      </c>
      <c r="P4502" s="14">
        <v>20</v>
      </c>
      <c r="Q4502" s="14"/>
      <c r="R4502" s="14"/>
      <c r="S4502" s="14">
        <v>0</v>
      </c>
    </row>
    <row r="4503" spans="1:19" x14ac:dyDescent="0.3">
      <c r="A4503" t="s">
        <v>9463</v>
      </c>
      <c r="B4503" t="s">
        <v>73</v>
      </c>
      <c r="C4503" s="14">
        <v>1987</v>
      </c>
      <c r="D4503" t="s">
        <v>255</v>
      </c>
      <c r="E4503" t="s">
        <v>291</v>
      </c>
      <c r="F4503" t="s">
        <v>299</v>
      </c>
      <c r="G4503" t="s">
        <v>299</v>
      </c>
      <c r="H4503" t="s">
        <v>4353</v>
      </c>
      <c r="I4503" s="14"/>
      <c r="J4503" t="s">
        <v>4353</v>
      </c>
      <c r="K4503" s="14">
        <v>22800000</v>
      </c>
      <c r="L4503" t="s">
        <v>198</v>
      </c>
      <c r="M4503" t="s">
        <v>4353</v>
      </c>
      <c r="N4503" s="14">
        <v>0</v>
      </c>
      <c r="O4503" s="14"/>
      <c r="P4503" s="14"/>
      <c r="Q4503" s="14"/>
      <c r="R4503" s="14"/>
      <c r="S4503" s="14">
        <v>0</v>
      </c>
    </row>
    <row r="4504" spans="1:19" x14ac:dyDescent="0.3">
      <c r="A4504" t="s">
        <v>9464</v>
      </c>
      <c r="B4504" t="s">
        <v>73</v>
      </c>
      <c r="C4504" s="14">
        <v>1989</v>
      </c>
      <c r="D4504" t="s">
        <v>255</v>
      </c>
      <c r="E4504" t="s">
        <v>812</v>
      </c>
      <c r="F4504" t="s">
        <v>299</v>
      </c>
      <c r="G4504" t="s">
        <v>299</v>
      </c>
      <c r="H4504" t="s">
        <v>4353</v>
      </c>
      <c r="I4504" s="14"/>
      <c r="J4504" t="s">
        <v>4353</v>
      </c>
      <c r="K4504" s="14"/>
      <c r="L4504" t="s">
        <v>198</v>
      </c>
      <c r="M4504" t="s">
        <v>4353</v>
      </c>
      <c r="N4504" s="14"/>
      <c r="O4504" s="14"/>
      <c r="P4504" s="14"/>
      <c r="Q4504" s="14"/>
      <c r="R4504" s="14"/>
      <c r="S4504" s="14">
        <v>0</v>
      </c>
    </row>
    <row r="4505" spans="1:19" x14ac:dyDescent="0.3">
      <c r="A4505" t="s">
        <v>9465</v>
      </c>
      <c r="B4505" t="s">
        <v>73</v>
      </c>
      <c r="C4505" s="14">
        <v>1994</v>
      </c>
      <c r="D4505" t="s">
        <v>362</v>
      </c>
      <c r="E4505" t="s">
        <v>3894</v>
      </c>
      <c r="F4505" t="s">
        <v>299</v>
      </c>
      <c r="G4505" t="s">
        <v>299</v>
      </c>
      <c r="H4505" t="s">
        <v>4353</v>
      </c>
      <c r="I4505" s="14"/>
      <c r="J4505" t="s">
        <v>4353</v>
      </c>
      <c r="K4505" s="14"/>
      <c r="L4505" t="s">
        <v>197</v>
      </c>
      <c r="M4505" t="s">
        <v>4353</v>
      </c>
      <c r="N4505" s="14"/>
      <c r="O4505" s="14"/>
      <c r="P4505" s="14"/>
      <c r="Q4505" s="14"/>
      <c r="R4505" s="14"/>
      <c r="S4505" s="14">
        <v>0</v>
      </c>
    </row>
    <row r="4506" spans="1:19" x14ac:dyDescent="0.3">
      <c r="A4506" t="s">
        <v>9466</v>
      </c>
      <c r="B4506" t="s">
        <v>73</v>
      </c>
      <c r="C4506" s="14">
        <v>1997</v>
      </c>
      <c r="D4506" t="s">
        <v>362</v>
      </c>
      <c r="E4506" t="s">
        <v>3895</v>
      </c>
      <c r="F4506" t="s">
        <v>299</v>
      </c>
      <c r="G4506" t="s">
        <v>299</v>
      </c>
      <c r="H4506" t="s">
        <v>4353</v>
      </c>
      <c r="I4506" s="14"/>
      <c r="J4506" t="s">
        <v>4353</v>
      </c>
      <c r="K4506" s="14"/>
      <c r="L4506" t="s">
        <v>197</v>
      </c>
      <c r="M4506" t="s">
        <v>4353</v>
      </c>
      <c r="N4506" s="14"/>
      <c r="O4506" s="14"/>
      <c r="P4506" s="14"/>
      <c r="Q4506" s="14"/>
      <c r="R4506" s="14"/>
      <c r="S4506" s="14">
        <v>0</v>
      </c>
    </row>
    <row r="4507" spans="1:19" x14ac:dyDescent="0.3">
      <c r="A4507" t="s">
        <v>9467</v>
      </c>
      <c r="B4507" t="s">
        <v>73</v>
      </c>
      <c r="C4507" s="14">
        <v>2000</v>
      </c>
      <c r="D4507" t="s">
        <v>302</v>
      </c>
      <c r="E4507" t="s">
        <v>3896</v>
      </c>
      <c r="F4507" t="s">
        <v>299</v>
      </c>
      <c r="G4507" t="s">
        <v>299</v>
      </c>
      <c r="H4507" t="s">
        <v>4353</v>
      </c>
      <c r="I4507" s="14"/>
      <c r="J4507" t="s">
        <v>4353</v>
      </c>
      <c r="K4507" s="14"/>
      <c r="L4507" t="s">
        <v>197</v>
      </c>
      <c r="M4507" t="s">
        <v>202</v>
      </c>
      <c r="N4507" s="14"/>
      <c r="O4507" s="14"/>
      <c r="P4507" s="14"/>
      <c r="Q4507" s="14"/>
      <c r="R4507" s="14"/>
      <c r="S4507" s="14">
        <v>0</v>
      </c>
    </row>
    <row r="4508" spans="1:19" x14ac:dyDescent="0.3">
      <c r="A4508" t="s">
        <v>9468</v>
      </c>
      <c r="B4508" t="s">
        <v>73</v>
      </c>
      <c r="C4508" s="14">
        <v>2000</v>
      </c>
      <c r="D4508" t="s">
        <v>302</v>
      </c>
      <c r="E4508" t="s">
        <v>3898</v>
      </c>
      <c r="F4508" t="s">
        <v>299</v>
      </c>
      <c r="G4508" t="s">
        <v>299</v>
      </c>
      <c r="H4508" t="s">
        <v>4353</v>
      </c>
      <c r="I4508" s="14">
        <v>3200000</v>
      </c>
      <c r="J4508" t="s">
        <v>146</v>
      </c>
      <c r="K4508" s="14">
        <v>3200000</v>
      </c>
      <c r="L4508" t="s">
        <v>197</v>
      </c>
      <c r="M4508" t="s">
        <v>202</v>
      </c>
      <c r="N4508" s="14"/>
      <c r="O4508" s="14"/>
      <c r="P4508" s="14"/>
      <c r="Q4508" s="14"/>
      <c r="R4508" s="14"/>
      <c r="S4508" s="14">
        <v>0</v>
      </c>
    </row>
    <row r="4509" spans="1:19" x14ac:dyDescent="0.3">
      <c r="A4509" t="s">
        <v>9469</v>
      </c>
      <c r="B4509" t="s">
        <v>73</v>
      </c>
      <c r="C4509" s="14">
        <v>2000</v>
      </c>
      <c r="D4509" t="s">
        <v>302</v>
      </c>
      <c r="E4509" t="s">
        <v>3897</v>
      </c>
      <c r="F4509" t="s">
        <v>2348</v>
      </c>
      <c r="G4509" t="s">
        <v>328</v>
      </c>
      <c r="H4509" t="s">
        <v>4353</v>
      </c>
      <c r="I4509" s="14"/>
      <c r="J4509" t="s">
        <v>4353</v>
      </c>
      <c r="K4509" s="14"/>
      <c r="L4509" t="s">
        <v>197</v>
      </c>
      <c r="M4509" t="s">
        <v>202</v>
      </c>
      <c r="N4509" s="14"/>
      <c r="O4509" s="14"/>
      <c r="P4509" s="14"/>
      <c r="Q4509" s="14"/>
      <c r="R4509" s="14"/>
      <c r="S4509" s="14">
        <v>0</v>
      </c>
    </row>
    <row r="4510" spans="1:19" x14ac:dyDescent="0.3">
      <c r="A4510" t="s">
        <v>9470</v>
      </c>
      <c r="B4510" t="s">
        <v>73</v>
      </c>
      <c r="C4510" s="14">
        <v>2001</v>
      </c>
      <c r="D4510" t="s">
        <v>4542</v>
      </c>
      <c r="E4510" t="s">
        <v>3899</v>
      </c>
      <c r="F4510" t="s">
        <v>364</v>
      </c>
      <c r="G4510" t="s">
        <v>365</v>
      </c>
      <c r="H4510" t="s">
        <v>207</v>
      </c>
      <c r="I4510" s="14">
        <v>40000000</v>
      </c>
      <c r="J4510" t="s">
        <v>146</v>
      </c>
      <c r="K4510" s="14">
        <v>40000000</v>
      </c>
      <c r="L4510" t="s">
        <v>198</v>
      </c>
      <c r="M4510" t="s">
        <v>366</v>
      </c>
      <c r="N4510" s="14">
        <v>0</v>
      </c>
      <c r="O4510" s="14"/>
      <c r="P4510" s="14"/>
      <c r="Q4510" s="14">
        <v>0</v>
      </c>
      <c r="R4510" s="14">
        <v>1</v>
      </c>
      <c r="S4510" s="14">
        <v>1</v>
      </c>
    </row>
    <row r="4511" spans="1:19" x14ac:dyDescent="0.3">
      <c r="A4511" t="s">
        <v>9471</v>
      </c>
      <c r="B4511" t="s">
        <v>73</v>
      </c>
      <c r="C4511" s="14">
        <v>2001</v>
      </c>
      <c r="D4511" t="s">
        <v>302</v>
      </c>
      <c r="E4511" t="s">
        <v>3901</v>
      </c>
      <c r="F4511" t="s">
        <v>299</v>
      </c>
      <c r="G4511" t="s">
        <v>299</v>
      </c>
      <c r="H4511" t="s">
        <v>4353</v>
      </c>
      <c r="I4511" s="14">
        <v>8383291</v>
      </c>
      <c r="J4511" t="s">
        <v>146</v>
      </c>
      <c r="K4511" s="14">
        <v>8383291</v>
      </c>
      <c r="L4511" t="s">
        <v>197</v>
      </c>
      <c r="M4511" t="s">
        <v>202</v>
      </c>
      <c r="N4511" s="14"/>
      <c r="O4511" s="14"/>
      <c r="P4511" s="14"/>
      <c r="Q4511" s="14"/>
      <c r="R4511" s="14"/>
      <c r="S4511" s="14">
        <v>0</v>
      </c>
    </row>
    <row r="4512" spans="1:19" x14ac:dyDescent="0.3">
      <c r="A4512" t="s">
        <v>9472</v>
      </c>
      <c r="B4512" t="s">
        <v>73</v>
      </c>
      <c r="C4512" s="14">
        <v>2001</v>
      </c>
      <c r="D4512" t="s">
        <v>302</v>
      </c>
      <c r="E4512" t="s">
        <v>3900</v>
      </c>
      <c r="F4512" t="s">
        <v>299</v>
      </c>
      <c r="G4512" t="s">
        <v>299</v>
      </c>
      <c r="H4512" t="s">
        <v>4353</v>
      </c>
      <c r="I4512" s="14">
        <v>65800000</v>
      </c>
      <c r="J4512" t="s">
        <v>153</v>
      </c>
      <c r="K4512" s="14">
        <v>37478.8125</v>
      </c>
      <c r="L4512" t="s">
        <v>197</v>
      </c>
      <c r="M4512" t="s">
        <v>202</v>
      </c>
      <c r="N4512" s="14"/>
      <c r="O4512" s="14"/>
      <c r="P4512" s="14"/>
      <c r="Q4512" s="14"/>
      <c r="R4512" s="14"/>
      <c r="S4512" s="14">
        <v>0</v>
      </c>
    </row>
    <row r="4513" spans="1:19" x14ac:dyDescent="0.3">
      <c r="A4513" t="s">
        <v>9473</v>
      </c>
      <c r="B4513" t="s">
        <v>73</v>
      </c>
      <c r="C4513" s="14">
        <v>2002</v>
      </c>
      <c r="D4513" t="s">
        <v>302</v>
      </c>
      <c r="E4513" t="s">
        <v>3904</v>
      </c>
      <c r="F4513" t="s">
        <v>299</v>
      </c>
      <c r="G4513" t="s">
        <v>299</v>
      </c>
      <c r="H4513" t="s">
        <v>4353</v>
      </c>
      <c r="I4513" s="14">
        <v>4742436</v>
      </c>
      <c r="J4513" t="s">
        <v>146</v>
      </c>
      <c r="K4513" s="14">
        <v>4742436</v>
      </c>
      <c r="L4513" t="s">
        <v>197</v>
      </c>
      <c r="M4513" t="s">
        <v>202</v>
      </c>
      <c r="N4513" s="14"/>
      <c r="O4513" s="14"/>
      <c r="P4513" s="14"/>
      <c r="Q4513" s="14"/>
      <c r="R4513" s="14"/>
      <c r="S4513" s="14">
        <v>0</v>
      </c>
    </row>
    <row r="4514" spans="1:19" x14ac:dyDescent="0.3">
      <c r="A4514" t="s">
        <v>9474</v>
      </c>
      <c r="B4514" t="s">
        <v>73</v>
      </c>
      <c r="C4514" s="14">
        <v>2002</v>
      </c>
      <c r="D4514" t="s">
        <v>302</v>
      </c>
      <c r="E4514" t="s">
        <v>3903</v>
      </c>
      <c r="F4514" t="s">
        <v>299</v>
      </c>
      <c r="G4514" t="s">
        <v>299</v>
      </c>
      <c r="H4514" t="s">
        <v>4353</v>
      </c>
      <c r="I4514" s="14"/>
      <c r="J4514" t="s">
        <v>4353</v>
      </c>
      <c r="K4514" s="14"/>
      <c r="L4514" t="s">
        <v>197</v>
      </c>
      <c r="M4514" t="s">
        <v>202</v>
      </c>
      <c r="N4514" s="14"/>
      <c r="O4514" s="14"/>
      <c r="P4514" s="14"/>
      <c r="Q4514" s="14"/>
      <c r="R4514" s="14"/>
      <c r="S4514" s="14">
        <v>0</v>
      </c>
    </row>
    <row r="4515" spans="1:19" x14ac:dyDescent="0.3">
      <c r="A4515" t="s">
        <v>9475</v>
      </c>
      <c r="B4515" t="s">
        <v>73</v>
      </c>
      <c r="C4515" s="14">
        <v>2002</v>
      </c>
      <c r="D4515" t="s">
        <v>302</v>
      </c>
      <c r="E4515" t="s">
        <v>3902</v>
      </c>
      <c r="F4515" t="s">
        <v>299</v>
      </c>
      <c r="G4515" t="s">
        <v>299</v>
      </c>
      <c r="H4515" t="s">
        <v>4353</v>
      </c>
      <c r="I4515" s="14">
        <v>361000</v>
      </c>
      <c r="J4515" t="s">
        <v>146</v>
      </c>
      <c r="K4515" s="14">
        <v>361000</v>
      </c>
      <c r="L4515" t="s">
        <v>197</v>
      </c>
      <c r="M4515" t="s">
        <v>202</v>
      </c>
      <c r="N4515" s="14"/>
      <c r="O4515" s="14"/>
      <c r="P4515" s="14"/>
      <c r="Q4515" s="14"/>
      <c r="R4515" s="14"/>
      <c r="S4515" s="14">
        <v>0</v>
      </c>
    </row>
    <row r="4516" spans="1:19" x14ac:dyDescent="0.3">
      <c r="A4516" t="s">
        <v>9476</v>
      </c>
      <c r="B4516" t="s">
        <v>73</v>
      </c>
      <c r="C4516" s="14">
        <v>2003</v>
      </c>
      <c r="D4516" t="s">
        <v>302</v>
      </c>
      <c r="E4516" t="s">
        <v>3907</v>
      </c>
      <c r="F4516" t="s">
        <v>299</v>
      </c>
      <c r="G4516" t="s">
        <v>299</v>
      </c>
      <c r="H4516" t="s">
        <v>4353</v>
      </c>
      <c r="I4516" s="14">
        <v>250000</v>
      </c>
      <c r="J4516" t="s">
        <v>146</v>
      </c>
      <c r="K4516" s="14">
        <v>250000</v>
      </c>
      <c r="L4516" t="s">
        <v>197</v>
      </c>
      <c r="M4516" t="s">
        <v>202</v>
      </c>
      <c r="N4516" s="14"/>
      <c r="O4516" s="14"/>
      <c r="P4516" s="14"/>
      <c r="Q4516" s="14"/>
      <c r="R4516" s="14"/>
      <c r="S4516" s="14">
        <v>0</v>
      </c>
    </row>
    <row r="4517" spans="1:19" x14ac:dyDescent="0.3">
      <c r="A4517" t="s">
        <v>9477</v>
      </c>
      <c r="B4517" t="s">
        <v>73</v>
      </c>
      <c r="C4517" s="14">
        <v>2003</v>
      </c>
      <c r="D4517" t="s">
        <v>302</v>
      </c>
      <c r="E4517" t="s">
        <v>3908</v>
      </c>
      <c r="F4517" t="s">
        <v>299</v>
      </c>
      <c r="G4517" t="s">
        <v>299</v>
      </c>
      <c r="H4517" t="s">
        <v>4353</v>
      </c>
      <c r="I4517" s="14">
        <v>12000000</v>
      </c>
      <c r="J4517" t="s">
        <v>147</v>
      </c>
      <c r="K4517" s="14">
        <v>1449794.25</v>
      </c>
      <c r="L4517" t="s">
        <v>197</v>
      </c>
      <c r="M4517" t="s">
        <v>202</v>
      </c>
      <c r="N4517" s="14"/>
      <c r="O4517" s="14"/>
      <c r="P4517" s="14"/>
      <c r="Q4517" s="14"/>
      <c r="R4517" s="14"/>
      <c r="S4517" s="14">
        <v>0</v>
      </c>
    </row>
    <row r="4518" spans="1:19" x14ac:dyDescent="0.3">
      <c r="A4518" t="s">
        <v>9478</v>
      </c>
      <c r="B4518" t="s">
        <v>73</v>
      </c>
      <c r="C4518" s="14">
        <v>2003</v>
      </c>
      <c r="D4518" t="s">
        <v>302</v>
      </c>
      <c r="E4518" t="s">
        <v>3905</v>
      </c>
      <c r="F4518" t="s">
        <v>3906</v>
      </c>
      <c r="G4518" t="s">
        <v>328</v>
      </c>
      <c r="H4518" t="s">
        <v>4353</v>
      </c>
      <c r="I4518" s="14">
        <v>10000</v>
      </c>
      <c r="J4518" t="s">
        <v>146</v>
      </c>
      <c r="K4518" s="14">
        <v>10000</v>
      </c>
      <c r="L4518" t="s">
        <v>197</v>
      </c>
      <c r="M4518" t="s">
        <v>202</v>
      </c>
      <c r="N4518" s="14"/>
      <c r="O4518" s="14"/>
      <c r="P4518" s="14"/>
      <c r="Q4518" s="14"/>
      <c r="R4518" s="14"/>
      <c r="S4518" s="14">
        <v>0</v>
      </c>
    </row>
    <row r="4519" spans="1:19" x14ac:dyDescent="0.3">
      <c r="A4519" t="s">
        <v>9479</v>
      </c>
      <c r="B4519" t="s">
        <v>73</v>
      </c>
      <c r="C4519" s="14">
        <v>2003</v>
      </c>
      <c r="D4519" t="s">
        <v>302</v>
      </c>
      <c r="E4519" t="s">
        <v>3909</v>
      </c>
      <c r="F4519" t="s">
        <v>299</v>
      </c>
      <c r="G4519" t="s">
        <v>299</v>
      </c>
      <c r="H4519" t="s">
        <v>4353</v>
      </c>
      <c r="I4519" s="14">
        <v>30000000</v>
      </c>
      <c r="J4519" t="s">
        <v>147</v>
      </c>
      <c r="K4519" s="14">
        <v>3624485.5</v>
      </c>
      <c r="L4519" t="s">
        <v>197</v>
      </c>
      <c r="M4519" t="s">
        <v>202</v>
      </c>
      <c r="N4519" s="14"/>
      <c r="O4519" s="14"/>
      <c r="P4519" s="14"/>
      <c r="Q4519" s="14"/>
      <c r="R4519" s="14"/>
      <c r="S4519" s="14">
        <v>0</v>
      </c>
    </row>
    <row r="4520" spans="1:19" x14ac:dyDescent="0.3">
      <c r="A4520" t="s">
        <v>9480</v>
      </c>
      <c r="B4520" t="s">
        <v>73</v>
      </c>
      <c r="C4520" s="14">
        <v>2004</v>
      </c>
      <c r="D4520" t="s">
        <v>302</v>
      </c>
      <c r="E4520" t="s">
        <v>3910</v>
      </c>
      <c r="F4520" t="s">
        <v>299</v>
      </c>
      <c r="G4520" t="s">
        <v>299</v>
      </c>
      <c r="H4520" t="s">
        <v>4353</v>
      </c>
      <c r="I4520" s="14">
        <v>5000000</v>
      </c>
      <c r="J4520" t="s">
        <v>146</v>
      </c>
      <c r="K4520" s="14">
        <v>5000000</v>
      </c>
      <c r="L4520" t="s">
        <v>197</v>
      </c>
      <c r="M4520" t="s">
        <v>202</v>
      </c>
      <c r="N4520" s="14"/>
      <c r="O4520" s="14"/>
      <c r="P4520" s="14"/>
      <c r="Q4520" s="14"/>
      <c r="R4520" s="14"/>
      <c r="S4520" s="14">
        <v>0</v>
      </c>
    </row>
    <row r="4521" spans="1:19" x14ac:dyDescent="0.3">
      <c r="A4521" t="s">
        <v>9481</v>
      </c>
      <c r="B4521" t="s">
        <v>73</v>
      </c>
      <c r="C4521" s="14">
        <v>2006</v>
      </c>
      <c r="D4521" t="s">
        <v>302</v>
      </c>
      <c r="E4521" t="s">
        <v>3917</v>
      </c>
      <c r="F4521" t="s">
        <v>299</v>
      </c>
      <c r="G4521" t="s">
        <v>299</v>
      </c>
      <c r="H4521" t="s">
        <v>4353</v>
      </c>
      <c r="I4521" s="14">
        <v>1827210</v>
      </c>
      <c r="J4521" t="s">
        <v>146</v>
      </c>
      <c r="K4521" s="14">
        <v>1827210</v>
      </c>
      <c r="L4521" t="s">
        <v>197</v>
      </c>
      <c r="M4521" t="s">
        <v>202</v>
      </c>
      <c r="N4521" s="14"/>
      <c r="O4521" s="14"/>
      <c r="P4521" s="14"/>
      <c r="Q4521" s="14"/>
      <c r="R4521" s="14"/>
      <c r="S4521" s="14">
        <v>0</v>
      </c>
    </row>
    <row r="4522" spans="1:19" x14ac:dyDescent="0.3">
      <c r="A4522" t="s">
        <v>9482</v>
      </c>
      <c r="B4522" t="s">
        <v>73</v>
      </c>
      <c r="C4522" s="14">
        <v>2006</v>
      </c>
      <c r="D4522" t="s">
        <v>302</v>
      </c>
      <c r="E4522" t="s">
        <v>3912</v>
      </c>
      <c r="F4522" t="s">
        <v>299</v>
      </c>
      <c r="G4522" t="s">
        <v>299</v>
      </c>
      <c r="H4522" t="s">
        <v>4353</v>
      </c>
      <c r="I4522" s="14"/>
      <c r="J4522" t="s">
        <v>4353</v>
      </c>
      <c r="K4522" s="14"/>
      <c r="L4522" t="s">
        <v>197</v>
      </c>
      <c r="M4522" t="s">
        <v>202</v>
      </c>
      <c r="N4522" s="14"/>
      <c r="O4522" s="14"/>
      <c r="P4522" s="14"/>
      <c r="Q4522" s="14"/>
      <c r="R4522" s="14"/>
      <c r="S4522" s="14">
        <v>0</v>
      </c>
    </row>
    <row r="4523" spans="1:19" x14ac:dyDescent="0.3">
      <c r="A4523" t="s">
        <v>9483</v>
      </c>
      <c r="B4523" t="s">
        <v>73</v>
      </c>
      <c r="C4523" s="14">
        <v>2006</v>
      </c>
      <c r="D4523" t="s">
        <v>302</v>
      </c>
      <c r="E4523" t="s">
        <v>3916</v>
      </c>
      <c r="F4523" t="s">
        <v>299</v>
      </c>
      <c r="G4523" t="s">
        <v>299</v>
      </c>
      <c r="H4523" t="s">
        <v>4353</v>
      </c>
      <c r="I4523" s="14"/>
      <c r="J4523" t="s">
        <v>4353</v>
      </c>
      <c r="K4523" s="14"/>
      <c r="L4523" t="s">
        <v>197</v>
      </c>
      <c r="M4523" t="s">
        <v>202</v>
      </c>
      <c r="N4523" s="14"/>
      <c r="O4523" s="14"/>
      <c r="P4523" s="14"/>
      <c r="Q4523" s="14"/>
      <c r="R4523" s="14"/>
      <c r="S4523" s="14">
        <v>0</v>
      </c>
    </row>
    <row r="4524" spans="1:19" x14ac:dyDescent="0.3">
      <c r="A4524" t="s">
        <v>9484</v>
      </c>
      <c r="B4524" t="s">
        <v>73</v>
      </c>
      <c r="C4524" s="14">
        <v>2006</v>
      </c>
      <c r="D4524" t="s">
        <v>302</v>
      </c>
      <c r="E4524" t="s">
        <v>3914</v>
      </c>
      <c r="F4524" t="s">
        <v>299</v>
      </c>
      <c r="G4524" t="s">
        <v>299</v>
      </c>
      <c r="H4524" t="s">
        <v>4353</v>
      </c>
      <c r="I4524" s="14">
        <v>24000000000</v>
      </c>
      <c r="J4524" t="s">
        <v>153</v>
      </c>
      <c r="K4524" s="14">
        <v>13104357</v>
      </c>
      <c r="L4524" t="s">
        <v>197</v>
      </c>
      <c r="M4524" t="s">
        <v>202</v>
      </c>
      <c r="N4524" s="14"/>
      <c r="O4524" s="14"/>
      <c r="P4524" s="14"/>
      <c r="Q4524" s="14"/>
      <c r="R4524" s="14"/>
      <c r="S4524" s="14">
        <v>0</v>
      </c>
    </row>
    <row r="4525" spans="1:19" x14ac:dyDescent="0.3">
      <c r="A4525" t="s">
        <v>9485</v>
      </c>
      <c r="B4525" t="s">
        <v>73</v>
      </c>
      <c r="C4525" s="14">
        <v>2006</v>
      </c>
      <c r="D4525" t="s">
        <v>302</v>
      </c>
      <c r="E4525" t="s">
        <v>3915</v>
      </c>
      <c r="F4525" t="s">
        <v>299</v>
      </c>
      <c r="G4525" t="s">
        <v>299</v>
      </c>
      <c r="H4525" t="s">
        <v>4353</v>
      </c>
      <c r="I4525" s="14">
        <v>10000000</v>
      </c>
      <c r="J4525" t="s">
        <v>146</v>
      </c>
      <c r="K4525" s="14">
        <v>10000000</v>
      </c>
      <c r="L4525" t="s">
        <v>197</v>
      </c>
      <c r="M4525" t="s">
        <v>202</v>
      </c>
      <c r="N4525" s="14"/>
      <c r="O4525" s="14"/>
      <c r="P4525" s="14"/>
      <c r="Q4525" s="14"/>
      <c r="R4525" s="14"/>
      <c r="S4525" s="14">
        <v>0</v>
      </c>
    </row>
    <row r="4526" spans="1:19" x14ac:dyDescent="0.3">
      <c r="A4526" t="s">
        <v>9486</v>
      </c>
      <c r="B4526" t="s">
        <v>73</v>
      </c>
      <c r="C4526" s="14">
        <v>2006</v>
      </c>
      <c r="D4526" t="s">
        <v>302</v>
      </c>
      <c r="E4526" t="s">
        <v>3913</v>
      </c>
      <c r="F4526" t="s">
        <v>299</v>
      </c>
      <c r="G4526" t="s">
        <v>299</v>
      </c>
      <c r="H4526" t="s">
        <v>4353</v>
      </c>
      <c r="I4526" s="14"/>
      <c r="J4526" t="s">
        <v>4353</v>
      </c>
      <c r="K4526" s="14"/>
      <c r="L4526" t="s">
        <v>197</v>
      </c>
      <c r="M4526" t="s">
        <v>202</v>
      </c>
      <c r="N4526" s="14"/>
      <c r="O4526" s="14"/>
      <c r="P4526" s="14"/>
      <c r="Q4526" s="14"/>
      <c r="R4526" s="14"/>
      <c r="S4526" s="14">
        <v>0</v>
      </c>
    </row>
    <row r="4527" spans="1:19" x14ac:dyDescent="0.3">
      <c r="A4527" t="s">
        <v>9487</v>
      </c>
      <c r="B4527" t="s">
        <v>73</v>
      </c>
      <c r="C4527" s="14">
        <v>2006</v>
      </c>
      <c r="D4527" t="s">
        <v>302</v>
      </c>
      <c r="E4527" t="s">
        <v>3911</v>
      </c>
      <c r="F4527" t="s">
        <v>299</v>
      </c>
      <c r="G4527" t="s">
        <v>299</v>
      </c>
      <c r="H4527" t="s">
        <v>4353</v>
      </c>
      <c r="I4527" s="14">
        <v>100000</v>
      </c>
      <c r="J4527" t="s">
        <v>146</v>
      </c>
      <c r="K4527" s="14">
        <v>100000</v>
      </c>
      <c r="L4527" t="s">
        <v>197</v>
      </c>
      <c r="M4527" t="s">
        <v>202</v>
      </c>
      <c r="N4527" s="14"/>
      <c r="O4527" s="14"/>
      <c r="P4527" s="14"/>
      <c r="Q4527" s="14"/>
      <c r="R4527" s="14"/>
      <c r="S4527" s="14">
        <v>0</v>
      </c>
    </row>
    <row r="4528" spans="1:19" x14ac:dyDescent="0.3">
      <c r="A4528" t="s">
        <v>9488</v>
      </c>
      <c r="B4528" t="s">
        <v>73</v>
      </c>
      <c r="C4528" s="14">
        <v>2006</v>
      </c>
      <c r="D4528" t="s">
        <v>4542</v>
      </c>
      <c r="E4528" t="s">
        <v>3918</v>
      </c>
      <c r="F4528" t="s">
        <v>336</v>
      </c>
      <c r="G4528" t="s">
        <v>337</v>
      </c>
      <c r="H4528" t="s">
        <v>207</v>
      </c>
      <c r="I4528" s="14"/>
      <c r="J4528" t="s">
        <v>4353</v>
      </c>
      <c r="K4528" s="14">
        <v>31000000</v>
      </c>
      <c r="L4528" t="s">
        <v>198</v>
      </c>
      <c r="M4528" t="s">
        <v>202</v>
      </c>
      <c r="N4528" s="14">
        <v>2</v>
      </c>
      <c r="O4528" s="14">
        <v>5</v>
      </c>
      <c r="P4528" s="14">
        <v>20</v>
      </c>
      <c r="Q4528" s="14">
        <v>0</v>
      </c>
      <c r="R4528" s="14">
        <v>1</v>
      </c>
      <c r="S4528" s="14">
        <v>1</v>
      </c>
    </row>
    <row r="4529" spans="1:19" x14ac:dyDescent="0.3">
      <c r="A4529" t="s">
        <v>9489</v>
      </c>
      <c r="B4529" t="s">
        <v>73</v>
      </c>
      <c r="C4529" s="14">
        <v>2007</v>
      </c>
      <c r="D4529" t="s">
        <v>302</v>
      </c>
      <c r="E4529" t="s">
        <v>3923</v>
      </c>
      <c r="F4529" t="s">
        <v>299</v>
      </c>
      <c r="G4529" t="s">
        <v>299</v>
      </c>
      <c r="H4529" t="s">
        <v>4353</v>
      </c>
      <c r="I4529" s="14">
        <v>700000000</v>
      </c>
      <c r="J4529" t="s">
        <v>153</v>
      </c>
      <c r="K4529" s="14">
        <v>406152.25</v>
      </c>
      <c r="L4529" t="s">
        <v>197</v>
      </c>
      <c r="M4529" t="s">
        <v>202</v>
      </c>
      <c r="N4529" s="14"/>
      <c r="O4529" s="14"/>
      <c r="P4529" s="14"/>
      <c r="Q4529" s="14"/>
      <c r="R4529" s="14"/>
      <c r="S4529" s="14">
        <v>0</v>
      </c>
    </row>
    <row r="4530" spans="1:19" x14ac:dyDescent="0.3">
      <c r="A4530" t="s">
        <v>9490</v>
      </c>
      <c r="B4530" t="s">
        <v>73</v>
      </c>
      <c r="C4530" s="14">
        <v>2007</v>
      </c>
      <c r="D4530" t="s">
        <v>302</v>
      </c>
      <c r="E4530" t="s">
        <v>3921</v>
      </c>
      <c r="F4530" t="s">
        <v>299</v>
      </c>
      <c r="G4530" t="s">
        <v>299</v>
      </c>
      <c r="H4530" t="s">
        <v>4353</v>
      </c>
      <c r="I4530" s="14">
        <v>27000000</v>
      </c>
      <c r="J4530" t="s">
        <v>146</v>
      </c>
      <c r="K4530" s="14">
        <v>27000000</v>
      </c>
      <c r="L4530" t="s">
        <v>197</v>
      </c>
      <c r="M4530" t="s">
        <v>202</v>
      </c>
      <c r="N4530" s="14"/>
      <c r="O4530" s="14"/>
      <c r="P4530" s="14"/>
      <c r="Q4530" s="14"/>
      <c r="R4530" s="14"/>
      <c r="S4530" s="14">
        <v>0</v>
      </c>
    </row>
    <row r="4531" spans="1:19" x14ac:dyDescent="0.3">
      <c r="A4531" t="s">
        <v>9491</v>
      </c>
      <c r="B4531" t="s">
        <v>73</v>
      </c>
      <c r="C4531" s="14">
        <v>2007</v>
      </c>
      <c r="D4531" t="s">
        <v>302</v>
      </c>
      <c r="E4531" t="s">
        <v>3919</v>
      </c>
      <c r="F4531" t="s">
        <v>299</v>
      </c>
      <c r="G4531" t="s">
        <v>299</v>
      </c>
      <c r="H4531" t="s">
        <v>4353</v>
      </c>
      <c r="I4531" s="14">
        <v>2000000000</v>
      </c>
      <c r="J4531" t="s">
        <v>153</v>
      </c>
      <c r="K4531" s="14">
        <v>1160435</v>
      </c>
      <c r="L4531" t="s">
        <v>197</v>
      </c>
      <c r="M4531" t="s">
        <v>202</v>
      </c>
      <c r="N4531" s="14"/>
      <c r="O4531" s="14"/>
      <c r="P4531" s="14"/>
      <c r="Q4531" s="14"/>
      <c r="R4531" s="14"/>
      <c r="S4531" s="14">
        <v>0</v>
      </c>
    </row>
    <row r="4532" spans="1:19" x14ac:dyDescent="0.3">
      <c r="A4532" t="s">
        <v>9492</v>
      </c>
      <c r="B4532" t="s">
        <v>73</v>
      </c>
      <c r="C4532" s="14">
        <v>2007</v>
      </c>
      <c r="D4532" t="s">
        <v>302</v>
      </c>
      <c r="E4532" t="s">
        <v>3920</v>
      </c>
      <c r="F4532" t="s">
        <v>299</v>
      </c>
      <c r="G4532" t="s">
        <v>299</v>
      </c>
      <c r="H4532" t="s">
        <v>4353</v>
      </c>
      <c r="I4532" s="14">
        <v>6800000</v>
      </c>
      <c r="J4532" t="s">
        <v>146</v>
      </c>
      <c r="K4532" s="14">
        <v>6800000</v>
      </c>
      <c r="L4532" t="s">
        <v>197</v>
      </c>
      <c r="M4532" t="s">
        <v>202</v>
      </c>
      <c r="N4532" s="14"/>
      <c r="O4532" s="14"/>
      <c r="P4532" s="14"/>
      <c r="Q4532" s="14"/>
      <c r="R4532" s="14"/>
      <c r="S4532" s="14">
        <v>0</v>
      </c>
    </row>
    <row r="4533" spans="1:19" x14ac:dyDescent="0.3">
      <c r="A4533" t="s">
        <v>9493</v>
      </c>
      <c r="B4533" t="s">
        <v>73</v>
      </c>
      <c r="C4533" s="14">
        <v>2007</v>
      </c>
      <c r="D4533" t="s">
        <v>302</v>
      </c>
      <c r="E4533" t="s">
        <v>3924</v>
      </c>
      <c r="F4533" t="s">
        <v>299</v>
      </c>
      <c r="G4533" t="s">
        <v>299</v>
      </c>
      <c r="H4533" t="s">
        <v>4353</v>
      </c>
      <c r="I4533" s="14">
        <v>65890</v>
      </c>
      <c r="J4533" t="s">
        <v>146</v>
      </c>
      <c r="K4533" s="14">
        <v>65890</v>
      </c>
      <c r="L4533" t="s">
        <v>197</v>
      </c>
      <c r="M4533" t="s">
        <v>202</v>
      </c>
      <c r="N4533" s="14"/>
      <c r="O4533" s="14"/>
      <c r="P4533" s="14"/>
      <c r="Q4533" s="14"/>
      <c r="R4533" s="14"/>
      <c r="S4533" s="14">
        <v>0</v>
      </c>
    </row>
    <row r="4534" spans="1:19" x14ac:dyDescent="0.3">
      <c r="A4534" t="s">
        <v>9494</v>
      </c>
      <c r="B4534" t="s">
        <v>73</v>
      </c>
      <c r="C4534" s="14">
        <v>2007</v>
      </c>
      <c r="D4534" t="s">
        <v>302</v>
      </c>
      <c r="E4534" t="s">
        <v>3922</v>
      </c>
      <c r="F4534" t="s">
        <v>299</v>
      </c>
      <c r="G4534" t="s">
        <v>299</v>
      </c>
      <c r="H4534" t="s">
        <v>4353</v>
      </c>
      <c r="I4534" s="14">
        <v>100000</v>
      </c>
      <c r="J4534" t="s">
        <v>146</v>
      </c>
      <c r="K4534" s="14">
        <v>100000</v>
      </c>
      <c r="L4534" t="s">
        <v>197</v>
      </c>
      <c r="M4534" t="s">
        <v>202</v>
      </c>
      <c r="N4534" s="14"/>
      <c r="O4534" s="14"/>
      <c r="P4534" s="14"/>
      <c r="Q4534" s="14"/>
      <c r="R4534" s="14"/>
      <c r="S4534" s="14">
        <v>0</v>
      </c>
    </row>
    <row r="4535" spans="1:19" x14ac:dyDescent="0.3">
      <c r="A4535" t="s">
        <v>9495</v>
      </c>
      <c r="B4535" t="s">
        <v>73</v>
      </c>
      <c r="C4535" s="14">
        <v>2008</v>
      </c>
      <c r="D4535" t="s">
        <v>302</v>
      </c>
      <c r="E4535" t="s">
        <v>3928</v>
      </c>
      <c r="F4535" t="s">
        <v>299</v>
      </c>
      <c r="G4535" t="s">
        <v>299</v>
      </c>
      <c r="H4535" t="s">
        <v>4353</v>
      </c>
      <c r="I4535" s="14">
        <v>6000000</v>
      </c>
      <c r="J4535" t="s">
        <v>146</v>
      </c>
      <c r="K4535" s="14">
        <v>6000000</v>
      </c>
      <c r="L4535" t="s">
        <v>197</v>
      </c>
      <c r="M4535" t="s">
        <v>202</v>
      </c>
      <c r="N4535" s="14"/>
      <c r="O4535" s="14"/>
      <c r="P4535" s="14"/>
      <c r="Q4535" s="14"/>
      <c r="R4535" s="14"/>
      <c r="S4535" s="14">
        <v>0</v>
      </c>
    </row>
    <row r="4536" spans="1:19" x14ac:dyDescent="0.3">
      <c r="A4536" t="s">
        <v>9496</v>
      </c>
      <c r="B4536" t="s">
        <v>73</v>
      </c>
      <c r="C4536" s="14">
        <v>2008</v>
      </c>
      <c r="D4536" t="s">
        <v>302</v>
      </c>
      <c r="E4536" t="s">
        <v>3927</v>
      </c>
      <c r="F4536" t="s">
        <v>299</v>
      </c>
      <c r="G4536" t="s">
        <v>299</v>
      </c>
      <c r="H4536" t="s">
        <v>4353</v>
      </c>
      <c r="I4536" s="14">
        <v>2600000000</v>
      </c>
      <c r="J4536" t="s">
        <v>153</v>
      </c>
      <c r="K4536" s="14">
        <v>1511237.875</v>
      </c>
      <c r="L4536" t="s">
        <v>197</v>
      </c>
      <c r="M4536" t="s">
        <v>202</v>
      </c>
      <c r="N4536" s="14"/>
      <c r="O4536" s="14"/>
      <c r="P4536" s="14"/>
      <c r="Q4536" s="14"/>
      <c r="R4536" s="14"/>
      <c r="S4536" s="14">
        <v>0</v>
      </c>
    </row>
    <row r="4537" spans="1:19" x14ac:dyDescent="0.3">
      <c r="A4537" t="s">
        <v>9497</v>
      </c>
      <c r="B4537" t="s">
        <v>73</v>
      </c>
      <c r="C4537" s="14">
        <v>2008</v>
      </c>
      <c r="D4537" t="s">
        <v>4542</v>
      </c>
      <c r="E4537" t="s">
        <v>3926</v>
      </c>
      <c r="F4537" t="s">
        <v>336</v>
      </c>
      <c r="G4537" t="s">
        <v>337</v>
      </c>
      <c r="H4537" t="s">
        <v>207</v>
      </c>
      <c r="I4537" s="14">
        <v>10151613</v>
      </c>
      <c r="J4537" t="s">
        <v>146</v>
      </c>
      <c r="K4537" s="14">
        <v>10151613</v>
      </c>
      <c r="L4537" t="s">
        <v>198</v>
      </c>
      <c r="M4537" t="s">
        <v>202</v>
      </c>
      <c r="N4537" s="14">
        <v>2</v>
      </c>
      <c r="O4537" s="14">
        <v>7</v>
      </c>
      <c r="P4537" s="14">
        <v>20</v>
      </c>
      <c r="Q4537" s="14">
        <v>0</v>
      </c>
      <c r="R4537" s="14">
        <v>1</v>
      </c>
      <c r="S4537" s="14">
        <v>0</v>
      </c>
    </row>
    <row r="4538" spans="1:19" x14ac:dyDescent="0.3">
      <c r="A4538" t="s">
        <v>9498</v>
      </c>
      <c r="B4538" t="s">
        <v>73</v>
      </c>
      <c r="C4538" s="14">
        <v>2008</v>
      </c>
      <c r="D4538" t="s">
        <v>4542</v>
      </c>
      <c r="E4538" t="s">
        <v>3925</v>
      </c>
      <c r="F4538" t="s">
        <v>364</v>
      </c>
      <c r="G4538" t="s">
        <v>365</v>
      </c>
      <c r="H4538" t="s">
        <v>207</v>
      </c>
      <c r="I4538" s="14">
        <v>5000000</v>
      </c>
      <c r="J4538" t="s">
        <v>146</v>
      </c>
      <c r="K4538" s="14">
        <v>5000000</v>
      </c>
      <c r="L4538" t="s">
        <v>198</v>
      </c>
      <c r="M4538" t="s">
        <v>366</v>
      </c>
      <c r="N4538" s="14">
        <v>0</v>
      </c>
      <c r="O4538" s="14"/>
      <c r="P4538" s="14"/>
      <c r="Q4538" s="14">
        <v>0</v>
      </c>
      <c r="R4538" s="14">
        <v>1</v>
      </c>
      <c r="S4538" s="14">
        <v>0</v>
      </c>
    </row>
    <row r="4539" spans="1:19" x14ac:dyDescent="0.3">
      <c r="A4539" t="s">
        <v>9499</v>
      </c>
      <c r="B4539" t="s">
        <v>73</v>
      </c>
      <c r="C4539" s="14">
        <v>2009</v>
      </c>
      <c r="D4539" t="s">
        <v>302</v>
      </c>
      <c r="E4539" t="s">
        <v>3932</v>
      </c>
      <c r="F4539" t="s">
        <v>299</v>
      </c>
      <c r="G4539" t="s">
        <v>299</v>
      </c>
      <c r="H4539" t="s">
        <v>4353</v>
      </c>
      <c r="I4539" s="14">
        <v>750000</v>
      </c>
      <c r="J4539" t="s">
        <v>146</v>
      </c>
      <c r="K4539" s="14">
        <v>750000</v>
      </c>
      <c r="L4539" t="s">
        <v>197</v>
      </c>
      <c r="M4539" t="s">
        <v>202</v>
      </c>
      <c r="N4539" s="14"/>
      <c r="O4539" s="14"/>
      <c r="P4539" s="14"/>
      <c r="Q4539" s="14"/>
      <c r="R4539" s="14"/>
      <c r="S4539" s="14">
        <v>0</v>
      </c>
    </row>
    <row r="4540" spans="1:19" x14ac:dyDescent="0.3">
      <c r="A4540" t="s">
        <v>9500</v>
      </c>
      <c r="B4540" t="s">
        <v>73</v>
      </c>
      <c r="C4540" s="14">
        <v>2009</v>
      </c>
      <c r="D4540" t="s">
        <v>302</v>
      </c>
      <c r="E4540" t="s">
        <v>3930</v>
      </c>
      <c r="F4540" t="s">
        <v>299</v>
      </c>
      <c r="G4540" t="s">
        <v>299</v>
      </c>
      <c r="H4540" t="s">
        <v>4353</v>
      </c>
      <c r="I4540" s="14">
        <v>700000</v>
      </c>
      <c r="J4540" t="s">
        <v>146</v>
      </c>
      <c r="K4540" s="14">
        <v>700000</v>
      </c>
      <c r="L4540" t="s">
        <v>197</v>
      </c>
      <c r="M4540" t="s">
        <v>202</v>
      </c>
      <c r="N4540" s="14"/>
      <c r="O4540" s="14"/>
      <c r="P4540" s="14"/>
      <c r="Q4540" s="14"/>
      <c r="R4540" s="14"/>
      <c r="S4540" s="14">
        <v>0</v>
      </c>
    </row>
    <row r="4541" spans="1:19" x14ac:dyDescent="0.3">
      <c r="A4541" t="s">
        <v>9501</v>
      </c>
      <c r="B4541" t="s">
        <v>73</v>
      </c>
      <c r="C4541" s="14">
        <v>2009</v>
      </c>
      <c r="D4541" t="s">
        <v>302</v>
      </c>
      <c r="E4541" t="s">
        <v>3933</v>
      </c>
      <c r="F4541" t="s">
        <v>299</v>
      </c>
      <c r="G4541" t="s">
        <v>299</v>
      </c>
      <c r="H4541" t="s">
        <v>4353</v>
      </c>
      <c r="I4541" s="14">
        <v>83080</v>
      </c>
      <c r="J4541" t="s">
        <v>146</v>
      </c>
      <c r="K4541" s="14">
        <v>83080</v>
      </c>
      <c r="L4541" t="s">
        <v>197</v>
      </c>
      <c r="M4541" t="s">
        <v>202</v>
      </c>
      <c r="N4541" s="14"/>
      <c r="O4541" s="14"/>
      <c r="P4541" s="14"/>
      <c r="Q4541" s="14"/>
      <c r="R4541" s="14"/>
      <c r="S4541" s="14">
        <v>0</v>
      </c>
    </row>
    <row r="4542" spans="1:19" x14ac:dyDescent="0.3">
      <c r="A4542" t="s">
        <v>9502</v>
      </c>
      <c r="B4542" t="s">
        <v>73</v>
      </c>
      <c r="C4542" s="14">
        <v>2009</v>
      </c>
      <c r="D4542" t="s">
        <v>302</v>
      </c>
      <c r="E4542" t="s">
        <v>3929</v>
      </c>
      <c r="F4542" t="s">
        <v>299</v>
      </c>
      <c r="G4542" t="s">
        <v>299</v>
      </c>
      <c r="H4542" t="s">
        <v>4353</v>
      </c>
      <c r="I4542" s="14">
        <v>300000</v>
      </c>
      <c r="J4542" t="s">
        <v>146</v>
      </c>
      <c r="K4542" s="14">
        <v>300000</v>
      </c>
      <c r="L4542" t="s">
        <v>197</v>
      </c>
      <c r="M4542" t="s">
        <v>202</v>
      </c>
      <c r="N4542" s="14"/>
      <c r="O4542" s="14"/>
      <c r="P4542" s="14"/>
      <c r="Q4542" s="14"/>
      <c r="R4542" s="14"/>
      <c r="S4542" s="14">
        <v>0</v>
      </c>
    </row>
    <row r="4543" spans="1:19" x14ac:dyDescent="0.3">
      <c r="A4543" t="s">
        <v>9503</v>
      </c>
      <c r="B4543" t="s">
        <v>73</v>
      </c>
      <c r="C4543" s="14">
        <v>2009</v>
      </c>
      <c r="D4543" t="s">
        <v>302</v>
      </c>
      <c r="E4543" t="s">
        <v>3931</v>
      </c>
      <c r="F4543" t="s">
        <v>299</v>
      </c>
      <c r="G4543" t="s">
        <v>299</v>
      </c>
      <c r="H4543" t="s">
        <v>4353</v>
      </c>
      <c r="I4543" s="14">
        <v>400000</v>
      </c>
      <c r="J4543" t="s">
        <v>146</v>
      </c>
      <c r="K4543" s="14">
        <v>400000</v>
      </c>
      <c r="L4543" t="s">
        <v>197</v>
      </c>
      <c r="M4543" t="s">
        <v>202</v>
      </c>
      <c r="N4543" s="14"/>
      <c r="O4543" s="14"/>
      <c r="P4543" s="14"/>
      <c r="Q4543" s="14"/>
      <c r="R4543" s="14"/>
      <c r="S4543" s="14">
        <v>0</v>
      </c>
    </row>
    <row r="4544" spans="1:19" x14ac:dyDescent="0.3">
      <c r="A4544" t="s">
        <v>9504</v>
      </c>
      <c r="B4544" t="s">
        <v>73</v>
      </c>
      <c r="C4544" s="14">
        <v>2010</v>
      </c>
      <c r="D4544" t="s">
        <v>302</v>
      </c>
      <c r="E4544" t="s">
        <v>3936</v>
      </c>
      <c r="F4544" t="s">
        <v>299</v>
      </c>
      <c r="G4544" t="s">
        <v>299</v>
      </c>
      <c r="H4544" t="s">
        <v>4353</v>
      </c>
      <c r="I4544" s="14">
        <v>100000</v>
      </c>
      <c r="J4544" t="s">
        <v>147</v>
      </c>
      <c r="K4544" s="14">
        <v>14770.4619140625</v>
      </c>
      <c r="L4544" t="s">
        <v>197</v>
      </c>
      <c r="M4544" t="s">
        <v>202</v>
      </c>
      <c r="N4544" s="14"/>
      <c r="O4544" s="14"/>
      <c r="P4544" s="14"/>
      <c r="Q4544" s="14"/>
      <c r="R4544" s="14"/>
      <c r="S4544" s="14">
        <v>0</v>
      </c>
    </row>
    <row r="4545" spans="1:19" x14ac:dyDescent="0.3">
      <c r="A4545" t="s">
        <v>9505</v>
      </c>
      <c r="B4545" t="s">
        <v>73</v>
      </c>
      <c r="C4545" s="14">
        <v>2010</v>
      </c>
      <c r="D4545" t="s">
        <v>302</v>
      </c>
      <c r="E4545" t="s">
        <v>3934</v>
      </c>
      <c r="F4545" t="s">
        <v>299</v>
      </c>
      <c r="G4545" t="s">
        <v>299</v>
      </c>
      <c r="H4545" t="s">
        <v>4353</v>
      </c>
      <c r="I4545" s="14"/>
      <c r="J4545" t="s">
        <v>4353</v>
      </c>
      <c r="K4545" s="14"/>
      <c r="L4545" t="s">
        <v>197</v>
      </c>
      <c r="M4545" t="s">
        <v>202</v>
      </c>
      <c r="N4545" s="14"/>
      <c r="O4545" s="14"/>
      <c r="P4545" s="14"/>
      <c r="Q4545" s="14"/>
      <c r="R4545" s="14"/>
      <c r="S4545" s="14">
        <v>0</v>
      </c>
    </row>
    <row r="4546" spans="1:19" x14ac:dyDescent="0.3">
      <c r="A4546" t="s">
        <v>9506</v>
      </c>
      <c r="B4546" t="s">
        <v>73</v>
      </c>
      <c r="C4546" s="14">
        <v>2010</v>
      </c>
      <c r="D4546" t="s">
        <v>302</v>
      </c>
      <c r="E4546" t="s">
        <v>3931</v>
      </c>
      <c r="F4546" t="s">
        <v>299</v>
      </c>
      <c r="G4546" t="s">
        <v>299</v>
      </c>
      <c r="H4546" t="s">
        <v>4353</v>
      </c>
      <c r="I4546" s="14">
        <v>400000</v>
      </c>
      <c r="J4546" t="s">
        <v>146</v>
      </c>
      <c r="K4546" s="14">
        <v>400000</v>
      </c>
      <c r="L4546" t="s">
        <v>197</v>
      </c>
      <c r="M4546" t="s">
        <v>202</v>
      </c>
      <c r="N4546" s="14"/>
      <c r="O4546" s="14"/>
      <c r="P4546" s="14"/>
      <c r="Q4546" s="14"/>
      <c r="R4546" s="14"/>
      <c r="S4546" s="14">
        <v>0</v>
      </c>
    </row>
    <row r="4547" spans="1:19" x14ac:dyDescent="0.3">
      <c r="A4547" t="s">
        <v>9507</v>
      </c>
      <c r="B4547" t="s">
        <v>73</v>
      </c>
      <c r="C4547" s="14">
        <v>2010</v>
      </c>
      <c r="D4547" t="s">
        <v>302</v>
      </c>
      <c r="E4547" t="s">
        <v>3935</v>
      </c>
      <c r="F4547" t="s">
        <v>299</v>
      </c>
      <c r="G4547" t="s">
        <v>299</v>
      </c>
      <c r="H4547" t="s">
        <v>4353</v>
      </c>
      <c r="I4547" s="14">
        <v>1000000000</v>
      </c>
      <c r="J4547" t="s">
        <v>153</v>
      </c>
      <c r="K4547" s="14">
        <v>459230.09375</v>
      </c>
      <c r="L4547" t="s">
        <v>197</v>
      </c>
      <c r="M4547" t="s">
        <v>202</v>
      </c>
      <c r="N4547" s="14"/>
      <c r="O4547" s="14"/>
      <c r="P4547" s="14"/>
      <c r="Q4547" s="14"/>
      <c r="R4547" s="14"/>
      <c r="S4547" s="14">
        <v>0</v>
      </c>
    </row>
    <row r="4548" spans="1:19" x14ac:dyDescent="0.3">
      <c r="A4548" t="s">
        <v>9508</v>
      </c>
      <c r="B4548" t="s">
        <v>73</v>
      </c>
      <c r="C4548" s="14">
        <v>2010</v>
      </c>
      <c r="D4548" t="s">
        <v>302</v>
      </c>
      <c r="E4548" t="s">
        <v>3937</v>
      </c>
      <c r="F4548" t="s">
        <v>299</v>
      </c>
      <c r="G4548" t="s">
        <v>299</v>
      </c>
      <c r="H4548" t="s">
        <v>4353</v>
      </c>
      <c r="I4548" s="14">
        <v>3000000</v>
      </c>
      <c r="J4548" t="s">
        <v>146</v>
      </c>
      <c r="K4548" s="14">
        <v>3000000</v>
      </c>
      <c r="L4548" t="s">
        <v>197</v>
      </c>
      <c r="M4548" t="s">
        <v>202</v>
      </c>
      <c r="N4548" s="14"/>
      <c r="O4548" s="14"/>
      <c r="P4548" s="14"/>
      <c r="Q4548" s="14"/>
      <c r="R4548" s="14"/>
      <c r="S4548" s="14">
        <v>0</v>
      </c>
    </row>
    <row r="4549" spans="1:19" x14ac:dyDescent="0.3">
      <c r="A4549" t="s">
        <v>9509</v>
      </c>
      <c r="B4549" t="s">
        <v>73</v>
      </c>
      <c r="C4549" s="14">
        <v>2010</v>
      </c>
      <c r="D4549" t="s">
        <v>4542</v>
      </c>
      <c r="E4549" t="s">
        <v>3938</v>
      </c>
      <c r="F4549" t="s">
        <v>336</v>
      </c>
      <c r="G4549" t="s">
        <v>337</v>
      </c>
      <c r="H4549" t="s">
        <v>207</v>
      </c>
      <c r="I4549" s="14"/>
      <c r="J4549" t="s">
        <v>4353</v>
      </c>
      <c r="K4549" s="14">
        <v>15000000</v>
      </c>
      <c r="L4549" t="s">
        <v>198</v>
      </c>
      <c r="M4549" t="s">
        <v>202</v>
      </c>
      <c r="N4549" s="14"/>
      <c r="O4549" s="14"/>
      <c r="P4549" s="14"/>
      <c r="Q4549" s="14">
        <v>0</v>
      </c>
      <c r="R4549" s="14">
        <v>1</v>
      </c>
      <c r="S4549" s="14">
        <v>0</v>
      </c>
    </row>
    <row r="4550" spans="1:19" x14ac:dyDescent="0.3">
      <c r="A4550" t="s">
        <v>9510</v>
      </c>
      <c r="B4550" t="s">
        <v>73</v>
      </c>
      <c r="C4550" s="14">
        <v>2011</v>
      </c>
      <c r="D4550" t="s">
        <v>4542</v>
      </c>
      <c r="E4550" t="s">
        <v>3939</v>
      </c>
      <c r="F4550" t="s">
        <v>336</v>
      </c>
      <c r="G4550" t="s">
        <v>337</v>
      </c>
      <c r="H4550" t="s">
        <v>207</v>
      </c>
      <c r="I4550" s="14">
        <v>350000000</v>
      </c>
      <c r="J4550" t="s">
        <v>146</v>
      </c>
      <c r="K4550" s="14">
        <v>350000000</v>
      </c>
      <c r="L4550" t="s">
        <v>198</v>
      </c>
      <c r="M4550" t="s">
        <v>202</v>
      </c>
      <c r="N4550" s="14">
        <v>2</v>
      </c>
      <c r="O4550" s="14">
        <v>5</v>
      </c>
      <c r="P4550" s="14">
        <v>20</v>
      </c>
      <c r="Q4550" s="14">
        <v>0</v>
      </c>
      <c r="R4550" s="14">
        <v>1</v>
      </c>
      <c r="S4550" s="14">
        <v>1</v>
      </c>
    </row>
    <row r="4551" spans="1:19" x14ac:dyDescent="0.3">
      <c r="A4551" t="s">
        <v>9511</v>
      </c>
      <c r="B4551" t="s">
        <v>73</v>
      </c>
      <c r="C4551" s="14">
        <v>2011</v>
      </c>
      <c r="D4551" t="s">
        <v>372</v>
      </c>
      <c r="E4551" t="s">
        <v>3941</v>
      </c>
      <c r="F4551" t="s">
        <v>336</v>
      </c>
      <c r="G4551" t="s">
        <v>337</v>
      </c>
      <c r="H4551" t="s">
        <v>207</v>
      </c>
      <c r="I4551" s="14"/>
      <c r="J4551" t="s">
        <v>4353</v>
      </c>
      <c r="K4551" s="14">
        <v>106000000</v>
      </c>
      <c r="L4551" t="s">
        <v>198</v>
      </c>
      <c r="M4551" t="s">
        <v>202</v>
      </c>
      <c r="N4551" s="14">
        <v>2</v>
      </c>
      <c r="O4551" s="14">
        <v>5</v>
      </c>
      <c r="P4551" s="14">
        <v>20</v>
      </c>
      <c r="Q4551" s="14">
        <v>0</v>
      </c>
      <c r="R4551" s="14">
        <v>1</v>
      </c>
      <c r="S4551" s="14">
        <v>1</v>
      </c>
    </row>
    <row r="4552" spans="1:19" x14ac:dyDescent="0.3">
      <c r="A4552" t="s">
        <v>9512</v>
      </c>
      <c r="B4552" t="s">
        <v>73</v>
      </c>
      <c r="C4552" s="14">
        <v>2011</v>
      </c>
      <c r="D4552" t="s">
        <v>4542</v>
      </c>
      <c r="E4552" t="s">
        <v>3940</v>
      </c>
      <c r="F4552" t="s">
        <v>336</v>
      </c>
      <c r="G4552" t="s">
        <v>337</v>
      </c>
      <c r="H4552" t="s">
        <v>207</v>
      </c>
      <c r="I4552" s="14"/>
      <c r="J4552" t="s">
        <v>4353</v>
      </c>
      <c r="K4552" s="14">
        <v>67000000</v>
      </c>
      <c r="L4552" t="s">
        <v>198</v>
      </c>
      <c r="M4552" t="s">
        <v>202</v>
      </c>
      <c r="N4552" s="14">
        <v>2</v>
      </c>
      <c r="O4552" s="14">
        <v>5</v>
      </c>
      <c r="P4552" s="14">
        <v>20</v>
      </c>
      <c r="Q4552" s="14">
        <v>0</v>
      </c>
      <c r="R4552" s="14">
        <v>1</v>
      </c>
      <c r="S4552" s="14">
        <v>1</v>
      </c>
    </row>
    <row r="4553" spans="1:19" x14ac:dyDescent="0.3">
      <c r="A4553" t="s">
        <v>9513</v>
      </c>
      <c r="B4553" t="s">
        <v>73</v>
      </c>
      <c r="C4553" s="14">
        <v>2011</v>
      </c>
      <c r="D4553" t="s">
        <v>372</v>
      </c>
      <c r="E4553" t="s">
        <v>204</v>
      </c>
      <c r="F4553" t="s">
        <v>364</v>
      </c>
      <c r="G4553" t="s">
        <v>365</v>
      </c>
      <c r="H4553" t="s">
        <v>207</v>
      </c>
      <c r="I4553" s="14"/>
      <c r="J4553" t="s">
        <v>4353</v>
      </c>
      <c r="K4553" s="14">
        <v>16000000</v>
      </c>
      <c r="L4553" t="s">
        <v>198</v>
      </c>
      <c r="M4553" t="s">
        <v>366</v>
      </c>
      <c r="N4553" s="14">
        <v>0</v>
      </c>
      <c r="O4553" s="14"/>
      <c r="P4553" s="14"/>
      <c r="Q4553" s="14">
        <v>0</v>
      </c>
      <c r="R4553" s="14">
        <v>1</v>
      </c>
      <c r="S4553" s="14">
        <v>0</v>
      </c>
    </row>
    <row r="4554" spans="1:19" x14ac:dyDescent="0.3">
      <c r="A4554" t="s">
        <v>9514</v>
      </c>
      <c r="B4554" t="s">
        <v>73</v>
      </c>
      <c r="C4554" s="14">
        <v>2012</v>
      </c>
      <c r="D4554" t="s">
        <v>4542</v>
      </c>
      <c r="E4554" t="s">
        <v>3944</v>
      </c>
      <c r="F4554" t="s">
        <v>364</v>
      </c>
      <c r="G4554" t="s">
        <v>365</v>
      </c>
      <c r="H4554" t="s">
        <v>207</v>
      </c>
      <c r="I4554" s="14">
        <v>26000000000</v>
      </c>
      <c r="J4554" t="s">
        <v>153</v>
      </c>
      <c r="K4554" s="14">
        <v>10381053</v>
      </c>
      <c r="L4554" t="s">
        <v>198</v>
      </c>
      <c r="M4554" t="s">
        <v>366</v>
      </c>
      <c r="N4554" s="14">
        <v>0</v>
      </c>
      <c r="O4554" s="14"/>
      <c r="P4554" s="14">
        <v>10</v>
      </c>
      <c r="Q4554" s="14">
        <v>0</v>
      </c>
      <c r="R4554" s="14">
        <v>1</v>
      </c>
      <c r="S4554" s="14">
        <v>0</v>
      </c>
    </row>
    <row r="4555" spans="1:19" x14ac:dyDescent="0.3">
      <c r="A4555" t="s">
        <v>9515</v>
      </c>
      <c r="B4555" t="s">
        <v>73</v>
      </c>
      <c r="C4555" s="14">
        <v>2012</v>
      </c>
      <c r="D4555" t="s">
        <v>302</v>
      </c>
      <c r="E4555" t="s">
        <v>3943</v>
      </c>
      <c r="F4555" t="s">
        <v>299</v>
      </c>
      <c r="G4555" t="s">
        <v>299</v>
      </c>
      <c r="H4555" t="s">
        <v>4353</v>
      </c>
      <c r="I4555" s="14">
        <v>90000</v>
      </c>
      <c r="J4555" t="s">
        <v>146</v>
      </c>
      <c r="K4555" s="14">
        <v>90000</v>
      </c>
      <c r="L4555" t="s">
        <v>197</v>
      </c>
      <c r="M4555" t="s">
        <v>202</v>
      </c>
      <c r="N4555" s="14"/>
      <c r="O4555" s="14"/>
      <c r="P4555" s="14"/>
      <c r="Q4555" s="14"/>
      <c r="R4555" s="14"/>
      <c r="S4555" s="14">
        <v>0</v>
      </c>
    </row>
    <row r="4556" spans="1:19" x14ac:dyDescent="0.3">
      <c r="A4556" t="s">
        <v>9516</v>
      </c>
      <c r="B4556" t="s">
        <v>73</v>
      </c>
      <c r="C4556" s="14">
        <v>2012</v>
      </c>
      <c r="D4556" t="s">
        <v>302</v>
      </c>
      <c r="E4556" t="s">
        <v>3343</v>
      </c>
      <c r="F4556" t="s">
        <v>299</v>
      </c>
      <c r="G4556" t="s">
        <v>299</v>
      </c>
      <c r="H4556" t="s">
        <v>4353</v>
      </c>
      <c r="I4556" s="14">
        <v>20000000000</v>
      </c>
      <c r="J4556" t="s">
        <v>153</v>
      </c>
      <c r="K4556" s="14">
        <v>7985425</v>
      </c>
      <c r="L4556" t="s">
        <v>197</v>
      </c>
      <c r="M4556" t="s">
        <v>202</v>
      </c>
      <c r="N4556" s="14"/>
      <c r="O4556" s="14"/>
      <c r="P4556" s="14"/>
      <c r="Q4556" s="14"/>
      <c r="R4556" s="14"/>
      <c r="S4556" s="14">
        <v>0</v>
      </c>
    </row>
    <row r="4557" spans="1:19" x14ac:dyDescent="0.3">
      <c r="A4557" t="s">
        <v>9517</v>
      </c>
      <c r="B4557" t="s">
        <v>73</v>
      </c>
      <c r="C4557" s="14">
        <v>2012</v>
      </c>
      <c r="D4557" t="s">
        <v>302</v>
      </c>
      <c r="E4557" t="s">
        <v>3942</v>
      </c>
      <c r="F4557" t="s">
        <v>299</v>
      </c>
      <c r="G4557" t="s">
        <v>299</v>
      </c>
      <c r="H4557" t="s">
        <v>4353</v>
      </c>
      <c r="I4557" s="14">
        <v>130520</v>
      </c>
      <c r="J4557" t="s">
        <v>146</v>
      </c>
      <c r="K4557" s="14">
        <v>130520</v>
      </c>
      <c r="L4557" t="s">
        <v>197</v>
      </c>
      <c r="M4557" t="s">
        <v>202</v>
      </c>
      <c r="N4557" s="14"/>
      <c r="O4557" s="14"/>
      <c r="P4557" s="14"/>
      <c r="Q4557" s="14"/>
      <c r="R4557" s="14"/>
      <c r="S4557" s="14">
        <v>0</v>
      </c>
    </row>
    <row r="4558" spans="1:19" x14ac:dyDescent="0.3">
      <c r="A4558" t="s">
        <v>9518</v>
      </c>
      <c r="B4558" t="s">
        <v>73</v>
      </c>
      <c r="C4558" s="14">
        <v>2013</v>
      </c>
      <c r="D4558" t="s">
        <v>302</v>
      </c>
      <c r="E4558" t="s">
        <v>3948</v>
      </c>
      <c r="F4558" t="s">
        <v>299</v>
      </c>
      <c r="G4558" t="s">
        <v>299</v>
      </c>
      <c r="H4558" t="s">
        <v>4353</v>
      </c>
      <c r="I4558" s="14"/>
      <c r="J4558" t="s">
        <v>4353</v>
      </c>
      <c r="K4558" s="14"/>
      <c r="L4558" t="s">
        <v>197</v>
      </c>
      <c r="M4558" t="s">
        <v>202</v>
      </c>
      <c r="N4558" s="14"/>
      <c r="O4558" s="14"/>
      <c r="P4558" s="14"/>
      <c r="Q4558" s="14"/>
      <c r="R4558" s="14"/>
      <c r="S4558" s="14">
        <v>0</v>
      </c>
    </row>
    <row r="4559" spans="1:19" x14ac:dyDescent="0.3">
      <c r="A4559" t="s">
        <v>9519</v>
      </c>
      <c r="B4559" t="s">
        <v>73</v>
      </c>
      <c r="C4559" s="14">
        <v>2013</v>
      </c>
      <c r="D4559" t="s">
        <v>302</v>
      </c>
      <c r="E4559" t="s">
        <v>3946</v>
      </c>
      <c r="F4559" t="s">
        <v>299</v>
      </c>
      <c r="G4559" t="s">
        <v>299</v>
      </c>
      <c r="H4559" t="s">
        <v>4353</v>
      </c>
      <c r="I4559" s="14"/>
      <c r="J4559" t="s">
        <v>4353</v>
      </c>
      <c r="K4559" s="14"/>
      <c r="L4559" t="s">
        <v>197</v>
      </c>
      <c r="M4559" t="s">
        <v>202</v>
      </c>
      <c r="N4559" s="14"/>
      <c r="O4559" s="14"/>
      <c r="P4559" s="14"/>
      <c r="Q4559" s="14"/>
      <c r="R4559" s="14"/>
      <c r="S4559" s="14">
        <v>0</v>
      </c>
    </row>
    <row r="4560" spans="1:19" x14ac:dyDescent="0.3">
      <c r="A4560" t="s">
        <v>9520</v>
      </c>
      <c r="B4560" t="s">
        <v>73</v>
      </c>
      <c r="C4560" s="14">
        <v>2013</v>
      </c>
      <c r="D4560" t="s">
        <v>302</v>
      </c>
      <c r="E4560" t="s">
        <v>3947</v>
      </c>
      <c r="F4560" t="s">
        <v>299</v>
      </c>
      <c r="G4560" t="s">
        <v>299</v>
      </c>
      <c r="H4560" t="s">
        <v>4353</v>
      </c>
      <c r="I4560" s="14">
        <v>8200000</v>
      </c>
      <c r="J4560" t="s">
        <v>146</v>
      </c>
      <c r="K4560" s="14">
        <v>8200000</v>
      </c>
      <c r="L4560" t="s">
        <v>197</v>
      </c>
      <c r="M4560" t="s">
        <v>202</v>
      </c>
      <c r="N4560" s="14"/>
      <c r="O4560" s="14"/>
      <c r="P4560" s="14"/>
      <c r="Q4560" s="14"/>
      <c r="R4560" s="14"/>
      <c r="S4560" s="14">
        <v>0</v>
      </c>
    </row>
    <row r="4561" spans="1:19" x14ac:dyDescent="0.3">
      <c r="A4561" t="s">
        <v>9521</v>
      </c>
      <c r="B4561" t="s">
        <v>73</v>
      </c>
      <c r="C4561" s="14">
        <v>2013</v>
      </c>
      <c r="D4561" t="s">
        <v>302</v>
      </c>
      <c r="E4561" t="s">
        <v>3945</v>
      </c>
      <c r="F4561" t="s">
        <v>299</v>
      </c>
      <c r="G4561" t="s">
        <v>299</v>
      </c>
      <c r="H4561" t="s">
        <v>4353</v>
      </c>
      <c r="I4561" s="14"/>
      <c r="J4561" t="s">
        <v>4353</v>
      </c>
      <c r="K4561" s="14"/>
      <c r="L4561" t="s">
        <v>197</v>
      </c>
      <c r="M4561" t="s">
        <v>202</v>
      </c>
      <c r="N4561" s="14"/>
      <c r="O4561" s="14"/>
      <c r="P4561" s="14"/>
      <c r="Q4561" s="14"/>
      <c r="R4561" s="14"/>
      <c r="S4561" s="14">
        <v>0</v>
      </c>
    </row>
    <row r="4562" spans="1:19" x14ac:dyDescent="0.3">
      <c r="A4562" t="s">
        <v>9522</v>
      </c>
      <c r="B4562" t="s">
        <v>73</v>
      </c>
      <c r="C4562" s="14">
        <v>2014</v>
      </c>
      <c r="D4562" t="s">
        <v>302</v>
      </c>
      <c r="E4562" t="s">
        <v>3955</v>
      </c>
      <c r="F4562" t="s">
        <v>299</v>
      </c>
      <c r="G4562" t="s">
        <v>299</v>
      </c>
      <c r="H4562" t="s">
        <v>4353</v>
      </c>
      <c r="I4562" s="14">
        <v>800000</v>
      </c>
      <c r="J4562" t="s">
        <v>146</v>
      </c>
      <c r="K4562" s="14">
        <v>800000</v>
      </c>
      <c r="L4562" t="s">
        <v>197</v>
      </c>
      <c r="M4562" t="s">
        <v>202</v>
      </c>
      <c r="N4562" s="14"/>
      <c r="O4562" s="14"/>
      <c r="P4562" s="14"/>
      <c r="Q4562" s="14"/>
      <c r="R4562" s="14"/>
      <c r="S4562" s="14">
        <v>0</v>
      </c>
    </row>
    <row r="4563" spans="1:19" x14ac:dyDescent="0.3">
      <c r="A4563" t="s">
        <v>9523</v>
      </c>
      <c r="B4563" t="s">
        <v>73</v>
      </c>
      <c r="C4563" s="14">
        <v>2014</v>
      </c>
      <c r="D4563" t="s">
        <v>302</v>
      </c>
      <c r="E4563" t="s">
        <v>3954</v>
      </c>
      <c r="F4563" t="s">
        <v>299</v>
      </c>
      <c r="G4563" t="s">
        <v>299</v>
      </c>
      <c r="H4563" t="s">
        <v>4353</v>
      </c>
      <c r="I4563" s="14"/>
      <c r="J4563" t="s">
        <v>4353</v>
      </c>
      <c r="K4563" s="14"/>
      <c r="L4563" t="s">
        <v>197</v>
      </c>
      <c r="M4563" t="s">
        <v>202</v>
      </c>
      <c r="N4563" s="14"/>
      <c r="O4563" s="14"/>
      <c r="P4563" s="14"/>
      <c r="Q4563" s="14"/>
      <c r="R4563" s="14"/>
      <c r="S4563" s="14">
        <v>0</v>
      </c>
    </row>
    <row r="4564" spans="1:19" x14ac:dyDescent="0.3">
      <c r="A4564" t="s">
        <v>9524</v>
      </c>
      <c r="B4564" t="s">
        <v>73</v>
      </c>
      <c r="C4564" s="14">
        <v>2014</v>
      </c>
      <c r="D4564" t="s">
        <v>302</v>
      </c>
      <c r="E4564" t="s">
        <v>3949</v>
      </c>
      <c r="F4564" t="s">
        <v>299</v>
      </c>
      <c r="G4564" t="s">
        <v>299</v>
      </c>
      <c r="H4564" t="s">
        <v>4353</v>
      </c>
      <c r="I4564" s="14"/>
      <c r="J4564" t="s">
        <v>4353</v>
      </c>
      <c r="K4564" s="14"/>
      <c r="L4564" t="s">
        <v>197</v>
      </c>
      <c r="M4564" t="s">
        <v>202</v>
      </c>
      <c r="N4564" s="14"/>
      <c r="O4564" s="14"/>
      <c r="P4564" s="14"/>
      <c r="Q4564" s="14"/>
      <c r="R4564" s="14"/>
      <c r="S4564" s="14">
        <v>0</v>
      </c>
    </row>
    <row r="4565" spans="1:19" x14ac:dyDescent="0.3">
      <c r="A4565" t="s">
        <v>9525</v>
      </c>
      <c r="B4565" t="s">
        <v>73</v>
      </c>
      <c r="C4565" s="14">
        <v>2014</v>
      </c>
      <c r="D4565" t="s">
        <v>302</v>
      </c>
      <c r="E4565" t="s">
        <v>3957</v>
      </c>
      <c r="F4565" t="s">
        <v>787</v>
      </c>
      <c r="G4565" t="s">
        <v>365</v>
      </c>
      <c r="H4565" t="s">
        <v>4353</v>
      </c>
      <c r="I4565" s="14"/>
      <c r="J4565" t="s">
        <v>4353</v>
      </c>
      <c r="K4565" s="14"/>
      <c r="L4565" t="s">
        <v>197</v>
      </c>
      <c r="M4565" t="s">
        <v>202</v>
      </c>
      <c r="N4565" s="14"/>
      <c r="O4565" s="14"/>
      <c r="P4565" s="14"/>
      <c r="Q4565" s="14"/>
      <c r="R4565" s="14"/>
      <c r="S4565" s="14">
        <v>0</v>
      </c>
    </row>
    <row r="4566" spans="1:19" x14ac:dyDescent="0.3">
      <c r="A4566" t="s">
        <v>9526</v>
      </c>
      <c r="B4566" t="s">
        <v>73</v>
      </c>
      <c r="C4566" s="14">
        <v>2014</v>
      </c>
      <c r="D4566" t="s">
        <v>302</v>
      </c>
      <c r="E4566" t="s">
        <v>3953</v>
      </c>
      <c r="F4566" t="s">
        <v>299</v>
      </c>
      <c r="G4566" t="s">
        <v>299</v>
      </c>
      <c r="H4566" t="s">
        <v>4353</v>
      </c>
      <c r="I4566" s="14"/>
      <c r="J4566" t="s">
        <v>4353</v>
      </c>
      <c r="K4566" s="14"/>
      <c r="L4566" t="s">
        <v>197</v>
      </c>
      <c r="M4566" t="s">
        <v>202</v>
      </c>
      <c r="N4566" s="14"/>
      <c r="O4566" s="14"/>
      <c r="P4566" s="14"/>
      <c r="Q4566" s="14"/>
      <c r="R4566" s="14"/>
      <c r="S4566" s="14">
        <v>0</v>
      </c>
    </row>
    <row r="4567" spans="1:19" x14ac:dyDescent="0.3">
      <c r="A4567" t="s">
        <v>9527</v>
      </c>
      <c r="B4567" t="s">
        <v>73</v>
      </c>
      <c r="C4567" s="14">
        <v>2014</v>
      </c>
      <c r="D4567" t="s">
        <v>302</v>
      </c>
      <c r="E4567" t="s">
        <v>3958</v>
      </c>
      <c r="F4567" t="s">
        <v>299</v>
      </c>
      <c r="G4567" t="s">
        <v>299</v>
      </c>
      <c r="H4567" t="s">
        <v>4353</v>
      </c>
      <c r="I4567" s="14"/>
      <c r="J4567" t="s">
        <v>4353</v>
      </c>
      <c r="K4567" s="14"/>
      <c r="L4567" t="s">
        <v>197</v>
      </c>
      <c r="M4567" t="s">
        <v>202</v>
      </c>
      <c r="N4567" s="14"/>
      <c r="O4567" s="14"/>
      <c r="P4567" s="14"/>
      <c r="Q4567" s="14"/>
      <c r="R4567" s="14"/>
      <c r="S4567" s="14">
        <v>0</v>
      </c>
    </row>
    <row r="4568" spans="1:19" x14ac:dyDescent="0.3">
      <c r="A4568" t="s">
        <v>9528</v>
      </c>
      <c r="B4568" t="s">
        <v>73</v>
      </c>
      <c r="C4568" s="14">
        <v>2014</v>
      </c>
      <c r="D4568" t="s">
        <v>302</v>
      </c>
      <c r="E4568" t="s">
        <v>3959</v>
      </c>
      <c r="F4568" t="s">
        <v>299</v>
      </c>
      <c r="G4568" t="s">
        <v>299</v>
      </c>
      <c r="H4568" t="s">
        <v>4353</v>
      </c>
      <c r="I4568" s="14"/>
      <c r="J4568" t="s">
        <v>4353</v>
      </c>
      <c r="K4568" s="14"/>
      <c r="L4568" t="s">
        <v>197</v>
      </c>
      <c r="M4568" t="s">
        <v>202</v>
      </c>
      <c r="N4568" s="14"/>
      <c r="O4568" s="14"/>
      <c r="P4568" s="14"/>
      <c r="Q4568" s="14"/>
      <c r="R4568" s="14"/>
      <c r="S4568" s="14">
        <v>0</v>
      </c>
    </row>
    <row r="4569" spans="1:19" x14ac:dyDescent="0.3">
      <c r="A4569" t="s">
        <v>9529</v>
      </c>
      <c r="B4569" t="s">
        <v>73</v>
      </c>
      <c r="C4569" s="14">
        <v>2014</v>
      </c>
      <c r="D4569" t="s">
        <v>302</v>
      </c>
      <c r="E4569" t="s">
        <v>3952</v>
      </c>
      <c r="F4569" t="s">
        <v>299</v>
      </c>
      <c r="G4569" t="s">
        <v>299</v>
      </c>
      <c r="H4569" t="s">
        <v>4353</v>
      </c>
      <c r="I4569" s="14"/>
      <c r="J4569" t="s">
        <v>4353</v>
      </c>
      <c r="K4569" s="14"/>
      <c r="L4569" t="s">
        <v>197</v>
      </c>
      <c r="M4569" t="s">
        <v>202</v>
      </c>
      <c r="N4569" s="14"/>
      <c r="O4569" s="14"/>
      <c r="P4569" s="14"/>
      <c r="Q4569" s="14"/>
      <c r="R4569" s="14"/>
      <c r="S4569" s="14">
        <v>0</v>
      </c>
    </row>
    <row r="4570" spans="1:19" x14ac:dyDescent="0.3">
      <c r="A4570" t="s">
        <v>9530</v>
      </c>
      <c r="B4570" t="s">
        <v>73</v>
      </c>
      <c r="C4570" s="14">
        <v>2014</v>
      </c>
      <c r="D4570" t="s">
        <v>302</v>
      </c>
      <c r="E4570" t="s">
        <v>3951</v>
      </c>
      <c r="F4570" t="s">
        <v>299</v>
      </c>
      <c r="G4570" t="s">
        <v>299</v>
      </c>
      <c r="H4570" t="s">
        <v>4353</v>
      </c>
      <c r="I4570" s="14"/>
      <c r="J4570" t="s">
        <v>4353</v>
      </c>
      <c r="K4570" s="14"/>
      <c r="L4570" t="s">
        <v>197</v>
      </c>
      <c r="M4570" t="s">
        <v>202</v>
      </c>
      <c r="N4570" s="14"/>
      <c r="O4570" s="14"/>
      <c r="P4570" s="14"/>
      <c r="Q4570" s="14"/>
      <c r="R4570" s="14"/>
      <c r="S4570" s="14">
        <v>0</v>
      </c>
    </row>
    <row r="4571" spans="1:19" x14ac:dyDescent="0.3">
      <c r="A4571" t="s">
        <v>9531</v>
      </c>
      <c r="B4571" t="s">
        <v>73</v>
      </c>
      <c r="C4571" s="14">
        <v>2014</v>
      </c>
      <c r="D4571" t="s">
        <v>302</v>
      </c>
      <c r="E4571" t="s">
        <v>3956</v>
      </c>
      <c r="F4571" t="s">
        <v>299</v>
      </c>
      <c r="G4571" t="s">
        <v>299</v>
      </c>
      <c r="H4571" t="s">
        <v>4353</v>
      </c>
      <c r="I4571" s="14">
        <v>10000000</v>
      </c>
      <c r="J4571" t="s">
        <v>147</v>
      </c>
      <c r="K4571" s="14">
        <v>1627754.125</v>
      </c>
      <c r="L4571" t="s">
        <v>197</v>
      </c>
      <c r="M4571" t="s">
        <v>202</v>
      </c>
      <c r="N4571" s="14"/>
      <c r="O4571" s="14"/>
      <c r="P4571" s="14"/>
      <c r="Q4571" s="14"/>
      <c r="R4571" s="14"/>
      <c r="S4571" s="14">
        <v>0</v>
      </c>
    </row>
    <row r="4572" spans="1:19" x14ac:dyDescent="0.3">
      <c r="A4572" t="s">
        <v>9532</v>
      </c>
      <c r="B4572" t="s">
        <v>73</v>
      </c>
      <c r="C4572" s="14">
        <v>2014</v>
      </c>
      <c r="D4572" t="s">
        <v>4715</v>
      </c>
      <c r="E4572" t="s">
        <v>3950</v>
      </c>
      <c r="F4572" t="s">
        <v>336</v>
      </c>
      <c r="G4572" t="s">
        <v>337</v>
      </c>
      <c r="H4572" t="s">
        <v>207</v>
      </c>
      <c r="I4572" s="14">
        <v>482500000</v>
      </c>
      <c r="J4572" t="s">
        <v>146</v>
      </c>
      <c r="K4572" s="14">
        <v>482500000</v>
      </c>
      <c r="L4572" t="s">
        <v>198</v>
      </c>
      <c r="M4572" t="s">
        <v>202</v>
      </c>
      <c r="N4572" s="14">
        <v>2</v>
      </c>
      <c r="O4572" s="14">
        <v>5</v>
      </c>
      <c r="P4572" s="14">
        <v>20</v>
      </c>
      <c r="Q4572" s="14">
        <v>0</v>
      </c>
      <c r="R4572" s="14">
        <v>1</v>
      </c>
      <c r="S4572" s="14">
        <v>1</v>
      </c>
    </row>
    <row r="4573" spans="1:19" x14ac:dyDescent="0.3">
      <c r="A4573" t="s">
        <v>9533</v>
      </c>
      <c r="B4573" t="s">
        <v>73</v>
      </c>
      <c r="C4573" s="14">
        <v>2015</v>
      </c>
      <c r="D4573" t="s">
        <v>372</v>
      </c>
      <c r="E4573" t="s">
        <v>3961</v>
      </c>
      <c r="F4573" t="s">
        <v>336</v>
      </c>
      <c r="G4573" t="s">
        <v>337</v>
      </c>
      <c r="H4573" t="s">
        <v>207</v>
      </c>
      <c r="I4573" s="14"/>
      <c r="J4573" t="s">
        <v>4353</v>
      </c>
      <c r="K4573" s="14">
        <v>200000000</v>
      </c>
      <c r="L4573" t="s">
        <v>198</v>
      </c>
      <c r="M4573" t="s">
        <v>202</v>
      </c>
      <c r="N4573" s="14"/>
      <c r="O4573" s="14"/>
      <c r="P4573" s="14"/>
      <c r="Q4573" s="14">
        <v>0</v>
      </c>
      <c r="R4573" s="14">
        <v>1</v>
      </c>
      <c r="S4573" s="14">
        <v>1</v>
      </c>
    </row>
    <row r="4574" spans="1:19" x14ac:dyDescent="0.3">
      <c r="A4574" t="s">
        <v>9534</v>
      </c>
      <c r="B4574" t="s">
        <v>73</v>
      </c>
      <c r="C4574" s="14">
        <v>2015</v>
      </c>
      <c r="D4574" t="s">
        <v>4715</v>
      </c>
      <c r="E4574" t="s">
        <v>3960</v>
      </c>
      <c r="F4574" t="s">
        <v>336</v>
      </c>
      <c r="G4574" t="s">
        <v>337</v>
      </c>
      <c r="H4574" t="s">
        <v>207</v>
      </c>
      <c r="I4574" s="14"/>
      <c r="J4574" t="s">
        <v>4353</v>
      </c>
      <c r="K4574" s="14">
        <v>1400000000</v>
      </c>
      <c r="L4574" t="s">
        <v>198</v>
      </c>
      <c r="M4574" t="s">
        <v>202</v>
      </c>
      <c r="N4574" s="14">
        <v>2</v>
      </c>
      <c r="O4574" s="14">
        <v>5</v>
      </c>
      <c r="P4574" s="14">
        <v>20</v>
      </c>
      <c r="Q4574" s="14">
        <v>0</v>
      </c>
      <c r="R4574" s="14">
        <v>1</v>
      </c>
      <c r="S4574" s="14">
        <v>1</v>
      </c>
    </row>
    <row r="4575" spans="1:19" x14ac:dyDescent="0.3">
      <c r="A4575" t="s">
        <v>9535</v>
      </c>
      <c r="B4575" t="s">
        <v>73</v>
      </c>
      <c r="C4575" s="14">
        <v>2016</v>
      </c>
      <c r="D4575" t="s">
        <v>5082</v>
      </c>
      <c r="E4575" t="s">
        <v>3962</v>
      </c>
      <c r="F4575" t="s">
        <v>336</v>
      </c>
      <c r="G4575" t="s">
        <v>337</v>
      </c>
      <c r="H4575" t="s">
        <v>207</v>
      </c>
      <c r="I4575" s="14">
        <v>85000000</v>
      </c>
      <c r="J4575" t="s">
        <v>146</v>
      </c>
      <c r="K4575" s="14">
        <v>85000000</v>
      </c>
      <c r="L4575" t="s">
        <v>198</v>
      </c>
      <c r="M4575" t="s">
        <v>199</v>
      </c>
      <c r="N4575" s="14">
        <v>3</v>
      </c>
      <c r="O4575" s="14">
        <v>3</v>
      </c>
      <c r="P4575" s="14">
        <v>15</v>
      </c>
      <c r="Q4575" s="14">
        <v>0</v>
      </c>
      <c r="R4575" s="14">
        <v>1</v>
      </c>
      <c r="S4575" s="14">
        <v>1</v>
      </c>
    </row>
    <row r="4576" spans="1:19" x14ac:dyDescent="0.3">
      <c r="A4576" t="s">
        <v>9536</v>
      </c>
      <c r="B4576" t="s">
        <v>140</v>
      </c>
      <c r="C4576" s="14">
        <v>2000</v>
      </c>
      <c r="D4576" t="s">
        <v>302</v>
      </c>
      <c r="E4576" t="s">
        <v>3963</v>
      </c>
      <c r="F4576" t="s">
        <v>299</v>
      </c>
      <c r="G4576" t="s">
        <v>299</v>
      </c>
      <c r="H4576" t="s">
        <v>4353</v>
      </c>
      <c r="I4576" s="14">
        <v>5000000</v>
      </c>
      <c r="J4576" t="s">
        <v>147</v>
      </c>
      <c r="K4576" s="14">
        <v>603973.8125</v>
      </c>
      <c r="L4576" t="s">
        <v>197</v>
      </c>
      <c r="M4576" t="s">
        <v>202</v>
      </c>
      <c r="N4576" s="14"/>
      <c r="O4576" s="14"/>
      <c r="P4576" s="14"/>
      <c r="Q4576" s="14"/>
      <c r="R4576" s="14"/>
      <c r="S4576" s="14">
        <v>0</v>
      </c>
    </row>
    <row r="4577" spans="1:19" x14ac:dyDescent="0.3">
      <c r="A4577" t="s">
        <v>9537</v>
      </c>
      <c r="B4577" t="s">
        <v>140</v>
      </c>
      <c r="C4577" s="14">
        <v>2001</v>
      </c>
      <c r="D4577" t="s">
        <v>302</v>
      </c>
      <c r="E4577" t="s">
        <v>3964</v>
      </c>
      <c r="F4577" t="s">
        <v>299</v>
      </c>
      <c r="G4577" t="s">
        <v>299</v>
      </c>
      <c r="H4577" t="s">
        <v>4353</v>
      </c>
      <c r="I4577" s="14">
        <v>3000000</v>
      </c>
      <c r="J4577" t="s">
        <v>147</v>
      </c>
      <c r="K4577" s="14">
        <v>362447.1875</v>
      </c>
      <c r="L4577" t="s">
        <v>197</v>
      </c>
      <c r="M4577" t="s">
        <v>202</v>
      </c>
      <c r="N4577" s="14"/>
      <c r="O4577" s="14"/>
      <c r="P4577" s="14"/>
      <c r="Q4577" s="14"/>
      <c r="R4577" s="14"/>
      <c r="S4577" s="14">
        <v>0</v>
      </c>
    </row>
    <row r="4578" spans="1:19" x14ac:dyDescent="0.3">
      <c r="A4578" t="s">
        <v>9538</v>
      </c>
      <c r="B4578" t="s">
        <v>140</v>
      </c>
      <c r="C4578" s="14">
        <v>2002</v>
      </c>
      <c r="D4578" t="s">
        <v>302</v>
      </c>
      <c r="E4578" t="s">
        <v>3965</v>
      </c>
      <c r="F4578" t="s">
        <v>1508</v>
      </c>
      <c r="G4578" t="s">
        <v>365</v>
      </c>
      <c r="H4578" t="s">
        <v>4353</v>
      </c>
      <c r="I4578" s="14"/>
      <c r="J4578" t="s">
        <v>4353</v>
      </c>
      <c r="K4578" s="14"/>
      <c r="L4578" t="s">
        <v>197</v>
      </c>
      <c r="M4578" t="s">
        <v>202</v>
      </c>
      <c r="N4578" s="14"/>
      <c r="O4578" s="14"/>
      <c r="P4578" s="14"/>
      <c r="Q4578" s="14"/>
      <c r="R4578" s="14"/>
      <c r="S4578" s="14">
        <v>0</v>
      </c>
    </row>
    <row r="4579" spans="1:19" x14ac:dyDescent="0.3">
      <c r="A4579" t="s">
        <v>9539</v>
      </c>
      <c r="B4579" t="s">
        <v>140</v>
      </c>
      <c r="C4579" s="14">
        <v>2006</v>
      </c>
      <c r="D4579" t="s">
        <v>302</v>
      </c>
      <c r="E4579" t="s">
        <v>3966</v>
      </c>
      <c r="F4579" t="s">
        <v>299</v>
      </c>
      <c r="G4579" t="s">
        <v>299</v>
      </c>
      <c r="H4579" t="s">
        <v>4353</v>
      </c>
      <c r="I4579" s="14">
        <v>1200000</v>
      </c>
      <c r="J4579" t="s">
        <v>146</v>
      </c>
      <c r="K4579" s="14">
        <v>1200000</v>
      </c>
      <c r="L4579" t="s">
        <v>197</v>
      </c>
      <c r="M4579" t="s">
        <v>202</v>
      </c>
      <c r="N4579" s="14"/>
      <c r="O4579" s="14"/>
      <c r="P4579" s="14"/>
      <c r="Q4579" s="14"/>
      <c r="R4579" s="14"/>
      <c r="S4579" s="14">
        <v>0</v>
      </c>
    </row>
    <row r="4580" spans="1:19" x14ac:dyDescent="0.3">
      <c r="A4580" t="s">
        <v>9540</v>
      </c>
      <c r="B4580" t="s">
        <v>140</v>
      </c>
      <c r="C4580" s="14">
        <v>2006</v>
      </c>
      <c r="D4580" t="s">
        <v>302</v>
      </c>
      <c r="E4580" t="s">
        <v>3968</v>
      </c>
      <c r="F4580" t="s">
        <v>299</v>
      </c>
      <c r="G4580" t="s">
        <v>299</v>
      </c>
      <c r="H4580" t="s">
        <v>4353</v>
      </c>
      <c r="I4580" s="14">
        <v>750000</v>
      </c>
      <c r="J4580" t="s">
        <v>146</v>
      </c>
      <c r="K4580" s="14">
        <v>750000</v>
      </c>
      <c r="L4580" t="s">
        <v>197</v>
      </c>
      <c r="M4580" t="s">
        <v>202</v>
      </c>
      <c r="N4580" s="14"/>
      <c r="O4580" s="14"/>
      <c r="P4580" s="14"/>
      <c r="Q4580" s="14"/>
      <c r="R4580" s="14"/>
      <c r="S4580" s="14">
        <v>0</v>
      </c>
    </row>
    <row r="4581" spans="1:19" x14ac:dyDescent="0.3">
      <c r="A4581" t="s">
        <v>9541</v>
      </c>
      <c r="B4581" t="s">
        <v>140</v>
      </c>
      <c r="C4581" s="14">
        <v>2006</v>
      </c>
      <c r="D4581" t="s">
        <v>302</v>
      </c>
      <c r="E4581" t="s">
        <v>3967</v>
      </c>
      <c r="F4581" t="s">
        <v>299</v>
      </c>
      <c r="G4581" t="s">
        <v>299</v>
      </c>
      <c r="H4581" t="s">
        <v>4353</v>
      </c>
      <c r="I4581" s="14">
        <v>1200000</v>
      </c>
      <c r="J4581" t="s">
        <v>146</v>
      </c>
      <c r="K4581" s="14">
        <v>1200000</v>
      </c>
      <c r="L4581" t="s">
        <v>197</v>
      </c>
      <c r="M4581" t="s">
        <v>202</v>
      </c>
      <c r="N4581" s="14"/>
      <c r="O4581" s="14"/>
      <c r="P4581" s="14"/>
      <c r="Q4581" s="14"/>
      <c r="R4581" s="14"/>
      <c r="S4581" s="14">
        <v>0</v>
      </c>
    </row>
    <row r="4582" spans="1:19" x14ac:dyDescent="0.3">
      <c r="A4582" t="s">
        <v>9542</v>
      </c>
      <c r="B4582" t="s">
        <v>140</v>
      </c>
      <c r="C4582" s="14">
        <v>2007</v>
      </c>
      <c r="D4582" t="s">
        <v>302</v>
      </c>
      <c r="E4582" t="s">
        <v>3969</v>
      </c>
      <c r="F4582" t="s">
        <v>299</v>
      </c>
      <c r="G4582" t="s">
        <v>299</v>
      </c>
      <c r="H4582" t="s">
        <v>4353</v>
      </c>
      <c r="I4582" s="14"/>
      <c r="J4582" t="s">
        <v>4353</v>
      </c>
      <c r="K4582" s="14"/>
      <c r="L4582" t="s">
        <v>197</v>
      </c>
      <c r="M4582" t="s">
        <v>202</v>
      </c>
      <c r="N4582" s="14"/>
      <c r="O4582" s="14"/>
      <c r="P4582" s="14"/>
      <c r="Q4582" s="14"/>
      <c r="R4582" s="14"/>
      <c r="S4582" s="14">
        <v>0</v>
      </c>
    </row>
    <row r="4583" spans="1:19" x14ac:dyDescent="0.3">
      <c r="A4583" t="s">
        <v>9543</v>
      </c>
      <c r="B4583" t="s">
        <v>140</v>
      </c>
      <c r="C4583" s="14">
        <v>2009</v>
      </c>
      <c r="D4583" t="s">
        <v>302</v>
      </c>
      <c r="E4583" t="s">
        <v>3971</v>
      </c>
      <c r="F4583" t="s">
        <v>336</v>
      </c>
      <c r="G4583" t="s">
        <v>337</v>
      </c>
      <c r="H4583" t="s">
        <v>456</v>
      </c>
      <c r="I4583" s="14">
        <v>372310000</v>
      </c>
      <c r="J4583" t="s">
        <v>146</v>
      </c>
      <c r="K4583" s="14">
        <v>372310000</v>
      </c>
      <c r="L4583" t="s">
        <v>198</v>
      </c>
      <c r="M4583" t="s">
        <v>4353</v>
      </c>
      <c r="N4583" s="14"/>
      <c r="O4583" s="14"/>
      <c r="P4583" s="14"/>
      <c r="Q4583" s="14">
        <v>0</v>
      </c>
      <c r="R4583" s="14">
        <v>1</v>
      </c>
      <c r="S4583" s="14">
        <v>1</v>
      </c>
    </row>
    <row r="4584" spans="1:19" x14ac:dyDescent="0.3">
      <c r="A4584" t="s">
        <v>9544</v>
      </c>
      <c r="B4584" t="s">
        <v>140</v>
      </c>
      <c r="C4584" s="14">
        <v>2009</v>
      </c>
      <c r="D4584" t="s">
        <v>302</v>
      </c>
      <c r="E4584" t="s">
        <v>3972</v>
      </c>
      <c r="F4584" t="s">
        <v>299</v>
      </c>
      <c r="G4584" t="s">
        <v>299</v>
      </c>
      <c r="H4584" t="s">
        <v>4353</v>
      </c>
      <c r="I4584" s="14">
        <v>25000000</v>
      </c>
      <c r="J4584" t="s">
        <v>147</v>
      </c>
      <c r="K4584" s="14">
        <v>3659563.25</v>
      </c>
      <c r="L4584" t="s">
        <v>197</v>
      </c>
      <c r="M4584" t="s">
        <v>202</v>
      </c>
      <c r="N4584" s="14"/>
      <c r="O4584" s="14"/>
      <c r="P4584" s="14"/>
      <c r="Q4584" s="14"/>
      <c r="R4584" s="14"/>
      <c r="S4584" s="14">
        <v>0</v>
      </c>
    </row>
    <row r="4585" spans="1:19" x14ac:dyDescent="0.3">
      <c r="A4585" t="s">
        <v>9545</v>
      </c>
      <c r="B4585" t="s">
        <v>140</v>
      </c>
      <c r="C4585" s="14">
        <v>2009</v>
      </c>
      <c r="D4585" t="s">
        <v>302</v>
      </c>
      <c r="E4585" t="s">
        <v>3973</v>
      </c>
      <c r="F4585" t="s">
        <v>299</v>
      </c>
      <c r="G4585" t="s">
        <v>299</v>
      </c>
      <c r="H4585" t="s">
        <v>4353</v>
      </c>
      <c r="I4585" s="14">
        <v>3500000</v>
      </c>
      <c r="J4585" t="s">
        <v>147</v>
      </c>
      <c r="K4585" s="14">
        <v>512338.875</v>
      </c>
      <c r="L4585" t="s">
        <v>197</v>
      </c>
      <c r="M4585" t="s">
        <v>202</v>
      </c>
      <c r="N4585" s="14"/>
      <c r="O4585" s="14"/>
      <c r="P4585" s="14"/>
      <c r="Q4585" s="14"/>
      <c r="R4585" s="14"/>
      <c r="S4585" s="14">
        <v>0</v>
      </c>
    </row>
    <row r="4586" spans="1:19" x14ac:dyDescent="0.3">
      <c r="A4586" t="s">
        <v>9546</v>
      </c>
      <c r="B4586" t="s">
        <v>140</v>
      </c>
      <c r="C4586" s="14">
        <v>2009</v>
      </c>
      <c r="D4586" t="s">
        <v>302</v>
      </c>
      <c r="E4586" t="s">
        <v>3970</v>
      </c>
      <c r="F4586" t="s">
        <v>299</v>
      </c>
      <c r="G4586" t="s">
        <v>299</v>
      </c>
      <c r="H4586" t="s">
        <v>4353</v>
      </c>
      <c r="I4586" s="14"/>
      <c r="J4586" t="s">
        <v>4353</v>
      </c>
      <c r="K4586" s="14"/>
      <c r="L4586" t="s">
        <v>197</v>
      </c>
      <c r="M4586" t="s">
        <v>202</v>
      </c>
      <c r="N4586" s="14"/>
      <c r="O4586" s="14"/>
      <c r="P4586" s="14"/>
      <c r="Q4586" s="14"/>
      <c r="R4586" s="14"/>
      <c r="S4586" s="14">
        <v>0</v>
      </c>
    </row>
    <row r="4587" spans="1:19" x14ac:dyDescent="0.3">
      <c r="A4587" t="s">
        <v>9547</v>
      </c>
      <c r="B4587" t="s">
        <v>140</v>
      </c>
      <c r="C4587" s="14">
        <v>2010</v>
      </c>
      <c r="D4587" t="s">
        <v>302</v>
      </c>
      <c r="E4587" t="s">
        <v>3974</v>
      </c>
      <c r="F4587" t="s">
        <v>299</v>
      </c>
      <c r="G4587" t="s">
        <v>299</v>
      </c>
      <c r="H4587" t="s">
        <v>4353</v>
      </c>
      <c r="I4587" s="14"/>
      <c r="J4587" t="s">
        <v>4353</v>
      </c>
      <c r="K4587" s="14"/>
      <c r="L4587" t="s">
        <v>197</v>
      </c>
      <c r="M4587" t="s">
        <v>202</v>
      </c>
      <c r="N4587" s="14"/>
      <c r="O4587" s="14"/>
      <c r="P4587" s="14"/>
      <c r="Q4587" s="14"/>
      <c r="R4587" s="14"/>
      <c r="S4587" s="14">
        <v>0</v>
      </c>
    </row>
    <row r="4588" spans="1:19" x14ac:dyDescent="0.3">
      <c r="A4588" t="s">
        <v>9548</v>
      </c>
      <c r="B4588" t="s">
        <v>140</v>
      </c>
      <c r="C4588" s="14">
        <v>2010</v>
      </c>
      <c r="D4588" t="s">
        <v>302</v>
      </c>
      <c r="E4588" t="s">
        <v>3975</v>
      </c>
      <c r="F4588" t="s">
        <v>299</v>
      </c>
      <c r="G4588" t="s">
        <v>299</v>
      </c>
      <c r="H4588" t="s">
        <v>4353</v>
      </c>
      <c r="I4588" s="14"/>
      <c r="J4588" t="s">
        <v>4353</v>
      </c>
      <c r="K4588" s="14"/>
      <c r="L4588" t="s">
        <v>197</v>
      </c>
      <c r="M4588" t="s">
        <v>202</v>
      </c>
      <c r="N4588" s="14"/>
      <c r="O4588" s="14"/>
      <c r="P4588" s="14"/>
      <c r="Q4588" s="14"/>
      <c r="R4588" s="14"/>
      <c r="S4588" s="14">
        <v>0</v>
      </c>
    </row>
    <row r="4589" spans="1:19" x14ac:dyDescent="0.3">
      <c r="A4589" t="s">
        <v>9549</v>
      </c>
      <c r="B4589" t="s">
        <v>140</v>
      </c>
      <c r="C4589" s="14">
        <v>2011</v>
      </c>
      <c r="D4589" t="s">
        <v>302</v>
      </c>
      <c r="E4589" t="s">
        <v>3977</v>
      </c>
      <c r="F4589" t="s">
        <v>299</v>
      </c>
      <c r="G4589" t="s">
        <v>299</v>
      </c>
      <c r="H4589" t="s">
        <v>4353</v>
      </c>
      <c r="I4589" s="14"/>
      <c r="J4589" t="s">
        <v>4353</v>
      </c>
      <c r="K4589" s="14"/>
      <c r="L4589" t="s">
        <v>197</v>
      </c>
      <c r="M4589" t="s">
        <v>202</v>
      </c>
      <c r="N4589" s="14"/>
      <c r="O4589" s="14"/>
      <c r="P4589" s="14"/>
      <c r="Q4589" s="14"/>
      <c r="R4589" s="14"/>
      <c r="S4589" s="14">
        <v>0</v>
      </c>
    </row>
    <row r="4590" spans="1:19" x14ac:dyDescent="0.3">
      <c r="A4590" t="s">
        <v>9550</v>
      </c>
      <c r="B4590" t="s">
        <v>140</v>
      </c>
      <c r="C4590" s="14">
        <v>2011</v>
      </c>
      <c r="D4590" t="s">
        <v>302</v>
      </c>
      <c r="E4590" t="s">
        <v>3976</v>
      </c>
      <c r="F4590" t="s">
        <v>299</v>
      </c>
      <c r="G4590" t="s">
        <v>299</v>
      </c>
      <c r="H4590" t="s">
        <v>4353</v>
      </c>
      <c r="I4590" s="14">
        <v>80000000</v>
      </c>
      <c r="J4590" t="s">
        <v>147</v>
      </c>
      <c r="K4590" s="14">
        <v>12381100</v>
      </c>
      <c r="L4590" t="s">
        <v>197</v>
      </c>
      <c r="M4590" t="s">
        <v>202</v>
      </c>
      <c r="N4590" s="14"/>
      <c r="O4590" s="14"/>
      <c r="P4590" s="14"/>
      <c r="Q4590" s="14"/>
      <c r="R4590" s="14"/>
      <c r="S4590" s="14">
        <v>0</v>
      </c>
    </row>
    <row r="4591" spans="1:19" x14ac:dyDescent="0.3">
      <c r="A4591" t="s">
        <v>9551</v>
      </c>
      <c r="B4591" t="s">
        <v>140</v>
      </c>
      <c r="C4591" s="14">
        <v>2012</v>
      </c>
      <c r="D4591" t="s">
        <v>5025</v>
      </c>
      <c r="E4591" t="s">
        <v>3978</v>
      </c>
      <c r="F4591" t="s">
        <v>463</v>
      </c>
      <c r="G4591" t="s">
        <v>337</v>
      </c>
      <c r="H4591" t="s">
        <v>456</v>
      </c>
      <c r="I4591" s="14">
        <v>2400000000</v>
      </c>
      <c r="J4591" t="s">
        <v>146</v>
      </c>
      <c r="K4591" s="14">
        <v>2400000000</v>
      </c>
      <c r="L4591" t="s">
        <v>198</v>
      </c>
      <c r="M4591" t="s">
        <v>199</v>
      </c>
      <c r="N4591" s="14"/>
      <c r="O4591" s="14"/>
      <c r="P4591" s="14">
        <v>19</v>
      </c>
      <c r="Q4591" s="14">
        <v>0</v>
      </c>
      <c r="R4591" s="14">
        <v>1</v>
      </c>
      <c r="S4591" s="14">
        <v>0</v>
      </c>
    </row>
    <row r="4592" spans="1:19" x14ac:dyDescent="0.3">
      <c r="A4592" t="s">
        <v>9552</v>
      </c>
      <c r="B4592" t="s">
        <v>140</v>
      </c>
      <c r="C4592" s="14">
        <v>2012</v>
      </c>
      <c r="D4592" t="s">
        <v>302</v>
      </c>
      <c r="E4592" t="s">
        <v>3979</v>
      </c>
      <c r="F4592" t="s">
        <v>336</v>
      </c>
      <c r="G4592" t="s">
        <v>337</v>
      </c>
      <c r="H4592" t="s">
        <v>456</v>
      </c>
      <c r="I4592" s="14">
        <v>3000000000</v>
      </c>
      <c r="J4592" t="s">
        <v>146</v>
      </c>
      <c r="K4592" s="14">
        <v>3000000000</v>
      </c>
      <c r="L4592" t="s">
        <v>198</v>
      </c>
      <c r="M4592" t="s">
        <v>199</v>
      </c>
      <c r="N4592" s="14">
        <v>6</v>
      </c>
      <c r="O4592" s="14"/>
      <c r="P4592" s="14">
        <v>15</v>
      </c>
      <c r="Q4592" s="14">
        <v>0</v>
      </c>
      <c r="R4592" s="14">
        <v>1</v>
      </c>
      <c r="S4592" s="14">
        <v>1</v>
      </c>
    </row>
    <row r="4593" spans="1:19" x14ac:dyDescent="0.3">
      <c r="A4593" t="s">
        <v>9553</v>
      </c>
      <c r="B4593" t="s">
        <v>140</v>
      </c>
      <c r="C4593" s="14">
        <v>2012</v>
      </c>
      <c r="D4593" t="s">
        <v>302</v>
      </c>
      <c r="E4593" t="s">
        <v>3980</v>
      </c>
      <c r="F4593" t="s">
        <v>299</v>
      </c>
      <c r="G4593" t="s">
        <v>299</v>
      </c>
      <c r="H4593" t="s">
        <v>4353</v>
      </c>
      <c r="I4593" s="14"/>
      <c r="J4593" t="s">
        <v>4353</v>
      </c>
      <c r="K4593" s="14"/>
      <c r="L4593" t="s">
        <v>197</v>
      </c>
      <c r="M4593" t="s">
        <v>202</v>
      </c>
      <c r="N4593" s="14"/>
      <c r="O4593" s="14"/>
      <c r="P4593" s="14"/>
      <c r="Q4593" s="14"/>
      <c r="R4593" s="14"/>
      <c r="S4593" s="14">
        <v>0</v>
      </c>
    </row>
    <row r="4594" spans="1:19" x14ac:dyDescent="0.3">
      <c r="A4594" t="s">
        <v>9554</v>
      </c>
      <c r="B4594" t="s">
        <v>140</v>
      </c>
      <c r="C4594" s="14">
        <v>2013</v>
      </c>
      <c r="D4594" t="s">
        <v>302</v>
      </c>
      <c r="E4594" t="s">
        <v>3981</v>
      </c>
      <c r="F4594" t="s">
        <v>299</v>
      </c>
      <c r="G4594" t="s">
        <v>299</v>
      </c>
      <c r="H4594" t="s">
        <v>4353</v>
      </c>
      <c r="I4594" s="14"/>
      <c r="J4594" t="s">
        <v>4353</v>
      </c>
      <c r="K4594" s="14"/>
      <c r="L4594" t="s">
        <v>197</v>
      </c>
      <c r="M4594" t="s">
        <v>202</v>
      </c>
      <c r="N4594" s="14"/>
      <c r="O4594" s="14"/>
      <c r="P4594" s="14"/>
      <c r="Q4594" s="14"/>
      <c r="R4594" s="14"/>
      <c r="S4594" s="14">
        <v>0</v>
      </c>
    </row>
    <row r="4595" spans="1:19" x14ac:dyDescent="0.3">
      <c r="A4595" t="s">
        <v>9555</v>
      </c>
      <c r="B4595" t="s">
        <v>96</v>
      </c>
      <c r="C4595" s="14">
        <v>1988</v>
      </c>
      <c r="D4595" t="s">
        <v>255</v>
      </c>
      <c r="E4595" t="s">
        <v>812</v>
      </c>
      <c r="F4595" t="s">
        <v>299</v>
      </c>
      <c r="G4595" t="s">
        <v>299</v>
      </c>
      <c r="H4595" t="s">
        <v>4353</v>
      </c>
      <c r="I4595" s="14"/>
      <c r="J4595" t="s">
        <v>4353</v>
      </c>
      <c r="K4595" s="14"/>
      <c r="L4595" t="s">
        <v>198</v>
      </c>
      <c r="M4595" t="s">
        <v>4353</v>
      </c>
      <c r="N4595" s="14"/>
      <c r="O4595" s="14"/>
      <c r="P4595" s="14"/>
      <c r="Q4595" s="14"/>
      <c r="R4595" s="14"/>
      <c r="S4595" s="14">
        <v>0</v>
      </c>
    </row>
    <row r="4596" spans="1:19" x14ac:dyDescent="0.3">
      <c r="A4596" t="s">
        <v>9556</v>
      </c>
      <c r="B4596" t="s">
        <v>96</v>
      </c>
      <c r="C4596" s="14">
        <v>2006</v>
      </c>
      <c r="D4596" t="s">
        <v>302</v>
      </c>
      <c r="E4596" t="s">
        <v>3982</v>
      </c>
      <c r="F4596" t="s">
        <v>299</v>
      </c>
      <c r="G4596" t="s">
        <v>299</v>
      </c>
      <c r="H4596" t="s">
        <v>4353</v>
      </c>
      <c r="I4596" s="14">
        <v>50000</v>
      </c>
      <c r="J4596" t="s">
        <v>146</v>
      </c>
      <c r="K4596" s="14">
        <v>50000</v>
      </c>
      <c r="L4596" t="s">
        <v>197</v>
      </c>
      <c r="M4596" t="s">
        <v>202</v>
      </c>
      <c r="N4596" s="14"/>
      <c r="O4596" s="14"/>
      <c r="P4596" s="14"/>
      <c r="Q4596" s="14"/>
      <c r="R4596" s="14"/>
      <c r="S4596" s="14">
        <v>0</v>
      </c>
    </row>
    <row r="4597" spans="1:19" x14ac:dyDescent="0.3">
      <c r="A4597" t="s">
        <v>9557</v>
      </c>
      <c r="B4597" t="s">
        <v>96</v>
      </c>
      <c r="C4597" s="14">
        <v>2006</v>
      </c>
      <c r="D4597" t="s">
        <v>302</v>
      </c>
      <c r="E4597" t="s">
        <v>3983</v>
      </c>
      <c r="F4597" t="s">
        <v>299</v>
      </c>
      <c r="G4597" t="s">
        <v>299</v>
      </c>
      <c r="H4597" t="s">
        <v>4353</v>
      </c>
      <c r="I4597" s="14">
        <v>1000000</v>
      </c>
      <c r="J4597" t="s">
        <v>146</v>
      </c>
      <c r="K4597" s="14">
        <v>1000000</v>
      </c>
      <c r="L4597" t="s">
        <v>197</v>
      </c>
      <c r="M4597" t="s">
        <v>202</v>
      </c>
      <c r="N4597" s="14"/>
      <c r="O4597" s="14"/>
      <c r="P4597" s="14"/>
      <c r="Q4597" s="14"/>
      <c r="R4597" s="14"/>
      <c r="S4597" s="14">
        <v>0</v>
      </c>
    </row>
    <row r="4598" spans="1:19" x14ac:dyDescent="0.3">
      <c r="A4598" t="s">
        <v>9558</v>
      </c>
      <c r="B4598" t="s">
        <v>96</v>
      </c>
      <c r="C4598" s="14">
        <v>2007</v>
      </c>
      <c r="D4598" t="s">
        <v>302</v>
      </c>
      <c r="E4598" t="s">
        <v>3984</v>
      </c>
      <c r="F4598" t="s">
        <v>299</v>
      </c>
      <c r="G4598" t="s">
        <v>299</v>
      </c>
      <c r="H4598" t="s">
        <v>4353</v>
      </c>
      <c r="I4598" s="14">
        <v>50000</v>
      </c>
      <c r="J4598" t="s">
        <v>146</v>
      </c>
      <c r="K4598" s="14">
        <v>50000</v>
      </c>
      <c r="L4598" t="s">
        <v>197</v>
      </c>
      <c r="M4598" t="s">
        <v>202</v>
      </c>
      <c r="N4598" s="14"/>
      <c r="O4598" s="14"/>
      <c r="P4598" s="14"/>
      <c r="Q4598" s="14"/>
      <c r="R4598" s="14"/>
      <c r="S4598" s="14">
        <v>0</v>
      </c>
    </row>
    <row r="4599" spans="1:19" x14ac:dyDescent="0.3">
      <c r="A4599" t="s">
        <v>9559</v>
      </c>
      <c r="B4599" t="s">
        <v>96</v>
      </c>
      <c r="C4599" s="14">
        <v>2009</v>
      </c>
      <c r="D4599" t="s">
        <v>302</v>
      </c>
      <c r="E4599" t="s">
        <v>3985</v>
      </c>
      <c r="F4599" t="s">
        <v>299</v>
      </c>
      <c r="G4599" t="s">
        <v>299</v>
      </c>
      <c r="H4599" t="s">
        <v>4353</v>
      </c>
      <c r="I4599" s="14">
        <v>2500000</v>
      </c>
      <c r="J4599" t="s">
        <v>146</v>
      </c>
      <c r="K4599" s="14">
        <v>2500000</v>
      </c>
      <c r="L4599" t="s">
        <v>197</v>
      </c>
      <c r="M4599" t="s">
        <v>202</v>
      </c>
      <c r="N4599" s="14"/>
      <c r="O4599" s="14"/>
      <c r="P4599" s="14"/>
      <c r="Q4599" s="14"/>
      <c r="R4599" s="14"/>
      <c r="S4599" s="14">
        <v>0</v>
      </c>
    </row>
    <row r="4600" spans="1:19" x14ac:dyDescent="0.3">
      <c r="A4600" t="s">
        <v>9560</v>
      </c>
      <c r="B4600" t="s">
        <v>96</v>
      </c>
      <c r="C4600" s="14">
        <v>2009</v>
      </c>
      <c r="D4600" t="s">
        <v>302</v>
      </c>
      <c r="E4600" t="s">
        <v>3986</v>
      </c>
      <c r="F4600" t="s">
        <v>299</v>
      </c>
      <c r="G4600" t="s">
        <v>299</v>
      </c>
      <c r="H4600" t="s">
        <v>4353</v>
      </c>
      <c r="I4600" s="14"/>
      <c r="J4600" t="s">
        <v>4353</v>
      </c>
      <c r="K4600" s="14"/>
      <c r="L4600" t="s">
        <v>197</v>
      </c>
      <c r="M4600" t="s">
        <v>202</v>
      </c>
      <c r="N4600" s="14"/>
      <c r="O4600" s="14"/>
      <c r="P4600" s="14"/>
      <c r="Q4600" s="14"/>
      <c r="R4600" s="14"/>
      <c r="S4600" s="14">
        <v>0</v>
      </c>
    </row>
    <row r="4601" spans="1:19" x14ac:dyDescent="0.3">
      <c r="A4601" t="s">
        <v>9561</v>
      </c>
      <c r="B4601" t="s">
        <v>96</v>
      </c>
      <c r="C4601" s="14">
        <v>2010</v>
      </c>
      <c r="D4601" t="s">
        <v>302</v>
      </c>
      <c r="E4601" t="s">
        <v>3988</v>
      </c>
      <c r="F4601" t="s">
        <v>463</v>
      </c>
      <c r="G4601" t="s">
        <v>337</v>
      </c>
      <c r="H4601" t="s">
        <v>644</v>
      </c>
      <c r="I4601" s="14">
        <v>10000000</v>
      </c>
      <c r="J4601" t="s">
        <v>146</v>
      </c>
      <c r="K4601" s="14">
        <v>10000000</v>
      </c>
      <c r="L4601" t="s">
        <v>198</v>
      </c>
      <c r="M4601" t="s">
        <v>199</v>
      </c>
      <c r="N4601" s="14"/>
      <c r="O4601" s="14"/>
      <c r="P4601" s="14"/>
      <c r="Q4601" s="14">
        <v>0</v>
      </c>
      <c r="R4601" s="14">
        <v>0</v>
      </c>
      <c r="S4601" s="14">
        <v>1</v>
      </c>
    </row>
    <row r="4602" spans="1:19" x14ac:dyDescent="0.3">
      <c r="A4602" t="s">
        <v>9562</v>
      </c>
      <c r="B4602" t="s">
        <v>96</v>
      </c>
      <c r="C4602" s="14">
        <v>2010</v>
      </c>
      <c r="D4602" t="s">
        <v>302</v>
      </c>
      <c r="E4602" t="s">
        <v>3987</v>
      </c>
      <c r="F4602" t="s">
        <v>299</v>
      </c>
      <c r="G4602" t="s">
        <v>299</v>
      </c>
      <c r="H4602" t="s">
        <v>4353</v>
      </c>
      <c r="I4602" s="14">
        <v>1500000</v>
      </c>
      <c r="J4602" t="s">
        <v>146</v>
      </c>
      <c r="K4602" s="14">
        <v>1500000</v>
      </c>
      <c r="L4602" t="s">
        <v>197</v>
      </c>
      <c r="M4602" t="s">
        <v>202</v>
      </c>
      <c r="N4602" s="14"/>
      <c r="O4602" s="14"/>
      <c r="P4602" s="14"/>
      <c r="Q4602" s="14"/>
      <c r="R4602" s="14"/>
      <c r="S4602" s="14">
        <v>0</v>
      </c>
    </row>
    <row r="4603" spans="1:19" x14ac:dyDescent="0.3">
      <c r="A4603" t="s">
        <v>9563</v>
      </c>
      <c r="B4603" t="s">
        <v>96</v>
      </c>
      <c r="C4603" s="14">
        <v>2011</v>
      </c>
      <c r="D4603" t="s">
        <v>302</v>
      </c>
      <c r="E4603" t="s">
        <v>9564</v>
      </c>
      <c r="F4603" t="s">
        <v>299</v>
      </c>
      <c r="G4603" t="s">
        <v>299</v>
      </c>
      <c r="H4603" t="s">
        <v>4353</v>
      </c>
      <c r="I4603" s="14">
        <v>4600000</v>
      </c>
      <c r="J4603" t="s">
        <v>146</v>
      </c>
      <c r="K4603" s="14">
        <v>4600000</v>
      </c>
      <c r="L4603" t="s">
        <v>197</v>
      </c>
      <c r="M4603" t="s">
        <v>202</v>
      </c>
      <c r="N4603" s="14"/>
      <c r="O4603" s="14"/>
      <c r="P4603" s="14"/>
      <c r="Q4603" s="14"/>
      <c r="R4603" s="14"/>
      <c r="S4603" s="14">
        <v>0</v>
      </c>
    </row>
    <row r="4604" spans="1:19" x14ac:dyDescent="0.3">
      <c r="A4604" t="s">
        <v>9565</v>
      </c>
      <c r="B4604" t="s">
        <v>96</v>
      </c>
      <c r="C4604" s="14">
        <v>2011</v>
      </c>
      <c r="D4604" t="s">
        <v>302</v>
      </c>
      <c r="E4604" t="s">
        <v>3989</v>
      </c>
      <c r="F4604" t="s">
        <v>299</v>
      </c>
      <c r="G4604" t="s">
        <v>299</v>
      </c>
      <c r="H4604" t="s">
        <v>4353</v>
      </c>
      <c r="I4604" s="14"/>
      <c r="J4604" t="s">
        <v>4353</v>
      </c>
      <c r="K4604" s="14"/>
      <c r="L4604" t="s">
        <v>197</v>
      </c>
      <c r="M4604" t="s">
        <v>202</v>
      </c>
      <c r="N4604" s="14"/>
      <c r="O4604" s="14"/>
      <c r="P4604" s="14"/>
      <c r="Q4604" s="14"/>
      <c r="R4604" s="14"/>
      <c r="S4604" s="14">
        <v>0</v>
      </c>
    </row>
    <row r="4605" spans="1:19" x14ac:dyDescent="0.3">
      <c r="A4605" t="s">
        <v>9566</v>
      </c>
      <c r="B4605" t="s">
        <v>96</v>
      </c>
      <c r="C4605" s="14">
        <v>2014</v>
      </c>
      <c r="D4605" t="s">
        <v>302</v>
      </c>
      <c r="E4605" t="s">
        <v>3990</v>
      </c>
      <c r="F4605" t="s">
        <v>299</v>
      </c>
      <c r="G4605" t="s">
        <v>299</v>
      </c>
      <c r="H4605" t="s">
        <v>4353</v>
      </c>
      <c r="I4605" s="14">
        <v>1000000</v>
      </c>
      <c r="J4605" t="s">
        <v>146</v>
      </c>
      <c r="K4605" s="14">
        <v>1000000</v>
      </c>
      <c r="L4605" t="s">
        <v>197</v>
      </c>
      <c r="M4605" t="s">
        <v>202</v>
      </c>
      <c r="N4605" s="14"/>
      <c r="O4605" s="14"/>
      <c r="P4605" s="14"/>
      <c r="Q4605" s="14"/>
      <c r="R4605" s="14"/>
      <c r="S4605" s="14">
        <v>0</v>
      </c>
    </row>
    <row r="4606" spans="1:19" x14ac:dyDescent="0.3">
      <c r="A4606" t="s">
        <v>9567</v>
      </c>
      <c r="B4606" t="s">
        <v>118</v>
      </c>
      <c r="C4606" s="14">
        <v>2000</v>
      </c>
      <c r="D4606" t="s">
        <v>302</v>
      </c>
      <c r="E4606" t="s">
        <v>3991</v>
      </c>
      <c r="F4606" t="s">
        <v>299</v>
      </c>
      <c r="G4606" t="s">
        <v>299</v>
      </c>
      <c r="H4606" t="s">
        <v>4353</v>
      </c>
      <c r="I4606" s="14"/>
      <c r="J4606" t="s">
        <v>4353</v>
      </c>
      <c r="K4606" s="14"/>
      <c r="L4606" t="s">
        <v>197</v>
      </c>
      <c r="M4606" t="s">
        <v>202</v>
      </c>
      <c r="N4606" s="14"/>
      <c r="O4606" s="14"/>
      <c r="P4606" s="14"/>
      <c r="Q4606" s="14"/>
      <c r="R4606" s="14"/>
      <c r="S4606" s="14">
        <v>0</v>
      </c>
    </row>
    <row r="4607" spans="1:19" x14ac:dyDescent="0.3">
      <c r="A4607" t="s">
        <v>9568</v>
      </c>
      <c r="B4607" t="s">
        <v>118</v>
      </c>
      <c r="C4607" s="14">
        <v>2001</v>
      </c>
      <c r="D4607" t="s">
        <v>302</v>
      </c>
      <c r="E4607" t="s">
        <v>3992</v>
      </c>
      <c r="F4607" t="s">
        <v>336</v>
      </c>
      <c r="G4607" t="s">
        <v>337</v>
      </c>
      <c r="H4607" t="s">
        <v>456</v>
      </c>
      <c r="I4607" s="14">
        <v>100000000</v>
      </c>
      <c r="J4607" t="s">
        <v>147</v>
      </c>
      <c r="K4607" s="14">
        <v>12081573</v>
      </c>
      <c r="L4607" t="s">
        <v>198</v>
      </c>
      <c r="M4607" t="s">
        <v>202</v>
      </c>
      <c r="N4607" s="14">
        <v>4</v>
      </c>
      <c r="O4607" s="14">
        <v>3</v>
      </c>
      <c r="P4607" s="14">
        <v>10</v>
      </c>
      <c r="Q4607" s="14">
        <v>0</v>
      </c>
      <c r="R4607" s="14">
        <v>1</v>
      </c>
      <c r="S4607" s="14">
        <v>1</v>
      </c>
    </row>
    <row r="4608" spans="1:19" x14ac:dyDescent="0.3">
      <c r="A4608" t="s">
        <v>9569</v>
      </c>
      <c r="B4608" t="s">
        <v>118</v>
      </c>
      <c r="C4608" s="14">
        <v>2001</v>
      </c>
      <c r="D4608" t="s">
        <v>302</v>
      </c>
      <c r="E4608" t="s">
        <v>3995</v>
      </c>
      <c r="F4608" t="s">
        <v>299</v>
      </c>
      <c r="G4608" t="s">
        <v>299</v>
      </c>
      <c r="H4608" t="s">
        <v>4353</v>
      </c>
      <c r="I4608" s="14">
        <v>30000000</v>
      </c>
      <c r="J4608" t="s">
        <v>147</v>
      </c>
      <c r="K4608" s="14">
        <v>3624471.75</v>
      </c>
      <c r="L4608" t="s">
        <v>197</v>
      </c>
      <c r="M4608" t="s">
        <v>202</v>
      </c>
      <c r="N4608" s="14"/>
      <c r="O4608" s="14"/>
      <c r="P4608" s="14"/>
      <c r="Q4608" s="14"/>
      <c r="R4608" s="14"/>
      <c r="S4608" s="14">
        <v>0</v>
      </c>
    </row>
    <row r="4609" spans="1:19" x14ac:dyDescent="0.3">
      <c r="A4609" t="s">
        <v>9570</v>
      </c>
      <c r="B4609" t="s">
        <v>118</v>
      </c>
      <c r="C4609" s="14">
        <v>2001</v>
      </c>
      <c r="D4609" t="s">
        <v>302</v>
      </c>
      <c r="E4609" t="s">
        <v>3993</v>
      </c>
      <c r="F4609" t="s">
        <v>299</v>
      </c>
      <c r="G4609" t="s">
        <v>299</v>
      </c>
      <c r="H4609" t="s">
        <v>4353</v>
      </c>
      <c r="I4609" s="14">
        <v>100000000</v>
      </c>
      <c r="J4609" t="s">
        <v>147</v>
      </c>
      <c r="K4609" s="14">
        <v>12081573</v>
      </c>
      <c r="L4609" t="s">
        <v>197</v>
      </c>
      <c r="M4609" t="s">
        <v>202</v>
      </c>
      <c r="N4609" s="14"/>
      <c r="O4609" s="14"/>
      <c r="P4609" s="14"/>
      <c r="Q4609" s="14"/>
      <c r="R4609" s="14"/>
      <c r="S4609" s="14">
        <v>0</v>
      </c>
    </row>
    <row r="4610" spans="1:19" x14ac:dyDescent="0.3">
      <c r="A4610" t="s">
        <v>9571</v>
      </c>
      <c r="B4610" t="s">
        <v>118</v>
      </c>
      <c r="C4610" s="14">
        <v>2001</v>
      </c>
      <c r="D4610" t="s">
        <v>302</v>
      </c>
      <c r="E4610" t="s">
        <v>3996</v>
      </c>
      <c r="F4610" t="s">
        <v>299</v>
      </c>
      <c r="G4610" t="s">
        <v>299</v>
      </c>
      <c r="H4610" t="s">
        <v>4353</v>
      </c>
      <c r="I4610" s="14">
        <v>300000</v>
      </c>
      <c r="J4610" t="s">
        <v>146</v>
      </c>
      <c r="K4610" s="14">
        <v>300000</v>
      </c>
      <c r="L4610" t="s">
        <v>197</v>
      </c>
      <c r="M4610" t="s">
        <v>202</v>
      </c>
      <c r="N4610" s="14"/>
      <c r="O4610" s="14"/>
      <c r="P4610" s="14"/>
      <c r="Q4610" s="14"/>
      <c r="R4610" s="14"/>
      <c r="S4610" s="14">
        <v>0</v>
      </c>
    </row>
    <row r="4611" spans="1:19" x14ac:dyDescent="0.3">
      <c r="A4611" t="s">
        <v>9572</v>
      </c>
      <c r="B4611" t="s">
        <v>118</v>
      </c>
      <c r="C4611" s="14">
        <v>2001</v>
      </c>
      <c r="D4611" t="s">
        <v>302</v>
      </c>
      <c r="E4611" t="s">
        <v>3994</v>
      </c>
      <c r="F4611" t="s">
        <v>364</v>
      </c>
      <c r="G4611" t="s">
        <v>365</v>
      </c>
      <c r="H4611" t="s">
        <v>207</v>
      </c>
      <c r="I4611" s="14"/>
      <c r="J4611" t="s">
        <v>147</v>
      </c>
      <c r="K4611" s="14"/>
      <c r="L4611" t="s">
        <v>198</v>
      </c>
      <c r="M4611" t="s">
        <v>366</v>
      </c>
      <c r="N4611" s="14">
        <v>0</v>
      </c>
      <c r="O4611" s="14"/>
      <c r="P4611" s="14"/>
      <c r="Q4611" s="14">
        <v>0</v>
      </c>
      <c r="R4611" s="14">
        <v>1</v>
      </c>
      <c r="S4611" s="14">
        <v>1</v>
      </c>
    </row>
    <row r="4612" spans="1:19" x14ac:dyDescent="0.3">
      <c r="A4612" t="s">
        <v>9573</v>
      </c>
      <c r="B4612" t="s">
        <v>118</v>
      </c>
      <c r="C4612" s="14">
        <v>2003</v>
      </c>
      <c r="D4612" t="s">
        <v>302</v>
      </c>
      <c r="E4612" t="s">
        <v>3997</v>
      </c>
      <c r="F4612" t="s">
        <v>454</v>
      </c>
      <c r="G4612" t="s">
        <v>455</v>
      </c>
      <c r="H4612" t="s">
        <v>207</v>
      </c>
      <c r="I4612" s="14">
        <v>32300000</v>
      </c>
      <c r="J4612" t="s">
        <v>146</v>
      </c>
      <c r="K4612" s="14">
        <v>32300000</v>
      </c>
      <c r="L4612" t="s">
        <v>198</v>
      </c>
      <c r="M4612" t="s">
        <v>199</v>
      </c>
      <c r="N4612" s="14"/>
      <c r="O4612" s="14"/>
      <c r="P4612" s="14"/>
      <c r="Q4612" s="14">
        <v>1</v>
      </c>
      <c r="R4612" s="14">
        <v>1</v>
      </c>
      <c r="S4612" s="14">
        <v>1</v>
      </c>
    </row>
    <row r="4613" spans="1:19" x14ac:dyDescent="0.3">
      <c r="A4613" t="s">
        <v>9574</v>
      </c>
      <c r="B4613" t="s">
        <v>118</v>
      </c>
      <c r="C4613" s="14">
        <v>2004</v>
      </c>
      <c r="D4613" t="s">
        <v>302</v>
      </c>
      <c r="E4613" t="s">
        <v>9576</v>
      </c>
      <c r="F4613" t="s">
        <v>336</v>
      </c>
      <c r="G4613" t="s">
        <v>337</v>
      </c>
      <c r="H4613" t="s">
        <v>207</v>
      </c>
      <c r="I4613" s="14">
        <v>200000000</v>
      </c>
      <c r="J4613" t="s">
        <v>147</v>
      </c>
      <c r="K4613" s="14">
        <v>24163924</v>
      </c>
      <c r="L4613" t="s">
        <v>198</v>
      </c>
      <c r="M4613" t="s">
        <v>202</v>
      </c>
      <c r="N4613" s="14">
        <v>2</v>
      </c>
      <c r="O4613" s="14"/>
      <c r="P4613" s="14">
        <v>20</v>
      </c>
      <c r="Q4613" s="14">
        <v>0</v>
      </c>
      <c r="R4613" s="14">
        <v>1</v>
      </c>
      <c r="S4613" s="14">
        <v>1</v>
      </c>
    </row>
    <row r="4614" spans="1:19" x14ac:dyDescent="0.3">
      <c r="A4614" t="s">
        <v>9575</v>
      </c>
      <c r="B4614" t="s">
        <v>118</v>
      </c>
      <c r="C4614" s="14">
        <v>2004</v>
      </c>
      <c r="D4614" t="s">
        <v>302</v>
      </c>
      <c r="E4614" t="s">
        <v>3998</v>
      </c>
      <c r="F4614" t="s">
        <v>364</v>
      </c>
      <c r="G4614" t="s">
        <v>365</v>
      </c>
      <c r="H4614" t="s">
        <v>207</v>
      </c>
      <c r="I4614" s="14">
        <v>50000000</v>
      </c>
      <c r="J4614" t="s">
        <v>147</v>
      </c>
      <c r="K4614" s="14">
        <v>6040981</v>
      </c>
      <c r="L4614" t="s">
        <v>198</v>
      </c>
      <c r="M4614" t="s">
        <v>366</v>
      </c>
      <c r="N4614" s="14">
        <v>0</v>
      </c>
      <c r="O4614" s="14"/>
      <c r="P4614" s="14"/>
      <c r="Q4614" s="14">
        <v>0</v>
      </c>
      <c r="R4614" s="14">
        <v>1</v>
      </c>
      <c r="S4614" s="14">
        <v>1</v>
      </c>
    </row>
    <row r="4615" spans="1:19" x14ac:dyDescent="0.3">
      <c r="A4615" t="s">
        <v>9577</v>
      </c>
      <c r="B4615" t="s">
        <v>118</v>
      </c>
      <c r="C4615" s="14">
        <v>2006</v>
      </c>
      <c r="D4615" t="s">
        <v>302</v>
      </c>
      <c r="E4615" t="s">
        <v>3999</v>
      </c>
      <c r="F4615" t="s">
        <v>336</v>
      </c>
      <c r="G4615" t="s">
        <v>337</v>
      </c>
      <c r="H4615" t="s">
        <v>456</v>
      </c>
      <c r="I4615" s="14">
        <v>197000000</v>
      </c>
      <c r="J4615" t="s">
        <v>146</v>
      </c>
      <c r="K4615" s="14">
        <v>197000000</v>
      </c>
      <c r="L4615" t="s">
        <v>198</v>
      </c>
      <c r="M4615" t="s">
        <v>4353</v>
      </c>
      <c r="N4615" s="14"/>
      <c r="O4615" s="14"/>
      <c r="P4615" s="14"/>
      <c r="Q4615" s="14">
        <v>0</v>
      </c>
      <c r="R4615" s="14">
        <v>1</v>
      </c>
      <c r="S4615" s="14">
        <v>1</v>
      </c>
    </row>
    <row r="4616" spans="1:19" x14ac:dyDescent="0.3">
      <c r="A4616" t="s">
        <v>9578</v>
      </c>
      <c r="B4616" t="s">
        <v>118</v>
      </c>
      <c r="C4616" s="14">
        <v>2007</v>
      </c>
      <c r="D4616" t="s">
        <v>4985</v>
      </c>
      <c r="E4616" t="s">
        <v>4000</v>
      </c>
      <c r="F4616" t="s">
        <v>336</v>
      </c>
      <c r="G4616" t="s">
        <v>337</v>
      </c>
      <c r="H4616" t="s">
        <v>207</v>
      </c>
      <c r="I4616" s="14"/>
      <c r="J4616" t="s">
        <v>4353</v>
      </c>
      <c r="K4616" s="14">
        <v>18000000</v>
      </c>
      <c r="L4616" t="s">
        <v>198</v>
      </c>
      <c r="M4616" t="s">
        <v>4353</v>
      </c>
      <c r="N4616" s="14"/>
      <c r="O4616" s="14"/>
      <c r="P4616" s="14"/>
      <c r="Q4616" s="14">
        <v>0</v>
      </c>
      <c r="R4616" s="14">
        <v>1</v>
      </c>
      <c r="S4616" s="14">
        <v>1</v>
      </c>
    </row>
    <row r="4617" spans="1:19" x14ac:dyDescent="0.3">
      <c r="A4617" t="s">
        <v>9579</v>
      </c>
      <c r="B4617" t="s">
        <v>118</v>
      </c>
      <c r="C4617" s="14">
        <v>2007</v>
      </c>
      <c r="D4617" t="s">
        <v>302</v>
      </c>
      <c r="E4617" t="s">
        <v>4001</v>
      </c>
      <c r="F4617" t="s">
        <v>336</v>
      </c>
      <c r="G4617" t="s">
        <v>337</v>
      </c>
      <c r="H4617" t="s">
        <v>207</v>
      </c>
      <c r="I4617" s="14">
        <v>44970000</v>
      </c>
      <c r="J4617" t="s">
        <v>146</v>
      </c>
      <c r="K4617" s="14">
        <v>44970000</v>
      </c>
      <c r="L4617" t="s">
        <v>198</v>
      </c>
      <c r="M4617" t="s">
        <v>202</v>
      </c>
      <c r="N4617" s="14">
        <v>2</v>
      </c>
      <c r="O4617" s="14">
        <v>5</v>
      </c>
      <c r="P4617" s="14">
        <v>20</v>
      </c>
      <c r="Q4617" s="14">
        <v>0</v>
      </c>
      <c r="R4617" s="14">
        <v>1</v>
      </c>
      <c r="S4617" s="14">
        <v>1</v>
      </c>
    </row>
    <row r="4618" spans="1:19" x14ac:dyDescent="0.3">
      <c r="A4618" t="s">
        <v>9580</v>
      </c>
      <c r="B4618" t="s">
        <v>118</v>
      </c>
      <c r="C4618" s="14">
        <v>2007</v>
      </c>
      <c r="D4618" t="s">
        <v>5025</v>
      </c>
      <c r="E4618" t="s">
        <v>4002</v>
      </c>
      <c r="F4618" t="s">
        <v>336</v>
      </c>
      <c r="G4618" t="s">
        <v>337</v>
      </c>
      <c r="H4618" t="s">
        <v>456</v>
      </c>
      <c r="I4618" s="14">
        <v>177600000</v>
      </c>
      <c r="J4618" t="s">
        <v>146</v>
      </c>
      <c r="K4618" s="14">
        <v>177600000</v>
      </c>
      <c r="L4618" t="s">
        <v>198</v>
      </c>
      <c r="M4618" t="s">
        <v>4353</v>
      </c>
      <c r="N4618" s="14"/>
      <c r="O4618" s="14"/>
      <c r="P4618" s="14"/>
      <c r="Q4618" s="14">
        <v>0</v>
      </c>
      <c r="R4618" s="14">
        <v>1</v>
      </c>
      <c r="S4618" s="14">
        <v>1</v>
      </c>
    </row>
    <row r="4619" spans="1:19" x14ac:dyDescent="0.3">
      <c r="A4619" t="s">
        <v>9581</v>
      </c>
      <c r="B4619" t="s">
        <v>118</v>
      </c>
      <c r="C4619" s="14">
        <v>2009</v>
      </c>
      <c r="D4619" t="s">
        <v>302</v>
      </c>
      <c r="E4619" t="s">
        <v>4003</v>
      </c>
      <c r="F4619" t="s">
        <v>299</v>
      </c>
      <c r="G4619" t="s">
        <v>299</v>
      </c>
      <c r="H4619" t="s">
        <v>4353</v>
      </c>
      <c r="I4619" s="14">
        <v>25000000</v>
      </c>
      <c r="J4619" t="s">
        <v>147</v>
      </c>
      <c r="K4619" s="14">
        <v>3659563.25</v>
      </c>
      <c r="L4619" t="s">
        <v>197</v>
      </c>
      <c r="M4619" t="s">
        <v>202</v>
      </c>
      <c r="N4619" s="14"/>
      <c r="O4619" s="14"/>
      <c r="P4619" s="14"/>
      <c r="Q4619" s="14"/>
      <c r="R4619" s="14"/>
      <c r="S4619" s="14">
        <v>0</v>
      </c>
    </row>
    <row r="4620" spans="1:19" x14ac:dyDescent="0.3">
      <c r="A4620" t="s">
        <v>9582</v>
      </c>
      <c r="B4620" t="s">
        <v>118</v>
      </c>
      <c r="C4620" s="14">
        <v>2009</v>
      </c>
      <c r="D4620" t="s">
        <v>302</v>
      </c>
      <c r="E4620" t="s">
        <v>4004</v>
      </c>
      <c r="F4620" t="s">
        <v>299</v>
      </c>
      <c r="G4620" t="s">
        <v>299</v>
      </c>
      <c r="H4620" t="s">
        <v>207</v>
      </c>
      <c r="I4620" s="14">
        <v>70110000</v>
      </c>
      <c r="J4620" t="s">
        <v>146</v>
      </c>
      <c r="K4620" s="14">
        <v>70110000</v>
      </c>
      <c r="L4620" t="s">
        <v>198</v>
      </c>
      <c r="M4620" t="s">
        <v>202</v>
      </c>
      <c r="N4620" s="14">
        <v>2</v>
      </c>
      <c r="O4620" s="14">
        <v>5</v>
      </c>
      <c r="P4620" s="14">
        <v>20</v>
      </c>
      <c r="Q4620" s="14">
        <v>0</v>
      </c>
      <c r="R4620" s="14">
        <v>1</v>
      </c>
      <c r="S4620" s="14">
        <v>1</v>
      </c>
    </row>
    <row r="4621" spans="1:19" x14ac:dyDescent="0.3">
      <c r="A4621" t="s">
        <v>9583</v>
      </c>
      <c r="B4621" t="s">
        <v>118</v>
      </c>
      <c r="C4621" s="14">
        <v>2009</v>
      </c>
      <c r="D4621" t="s">
        <v>4985</v>
      </c>
      <c r="E4621" t="s">
        <v>4005</v>
      </c>
      <c r="F4621" t="s">
        <v>336</v>
      </c>
      <c r="G4621" t="s">
        <v>337</v>
      </c>
      <c r="H4621" t="s">
        <v>456</v>
      </c>
      <c r="I4621" s="14"/>
      <c r="J4621" t="s">
        <v>4353</v>
      </c>
      <c r="K4621" s="14">
        <v>26000000</v>
      </c>
      <c r="L4621" t="s">
        <v>198</v>
      </c>
      <c r="M4621" t="s">
        <v>4353</v>
      </c>
      <c r="N4621" s="14"/>
      <c r="O4621" s="14"/>
      <c r="P4621" s="14"/>
      <c r="Q4621" s="14">
        <v>0</v>
      </c>
      <c r="R4621" s="14">
        <v>1</v>
      </c>
      <c r="S4621" s="14">
        <v>1</v>
      </c>
    </row>
    <row r="4622" spans="1:19" x14ac:dyDescent="0.3">
      <c r="A4622" t="s">
        <v>9584</v>
      </c>
      <c r="B4622" t="s">
        <v>118</v>
      </c>
      <c r="C4622" s="14">
        <v>2010</v>
      </c>
      <c r="D4622" t="s">
        <v>302</v>
      </c>
      <c r="E4622" t="s">
        <v>4007</v>
      </c>
      <c r="F4622" t="s">
        <v>336</v>
      </c>
      <c r="G4622" t="s">
        <v>337</v>
      </c>
      <c r="H4622" t="s">
        <v>456</v>
      </c>
      <c r="I4622" s="14">
        <v>70000000</v>
      </c>
      <c r="J4622" t="s">
        <v>146</v>
      </c>
      <c r="K4622" s="14">
        <v>70000000</v>
      </c>
      <c r="L4622" t="s">
        <v>198</v>
      </c>
      <c r="M4622" t="s">
        <v>4353</v>
      </c>
      <c r="N4622" s="14"/>
      <c r="O4622" s="14"/>
      <c r="P4622" s="14"/>
      <c r="Q4622" s="14">
        <v>0</v>
      </c>
      <c r="R4622" s="14">
        <v>1</v>
      </c>
      <c r="S4622" s="14">
        <v>1</v>
      </c>
    </row>
    <row r="4623" spans="1:19" x14ac:dyDescent="0.3">
      <c r="A4623" t="s">
        <v>9585</v>
      </c>
      <c r="B4623" t="s">
        <v>118</v>
      </c>
      <c r="C4623" s="14">
        <v>2010</v>
      </c>
      <c r="D4623" t="s">
        <v>302</v>
      </c>
      <c r="E4623" t="s">
        <v>4006</v>
      </c>
      <c r="F4623" t="s">
        <v>336</v>
      </c>
      <c r="G4623" t="s">
        <v>337</v>
      </c>
      <c r="H4623" t="s">
        <v>207</v>
      </c>
      <c r="I4623" s="14">
        <v>41700000</v>
      </c>
      <c r="J4623" t="s">
        <v>146</v>
      </c>
      <c r="K4623" s="14">
        <v>41700000</v>
      </c>
      <c r="L4623" t="s">
        <v>198</v>
      </c>
      <c r="M4623" t="s">
        <v>4353</v>
      </c>
      <c r="N4623" s="14"/>
      <c r="O4623" s="14"/>
      <c r="P4623" s="14"/>
      <c r="Q4623" s="14">
        <v>0</v>
      </c>
      <c r="R4623" s="14">
        <v>1</v>
      </c>
      <c r="S4623" s="14">
        <v>1</v>
      </c>
    </row>
    <row r="4624" spans="1:19" x14ac:dyDescent="0.3">
      <c r="A4624" t="s">
        <v>9586</v>
      </c>
      <c r="B4624" t="s">
        <v>118</v>
      </c>
      <c r="C4624" s="14">
        <v>2010</v>
      </c>
      <c r="D4624" t="s">
        <v>302</v>
      </c>
      <c r="E4624" t="s">
        <v>4008</v>
      </c>
      <c r="F4624" t="s">
        <v>299</v>
      </c>
      <c r="G4624" t="s">
        <v>299</v>
      </c>
      <c r="H4624" t="s">
        <v>4353</v>
      </c>
      <c r="I4624" s="14">
        <v>3000000</v>
      </c>
      <c r="J4624" t="s">
        <v>147</v>
      </c>
      <c r="K4624" s="14">
        <v>443113.875</v>
      </c>
      <c r="L4624" t="s">
        <v>197</v>
      </c>
      <c r="M4624" t="s">
        <v>202</v>
      </c>
      <c r="N4624" s="14"/>
      <c r="O4624" s="14"/>
      <c r="P4624" s="14"/>
      <c r="Q4624" s="14"/>
      <c r="R4624" s="14"/>
      <c r="S4624" s="14">
        <v>0</v>
      </c>
    </row>
    <row r="4625" spans="1:19" x14ac:dyDescent="0.3">
      <c r="A4625" t="s">
        <v>9587</v>
      </c>
      <c r="B4625" t="s">
        <v>118</v>
      </c>
      <c r="C4625" s="14">
        <v>2011</v>
      </c>
      <c r="D4625" t="s">
        <v>4985</v>
      </c>
      <c r="E4625" t="s">
        <v>4010</v>
      </c>
      <c r="F4625" t="s">
        <v>4011</v>
      </c>
      <c r="G4625" t="s">
        <v>493</v>
      </c>
      <c r="H4625" t="s">
        <v>699</v>
      </c>
      <c r="I4625" s="14"/>
      <c r="J4625" t="s">
        <v>4353</v>
      </c>
      <c r="K4625" s="14">
        <v>2200000000</v>
      </c>
      <c r="L4625" t="s">
        <v>198</v>
      </c>
      <c r="M4625" t="s">
        <v>199</v>
      </c>
      <c r="N4625" s="14"/>
      <c r="O4625" s="14"/>
      <c r="P4625" s="14"/>
      <c r="Q4625" s="14">
        <v>0</v>
      </c>
      <c r="R4625" s="14">
        <v>1</v>
      </c>
      <c r="S4625" s="14">
        <v>1</v>
      </c>
    </row>
    <row r="4626" spans="1:19" x14ac:dyDescent="0.3">
      <c r="A4626" t="s">
        <v>9588</v>
      </c>
      <c r="B4626" t="s">
        <v>118</v>
      </c>
      <c r="C4626" s="14">
        <v>2011</v>
      </c>
      <c r="D4626" t="s">
        <v>302</v>
      </c>
      <c r="E4626" t="s">
        <v>4012</v>
      </c>
      <c r="F4626" t="s">
        <v>463</v>
      </c>
      <c r="G4626" t="s">
        <v>337</v>
      </c>
      <c r="H4626" t="s">
        <v>456</v>
      </c>
      <c r="I4626" s="14">
        <v>50000000</v>
      </c>
      <c r="J4626" t="s">
        <v>146</v>
      </c>
      <c r="K4626" s="14">
        <v>50000000</v>
      </c>
      <c r="L4626" t="s">
        <v>198</v>
      </c>
      <c r="M4626" t="s">
        <v>199</v>
      </c>
      <c r="N4626" s="14"/>
      <c r="O4626" s="14"/>
      <c r="P4626" s="14"/>
      <c r="Q4626" s="14">
        <v>0</v>
      </c>
      <c r="R4626" s="14">
        <v>1</v>
      </c>
      <c r="S4626" s="14">
        <v>1</v>
      </c>
    </row>
    <row r="4627" spans="1:19" x14ac:dyDescent="0.3">
      <c r="A4627" t="s">
        <v>9589</v>
      </c>
      <c r="B4627" t="s">
        <v>118</v>
      </c>
      <c r="C4627" s="14">
        <v>2011</v>
      </c>
      <c r="D4627" t="s">
        <v>302</v>
      </c>
      <c r="E4627" t="s">
        <v>4013</v>
      </c>
      <c r="F4627" t="s">
        <v>336</v>
      </c>
      <c r="G4627" t="s">
        <v>337</v>
      </c>
      <c r="H4627" t="s">
        <v>456</v>
      </c>
      <c r="I4627" s="14">
        <v>42000000</v>
      </c>
      <c r="J4627" t="s">
        <v>146</v>
      </c>
      <c r="K4627" s="14">
        <v>42000000</v>
      </c>
      <c r="L4627" t="s">
        <v>198</v>
      </c>
      <c r="M4627" t="s">
        <v>4353</v>
      </c>
      <c r="N4627" s="14"/>
      <c r="O4627" s="14">
        <v>5</v>
      </c>
      <c r="P4627" s="14">
        <v>20</v>
      </c>
      <c r="Q4627" s="14">
        <v>0</v>
      </c>
      <c r="R4627" s="14">
        <v>1</v>
      </c>
      <c r="S4627" s="14">
        <v>1</v>
      </c>
    </row>
    <row r="4628" spans="1:19" x14ac:dyDescent="0.3">
      <c r="A4628" t="s">
        <v>9590</v>
      </c>
      <c r="B4628" t="s">
        <v>118</v>
      </c>
      <c r="C4628" s="14">
        <v>2011</v>
      </c>
      <c r="D4628" t="s">
        <v>302</v>
      </c>
      <c r="E4628" t="s">
        <v>4009</v>
      </c>
      <c r="F4628" t="s">
        <v>336</v>
      </c>
      <c r="G4628" t="s">
        <v>337</v>
      </c>
      <c r="H4628" t="s">
        <v>207</v>
      </c>
      <c r="I4628" s="14">
        <v>42170000</v>
      </c>
      <c r="J4628" t="s">
        <v>146</v>
      </c>
      <c r="K4628" s="14">
        <v>42170000</v>
      </c>
      <c r="L4628" t="s">
        <v>198</v>
      </c>
      <c r="M4628" t="s">
        <v>202</v>
      </c>
      <c r="N4628" s="14">
        <v>2.25</v>
      </c>
      <c r="O4628" s="14">
        <v>5</v>
      </c>
      <c r="P4628" s="14">
        <v>20</v>
      </c>
      <c r="Q4628" s="14">
        <v>0</v>
      </c>
      <c r="R4628" s="14">
        <v>1</v>
      </c>
      <c r="S4628" s="14">
        <v>1</v>
      </c>
    </row>
    <row r="4629" spans="1:19" x14ac:dyDescent="0.3">
      <c r="A4629" t="s">
        <v>9591</v>
      </c>
      <c r="B4629" t="s">
        <v>118</v>
      </c>
      <c r="C4629" s="14">
        <v>2012</v>
      </c>
      <c r="D4629" t="s">
        <v>5025</v>
      </c>
      <c r="E4629" t="s">
        <v>4016</v>
      </c>
      <c r="F4629" t="s">
        <v>463</v>
      </c>
      <c r="G4629" t="s">
        <v>337</v>
      </c>
      <c r="H4629" t="s">
        <v>456</v>
      </c>
      <c r="I4629" s="14">
        <v>220000000</v>
      </c>
      <c r="J4629" t="s">
        <v>146</v>
      </c>
      <c r="K4629" s="14">
        <v>220000000</v>
      </c>
      <c r="L4629" t="s">
        <v>198</v>
      </c>
      <c r="M4629" t="s">
        <v>199</v>
      </c>
      <c r="N4629" s="14">
        <v>4.2869999999999999</v>
      </c>
      <c r="O4629" s="14">
        <v>3</v>
      </c>
      <c r="P4629" s="14">
        <v>15</v>
      </c>
      <c r="Q4629" s="14">
        <v>0</v>
      </c>
      <c r="R4629" s="14">
        <v>1</v>
      </c>
      <c r="S4629" s="14">
        <v>1</v>
      </c>
    </row>
    <row r="4630" spans="1:19" x14ac:dyDescent="0.3">
      <c r="A4630" t="s">
        <v>9592</v>
      </c>
      <c r="B4630" t="s">
        <v>118</v>
      </c>
      <c r="C4630" s="14">
        <v>2012</v>
      </c>
      <c r="D4630" t="s">
        <v>302</v>
      </c>
      <c r="E4630" t="s">
        <v>4014</v>
      </c>
      <c r="F4630" t="s">
        <v>336</v>
      </c>
      <c r="G4630" t="s">
        <v>337</v>
      </c>
      <c r="H4630" t="s">
        <v>456</v>
      </c>
      <c r="I4630" s="14">
        <v>50000000</v>
      </c>
      <c r="J4630" t="s">
        <v>146</v>
      </c>
      <c r="K4630" s="14">
        <v>50000000</v>
      </c>
      <c r="L4630" t="s">
        <v>198</v>
      </c>
      <c r="M4630" t="s">
        <v>4353</v>
      </c>
      <c r="N4630" s="14"/>
      <c r="O4630" s="14">
        <v>5</v>
      </c>
      <c r="P4630" s="14">
        <v>20</v>
      </c>
      <c r="Q4630" s="14">
        <v>0</v>
      </c>
      <c r="R4630" s="14">
        <v>1</v>
      </c>
      <c r="S4630" s="14">
        <v>1</v>
      </c>
    </row>
    <row r="4631" spans="1:19" x14ac:dyDescent="0.3">
      <c r="A4631" t="s">
        <v>9593</v>
      </c>
      <c r="B4631" t="s">
        <v>118</v>
      </c>
      <c r="C4631" s="14">
        <v>2012</v>
      </c>
      <c r="D4631" t="s">
        <v>5025</v>
      </c>
      <c r="E4631" t="s">
        <v>4017</v>
      </c>
      <c r="F4631" t="s">
        <v>336</v>
      </c>
      <c r="G4631" t="s">
        <v>337</v>
      </c>
      <c r="H4631" t="s">
        <v>456</v>
      </c>
      <c r="I4631" s="14">
        <v>37100000</v>
      </c>
      <c r="J4631" t="s">
        <v>146</v>
      </c>
      <c r="K4631" s="14">
        <v>37100000</v>
      </c>
      <c r="L4631" t="s">
        <v>198</v>
      </c>
      <c r="M4631" t="s">
        <v>4353</v>
      </c>
      <c r="N4631" s="14"/>
      <c r="O4631" s="14">
        <v>5</v>
      </c>
      <c r="P4631" s="14">
        <v>20</v>
      </c>
      <c r="Q4631" s="14">
        <v>0</v>
      </c>
      <c r="R4631" s="14">
        <v>1</v>
      </c>
      <c r="S4631" s="14">
        <v>1</v>
      </c>
    </row>
    <row r="4632" spans="1:19" x14ac:dyDescent="0.3">
      <c r="A4632" t="s">
        <v>9594</v>
      </c>
      <c r="B4632" t="s">
        <v>118</v>
      </c>
      <c r="C4632" s="14">
        <v>2012</v>
      </c>
      <c r="D4632" t="s">
        <v>302</v>
      </c>
      <c r="E4632" t="s">
        <v>4015</v>
      </c>
      <c r="F4632" t="s">
        <v>299</v>
      </c>
      <c r="G4632" t="s">
        <v>299</v>
      </c>
      <c r="H4632" t="s">
        <v>4353</v>
      </c>
      <c r="I4632" s="14">
        <v>50000000</v>
      </c>
      <c r="J4632" t="s">
        <v>147</v>
      </c>
      <c r="K4632" s="14">
        <v>7921002</v>
      </c>
      <c r="L4632" t="s">
        <v>197</v>
      </c>
      <c r="M4632" t="s">
        <v>202</v>
      </c>
      <c r="N4632" s="14"/>
      <c r="O4632" s="14"/>
      <c r="P4632" s="14"/>
      <c r="Q4632" s="14"/>
      <c r="R4632" s="14"/>
      <c r="S4632" s="14">
        <v>0</v>
      </c>
    </row>
    <row r="4633" spans="1:19" x14ac:dyDescent="0.3">
      <c r="A4633" t="s">
        <v>9595</v>
      </c>
      <c r="B4633" t="s">
        <v>118</v>
      </c>
      <c r="C4633" s="14">
        <v>2013</v>
      </c>
      <c r="D4633" t="s">
        <v>5025</v>
      </c>
      <c r="E4633" t="s">
        <v>4021</v>
      </c>
      <c r="F4633" t="s">
        <v>336</v>
      </c>
      <c r="G4633" t="s">
        <v>337</v>
      </c>
      <c r="H4633" t="s">
        <v>456</v>
      </c>
      <c r="I4633" s="14">
        <v>165600000</v>
      </c>
      <c r="J4633" t="s">
        <v>146</v>
      </c>
      <c r="K4633" s="14">
        <v>165600000</v>
      </c>
      <c r="L4633" t="s">
        <v>198</v>
      </c>
      <c r="M4633" t="s">
        <v>4353</v>
      </c>
      <c r="N4633" s="14"/>
      <c r="O4633" s="14">
        <v>5</v>
      </c>
      <c r="P4633" s="14">
        <v>20</v>
      </c>
      <c r="Q4633" s="14">
        <v>0</v>
      </c>
      <c r="R4633" s="14">
        <v>1</v>
      </c>
      <c r="S4633" s="14">
        <v>1</v>
      </c>
    </row>
    <row r="4634" spans="1:19" x14ac:dyDescent="0.3">
      <c r="A4634" t="s">
        <v>9596</v>
      </c>
      <c r="B4634" t="s">
        <v>118</v>
      </c>
      <c r="C4634" s="14">
        <v>2013</v>
      </c>
      <c r="D4634" t="s">
        <v>302</v>
      </c>
      <c r="E4634" t="s">
        <v>4018</v>
      </c>
      <c r="F4634" t="s">
        <v>336</v>
      </c>
      <c r="G4634" t="s">
        <v>337</v>
      </c>
      <c r="H4634" t="s">
        <v>207</v>
      </c>
      <c r="I4634" s="14">
        <v>300000000</v>
      </c>
      <c r="J4634" t="s">
        <v>146</v>
      </c>
      <c r="K4634" s="14">
        <v>300000000</v>
      </c>
      <c r="L4634" t="s">
        <v>198</v>
      </c>
      <c r="M4634" t="s">
        <v>4353</v>
      </c>
      <c r="N4634" s="14"/>
      <c r="O4634" s="14"/>
      <c r="P4634" s="14"/>
      <c r="Q4634" s="14">
        <v>0</v>
      </c>
      <c r="R4634" s="14">
        <v>1</v>
      </c>
      <c r="S4634" s="14">
        <v>1</v>
      </c>
    </row>
    <row r="4635" spans="1:19" x14ac:dyDescent="0.3">
      <c r="A4635" t="s">
        <v>9597</v>
      </c>
      <c r="B4635" t="s">
        <v>118</v>
      </c>
      <c r="C4635" s="14">
        <v>2013</v>
      </c>
      <c r="D4635" t="s">
        <v>302</v>
      </c>
      <c r="E4635" t="s">
        <v>4020</v>
      </c>
      <c r="F4635" t="s">
        <v>336</v>
      </c>
      <c r="G4635" t="s">
        <v>337</v>
      </c>
      <c r="H4635" t="s">
        <v>456</v>
      </c>
      <c r="I4635" s="14">
        <v>350000000</v>
      </c>
      <c r="J4635" t="s">
        <v>146</v>
      </c>
      <c r="K4635" s="14">
        <v>350000000</v>
      </c>
      <c r="L4635" t="s">
        <v>198</v>
      </c>
      <c r="M4635" t="s">
        <v>202</v>
      </c>
      <c r="N4635" s="14">
        <v>2.25</v>
      </c>
      <c r="O4635" s="14">
        <v>5</v>
      </c>
      <c r="P4635" s="14">
        <v>20</v>
      </c>
      <c r="Q4635" s="14">
        <v>0</v>
      </c>
      <c r="R4635" s="14">
        <v>1</v>
      </c>
      <c r="S4635" s="14">
        <v>1</v>
      </c>
    </row>
    <row r="4636" spans="1:19" x14ac:dyDescent="0.3">
      <c r="A4636" t="s">
        <v>9598</v>
      </c>
      <c r="B4636" t="s">
        <v>118</v>
      </c>
      <c r="C4636" s="14">
        <v>2013</v>
      </c>
      <c r="D4636" t="s">
        <v>302</v>
      </c>
      <c r="E4636" t="s">
        <v>4019</v>
      </c>
      <c r="F4636" t="s">
        <v>299</v>
      </c>
      <c r="G4636" t="s">
        <v>299</v>
      </c>
      <c r="H4636" t="s">
        <v>4353</v>
      </c>
      <c r="I4636" s="14"/>
      <c r="J4636" t="s">
        <v>4353</v>
      </c>
      <c r="K4636" s="14"/>
      <c r="L4636" t="s">
        <v>197</v>
      </c>
      <c r="M4636" t="s">
        <v>202</v>
      </c>
      <c r="N4636" s="14"/>
      <c r="O4636" s="14"/>
      <c r="P4636" s="14"/>
      <c r="Q4636" s="14"/>
      <c r="R4636" s="14"/>
      <c r="S4636" s="14">
        <v>0</v>
      </c>
    </row>
    <row r="4637" spans="1:19" x14ac:dyDescent="0.3">
      <c r="A4637" t="s">
        <v>9599</v>
      </c>
      <c r="B4637" t="s">
        <v>118</v>
      </c>
      <c r="C4637" s="14">
        <v>2013</v>
      </c>
      <c r="D4637" t="s">
        <v>302</v>
      </c>
      <c r="E4637" t="s">
        <v>4022</v>
      </c>
      <c r="F4637" t="s">
        <v>299</v>
      </c>
      <c r="G4637" t="s">
        <v>299</v>
      </c>
      <c r="H4637" t="s">
        <v>4353</v>
      </c>
      <c r="I4637" s="14"/>
      <c r="J4637" t="s">
        <v>4353</v>
      </c>
      <c r="K4637" s="14"/>
      <c r="L4637" t="s">
        <v>197</v>
      </c>
      <c r="M4637" t="s">
        <v>202</v>
      </c>
      <c r="N4637" s="14"/>
      <c r="O4637" s="14"/>
      <c r="P4637" s="14"/>
      <c r="Q4637" s="14"/>
      <c r="R4637" s="14"/>
      <c r="S4637" s="14">
        <v>0</v>
      </c>
    </row>
    <row r="4638" spans="1:19" x14ac:dyDescent="0.3">
      <c r="A4638" t="s">
        <v>9600</v>
      </c>
      <c r="B4638" t="s">
        <v>118</v>
      </c>
      <c r="C4638" s="14">
        <v>2014</v>
      </c>
      <c r="D4638" t="s">
        <v>302</v>
      </c>
      <c r="E4638" t="s">
        <v>4023</v>
      </c>
      <c r="F4638" t="s">
        <v>463</v>
      </c>
      <c r="G4638" t="s">
        <v>337</v>
      </c>
      <c r="H4638" t="s">
        <v>207</v>
      </c>
      <c r="I4638" s="14">
        <v>100000000</v>
      </c>
      <c r="J4638" t="s">
        <v>146</v>
      </c>
      <c r="K4638" s="14">
        <v>100000000</v>
      </c>
      <c r="L4638" t="s">
        <v>198</v>
      </c>
      <c r="M4638" t="s">
        <v>199</v>
      </c>
      <c r="N4638" s="14">
        <v>4.3</v>
      </c>
      <c r="O4638" s="14">
        <v>3</v>
      </c>
      <c r="P4638" s="14">
        <v>9</v>
      </c>
      <c r="Q4638" s="14">
        <v>0</v>
      </c>
      <c r="R4638" s="14">
        <v>1</v>
      </c>
      <c r="S4638" s="14">
        <v>1</v>
      </c>
    </row>
    <row r="4639" spans="1:19" x14ac:dyDescent="0.3">
      <c r="A4639" t="s">
        <v>9601</v>
      </c>
      <c r="B4639" t="s">
        <v>118</v>
      </c>
      <c r="C4639" s="14">
        <v>2014</v>
      </c>
      <c r="D4639" t="s">
        <v>302</v>
      </c>
      <c r="E4639" t="s">
        <v>4025</v>
      </c>
      <c r="F4639" t="s">
        <v>336</v>
      </c>
      <c r="G4639" t="s">
        <v>337</v>
      </c>
      <c r="H4639" t="s">
        <v>207</v>
      </c>
      <c r="I4639" s="14">
        <v>89500000</v>
      </c>
      <c r="J4639" t="s">
        <v>146</v>
      </c>
      <c r="K4639" s="14">
        <v>89500000</v>
      </c>
      <c r="L4639" t="s">
        <v>198</v>
      </c>
      <c r="M4639" t="s">
        <v>4353</v>
      </c>
      <c r="N4639" s="14"/>
      <c r="O4639" s="14"/>
      <c r="P4639" s="14"/>
      <c r="Q4639" s="14">
        <v>0</v>
      </c>
      <c r="R4639" s="14">
        <v>1</v>
      </c>
      <c r="S4639" s="14">
        <v>1</v>
      </c>
    </row>
    <row r="4640" spans="1:19" x14ac:dyDescent="0.3">
      <c r="A4640" t="s">
        <v>9602</v>
      </c>
      <c r="B4640" t="s">
        <v>118</v>
      </c>
      <c r="C4640" s="14">
        <v>2014</v>
      </c>
      <c r="D4640" t="s">
        <v>302</v>
      </c>
      <c r="E4640" t="s">
        <v>4024</v>
      </c>
      <c r="F4640" t="s">
        <v>299</v>
      </c>
      <c r="G4640" t="s">
        <v>299</v>
      </c>
      <c r="H4640" t="s">
        <v>4353</v>
      </c>
      <c r="I4640" s="14"/>
      <c r="J4640" t="s">
        <v>4353</v>
      </c>
      <c r="K4640" s="14"/>
      <c r="L4640" t="s">
        <v>197</v>
      </c>
      <c r="M4640" t="s">
        <v>202</v>
      </c>
      <c r="N4640" s="14"/>
      <c r="O4640" s="14"/>
      <c r="P4640" s="14"/>
      <c r="Q4640" s="14"/>
      <c r="R4640" s="14"/>
      <c r="S4640" s="14">
        <v>0</v>
      </c>
    </row>
    <row r="4641" spans="1:19" x14ac:dyDescent="0.3">
      <c r="A4641" t="s">
        <v>9603</v>
      </c>
      <c r="B4641" t="s">
        <v>118</v>
      </c>
      <c r="C4641" s="14">
        <v>2017</v>
      </c>
      <c r="D4641" t="s">
        <v>4985</v>
      </c>
      <c r="E4641" t="s">
        <v>4027</v>
      </c>
      <c r="F4641" t="s">
        <v>463</v>
      </c>
      <c r="G4641" t="s">
        <v>337</v>
      </c>
      <c r="H4641" t="s">
        <v>456</v>
      </c>
      <c r="I4641" s="14"/>
      <c r="J4641" t="s">
        <v>4353</v>
      </c>
      <c r="K4641" s="14">
        <v>1200000000</v>
      </c>
      <c r="L4641" t="s">
        <v>198</v>
      </c>
      <c r="M4641" t="s">
        <v>199</v>
      </c>
      <c r="N4641" s="14"/>
      <c r="O4641" s="14"/>
      <c r="P4641" s="14"/>
      <c r="Q4641" s="14">
        <v>0</v>
      </c>
      <c r="R4641" s="14">
        <v>1</v>
      </c>
      <c r="S4641" s="14">
        <v>1</v>
      </c>
    </row>
    <row r="4642" spans="1:19" x14ac:dyDescent="0.3">
      <c r="A4642" t="s">
        <v>9604</v>
      </c>
      <c r="B4642" t="s">
        <v>118</v>
      </c>
      <c r="C4642" s="14">
        <v>2017</v>
      </c>
      <c r="D4642" t="s">
        <v>4985</v>
      </c>
      <c r="E4642" t="s">
        <v>4026</v>
      </c>
      <c r="F4642" t="s">
        <v>336</v>
      </c>
      <c r="G4642" t="s">
        <v>337</v>
      </c>
      <c r="H4642" t="s">
        <v>207</v>
      </c>
      <c r="I4642" s="14"/>
      <c r="J4642" t="s">
        <v>4353</v>
      </c>
      <c r="K4642" s="14">
        <v>240000000</v>
      </c>
      <c r="L4642" t="s">
        <v>198</v>
      </c>
      <c r="M4642" t="s">
        <v>4353</v>
      </c>
      <c r="N4642" s="14"/>
      <c r="O4642" s="14"/>
      <c r="P4642" s="14"/>
      <c r="Q4642" s="14">
        <v>0</v>
      </c>
      <c r="R4642" s="14">
        <v>1</v>
      </c>
      <c r="S4642" s="14">
        <v>1</v>
      </c>
    </row>
    <row r="4643" spans="1:19" x14ac:dyDescent="0.3">
      <c r="A4643" t="s">
        <v>9605</v>
      </c>
      <c r="B4643" t="s">
        <v>20</v>
      </c>
      <c r="C4643" s="14">
        <v>1986</v>
      </c>
      <c r="D4643" t="s">
        <v>255</v>
      </c>
      <c r="E4643" t="s">
        <v>292</v>
      </c>
      <c r="F4643" t="s">
        <v>299</v>
      </c>
      <c r="G4643" t="s">
        <v>299</v>
      </c>
      <c r="H4643" t="s">
        <v>4353</v>
      </c>
      <c r="I4643" s="14"/>
      <c r="J4643" t="s">
        <v>4353</v>
      </c>
      <c r="K4643" s="14">
        <v>5000000</v>
      </c>
      <c r="L4643" t="s">
        <v>198</v>
      </c>
      <c r="M4643" t="s">
        <v>4353</v>
      </c>
      <c r="N4643" s="14"/>
      <c r="O4643" s="14"/>
      <c r="P4643" s="14"/>
      <c r="Q4643" s="14"/>
      <c r="R4643" s="14"/>
      <c r="S4643" s="14">
        <v>0</v>
      </c>
    </row>
    <row r="4644" spans="1:19" x14ac:dyDescent="0.3">
      <c r="A4644" t="s">
        <v>9606</v>
      </c>
      <c r="B4644" t="s">
        <v>20</v>
      </c>
      <c r="C4644" s="14">
        <v>1991</v>
      </c>
      <c r="D4644" t="s">
        <v>362</v>
      </c>
      <c r="E4644" t="s">
        <v>4028</v>
      </c>
      <c r="F4644" t="s">
        <v>299</v>
      </c>
      <c r="G4644" t="s">
        <v>299</v>
      </c>
      <c r="H4644" t="s">
        <v>4353</v>
      </c>
      <c r="I4644" s="14"/>
      <c r="J4644" t="s">
        <v>4353</v>
      </c>
      <c r="K4644" s="14"/>
      <c r="L4644" t="s">
        <v>197</v>
      </c>
      <c r="M4644" t="s">
        <v>4353</v>
      </c>
      <c r="N4644" s="14"/>
      <c r="O4644" s="14"/>
      <c r="P4644" s="14"/>
      <c r="Q4644" s="14"/>
      <c r="R4644" s="14"/>
      <c r="S4644" s="14">
        <v>0</v>
      </c>
    </row>
    <row r="4645" spans="1:19" x14ac:dyDescent="0.3">
      <c r="A4645" t="s">
        <v>9607</v>
      </c>
      <c r="B4645" t="s">
        <v>20</v>
      </c>
      <c r="C4645" s="14">
        <v>1996</v>
      </c>
      <c r="D4645" t="s">
        <v>362</v>
      </c>
      <c r="E4645" t="s">
        <v>4029</v>
      </c>
      <c r="F4645" t="s">
        <v>299</v>
      </c>
      <c r="G4645" t="s">
        <v>299</v>
      </c>
      <c r="H4645" t="s">
        <v>4353</v>
      </c>
      <c r="I4645" s="14"/>
      <c r="J4645" t="s">
        <v>4353</v>
      </c>
      <c r="K4645" s="14"/>
      <c r="L4645" t="s">
        <v>197</v>
      </c>
      <c r="M4645" t="s">
        <v>4353</v>
      </c>
      <c r="N4645" s="14"/>
      <c r="O4645" s="14"/>
      <c r="P4645" s="14"/>
      <c r="Q4645" s="14"/>
      <c r="R4645" s="14"/>
      <c r="S4645" s="14">
        <v>0</v>
      </c>
    </row>
    <row r="4646" spans="1:19" x14ac:dyDescent="0.3">
      <c r="A4646" t="s">
        <v>9608</v>
      </c>
      <c r="B4646" t="s">
        <v>20</v>
      </c>
      <c r="C4646" s="14">
        <v>1999</v>
      </c>
      <c r="D4646" t="s">
        <v>362</v>
      </c>
      <c r="E4646" t="s">
        <v>4030</v>
      </c>
      <c r="F4646" t="s">
        <v>299</v>
      </c>
      <c r="G4646" t="s">
        <v>299</v>
      </c>
      <c r="H4646" t="s">
        <v>4353</v>
      </c>
      <c r="I4646" s="14"/>
      <c r="J4646" t="s">
        <v>4353</v>
      </c>
      <c r="K4646" s="14"/>
      <c r="L4646" t="s">
        <v>197</v>
      </c>
      <c r="M4646" t="s">
        <v>4353</v>
      </c>
      <c r="N4646" s="14"/>
      <c r="O4646" s="14"/>
      <c r="P4646" s="14"/>
      <c r="Q4646" s="14"/>
      <c r="R4646" s="14"/>
      <c r="S4646" s="14">
        <v>0</v>
      </c>
    </row>
    <row r="4647" spans="1:19" x14ac:dyDescent="0.3">
      <c r="A4647" t="s">
        <v>9609</v>
      </c>
      <c r="B4647" t="s">
        <v>20</v>
      </c>
      <c r="C4647" s="14">
        <v>2001</v>
      </c>
      <c r="D4647" t="s">
        <v>302</v>
      </c>
      <c r="E4647" t="s">
        <v>4031</v>
      </c>
      <c r="F4647" t="s">
        <v>299</v>
      </c>
      <c r="G4647" t="s">
        <v>299</v>
      </c>
      <c r="H4647" t="s">
        <v>4353</v>
      </c>
      <c r="I4647" s="14">
        <v>300000</v>
      </c>
      <c r="J4647" t="s">
        <v>146</v>
      </c>
      <c r="K4647" s="14">
        <v>300000</v>
      </c>
      <c r="L4647" t="s">
        <v>197</v>
      </c>
      <c r="M4647" t="s">
        <v>202</v>
      </c>
      <c r="N4647" s="14"/>
      <c r="O4647" s="14"/>
      <c r="P4647" s="14"/>
      <c r="Q4647" s="14"/>
      <c r="R4647" s="14"/>
      <c r="S4647" s="14">
        <v>0</v>
      </c>
    </row>
    <row r="4648" spans="1:19" x14ac:dyDescent="0.3">
      <c r="A4648" t="s">
        <v>9610</v>
      </c>
      <c r="B4648" t="s">
        <v>20</v>
      </c>
      <c r="C4648" s="14">
        <v>2004</v>
      </c>
      <c r="D4648" t="s">
        <v>302</v>
      </c>
      <c r="E4648" t="s">
        <v>4032</v>
      </c>
      <c r="F4648" t="s">
        <v>299</v>
      </c>
      <c r="G4648" t="s">
        <v>299</v>
      </c>
      <c r="H4648" t="s">
        <v>4353</v>
      </c>
      <c r="I4648" s="14"/>
      <c r="J4648" t="s">
        <v>4353</v>
      </c>
      <c r="K4648" s="14"/>
      <c r="L4648" t="s">
        <v>197</v>
      </c>
      <c r="M4648" t="s">
        <v>202</v>
      </c>
      <c r="N4648" s="14"/>
      <c r="O4648" s="14"/>
      <c r="P4648" s="14"/>
      <c r="Q4648" s="14"/>
      <c r="R4648" s="14"/>
      <c r="S4648" s="14">
        <v>0</v>
      </c>
    </row>
    <row r="4649" spans="1:19" x14ac:dyDescent="0.3">
      <c r="A4649" t="s">
        <v>9611</v>
      </c>
      <c r="B4649" t="s">
        <v>20</v>
      </c>
      <c r="C4649" s="14">
        <v>2004</v>
      </c>
      <c r="D4649" t="s">
        <v>302</v>
      </c>
      <c r="E4649" t="s">
        <v>4034</v>
      </c>
      <c r="F4649" t="s">
        <v>364</v>
      </c>
      <c r="G4649" t="s">
        <v>365</v>
      </c>
      <c r="H4649" t="s">
        <v>207</v>
      </c>
      <c r="I4649" s="14">
        <v>10000000</v>
      </c>
      <c r="J4649" t="s">
        <v>146</v>
      </c>
      <c r="K4649" s="14">
        <v>10000000</v>
      </c>
      <c r="L4649" t="s">
        <v>198</v>
      </c>
      <c r="M4649" t="s">
        <v>366</v>
      </c>
      <c r="N4649" s="14">
        <v>0</v>
      </c>
      <c r="O4649" s="14"/>
      <c r="P4649" s="14"/>
      <c r="Q4649" s="14">
        <v>0</v>
      </c>
      <c r="R4649" s="14">
        <v>1</v>
      </c>
      <c r="S4649" s="14">
        <v>1</v>
      </c>
    </row>
    <row r="4650" spans="1:19" x14ac:dyDescent="0.3">
      <c r="A4650" t="s">
        <v>9612</v>
      </c>
      <c r="B4650" t="s">
        <v>20</v>
      </c>
      <c r="C4650" s="14">
        <v>2004</v>
      </c>
      <c r="D4650" t="s">
        <v>302</v>
      </c>
      <c r="E4650" t="s">
        <v>4033</v>
      </c>
      <c r="F4650" t="s">
        <v>299</v>
      </c>
      <c r="G4650" t="s">
        <v>299</v>
      </c>
      <c r="H4650" t="s">
        <v>4353</v>
      </c>
      <c r="I4650" s="14">
        <v>5370000</v>
      </c>
      <c r="J4650" t="s">
        <v>146</v>
      </c>
      <c r="K4650" s="14">
        <v>5370000</v>
      </c>
      <c r="L4650" t="s">
        <v>197</v>
      </c>
      <c r="M4650" t="s">
        <v>202</v>
      </c>
      <c r="N4650" s="14"/>
      <c r="O4650" s="14"/>
      <c r="P4650" s="14"/>
      <c r="Q4650" s="14"/>
      <c r="R4650" s="14"/>
      <c r="S4650" s="14">
        <v>0</v>
      </c>
    </row>
    <row r="4651" spans="1:19" x14ac:dyDescent="0.3">
      <c r="A4651" t="s">
        <v>9613</v>
      </c>
      <c r="B4651" t="s">
        <v>20</v>
      </c>
      <c r="C4651" s="14">
        <v>2005</v>
      </c>
      <c r="D4651" t="s">
        <v>302</v>
      </c>
      <c r="E4651" t="s">
        <v>4035</v>
      </c>
      <c r="F4651" t="s">
        <v>2253</v>
      </c>
      <c r="G4651" t="s">
        <v>328</v>
      </c>
      <c r="H4651" t="s">
        <v>4353</v>
      </c>
      <c r="I4651" s="14">
        <v>286000</v>
      </c>
      <c r="J4651" t="s">
        <v>146</v>
      </c>
      <c r="K4651" s="14">
        <v>286000</v>
      </c>
      <c r="L4651" t="s">
        <v>197</v>
      </c>
      <c r="M4651" t="s">
        <v>202</v>
      </c>
      <c r="N4651" s="14"/>
      <c r="O4651" s="14"/>
      <c r="P4651" s="14"/>
      <c r="Q4651" s="14"/>
      <c r="R4651" s="14"/>
      <c r="S4651" s="14">
        <v>0</v>
      </c>
    </row>
    <row r="4652" spans="1:19" x14ac:dyDescent="0.3">
      <c r="A4652" t="s">
        <v>9614</v>
      </c>
      <c r="B4652" t="s">
        <v>20</v>
      </c>
      <c r="C4652" s="14">
        <v>2006</v>
      </c>
      <c r="D4652" t="s">
        <v>302</v>
      </c>
      <c r="E4652" t="s">
        <v>9615</v>
      </c>
      <c r="F4652" t="s">
        <v>299</v>
      </c>
      <c r="G4652" t="s">
        <v>299</v>
      </c>
      <c r="H4652" t="s">
        <v>4353</v>
      </c>
      <c r="I4652" s="14">
        <v>2360000</v>
      </c>
      <c r="J4652" t="s">
        <v>146</v>
      </c>
      <c r="K4652" s="14">
        <v>2360000</v>
      </c>
      <c r="L4652" t="s">
        <v>197</v>
      </c>
      <c r="M4652" t="s">
        <v>202</v>
      </c>
      <c r="N4652" s="14"/>
      <c r="O4652" s="14"/>
      <c r="P4652" s="14"/>
      <c r="Q4652" s="14"/>
      <c r="R4652" s="14"/>
      <c r="S4652" s="14">
        <v>0</v>
      </c>
    </row>
    <row r="4653" spans="1:19" x14ac:dyDescent="0.3">
      <c r="A4653" t="s">
        <v>9616</v>
      </c>
      <c r="B4653" t="s">
        <v>20</v>
      </c>
      <c r="C4653" s="14">
        <v>2006</v>
      </c>
      <c r="D4653" t="s">
        <v>302</v>
      </c>
      <c r="E4653" t="s">
        <v>4036</v>
      </c>
      <c r="F4653" t="s">
        <v>299</v>
      </c>
      <c r="G4653" t="s">
        <v>299</v>
      </c>
      <c r="H4653" t="s">
        <v>4353</v>
      </c>
      <c r="I4653" s="14">
        <v>200000000</v>
      </c>
      <c r="J4653" t="s">
        <v>188</v>
      </c>
      <c r="K4653" s="14">
        <v>1807650.875</v>
      </c>
      <c r="L4653" t="s">
        <v>197</v>
      </c>
      <c r="M4653" t="s">
        <v>202</v>
      </c>
      <c r="N4653" s="14"/>
      <c r="O4653" s="14"/>
      <c r="P4653" s="14"/>
      <c r="Q4653" s="14"/>
      <c r="R4653" s="14"/>
      <c r="S4653" s="14">
        <v>0</v>
      </c>
    </row>
    <row r="4654" spans="1:19" x14ac:dyDescent="0.3">
      <c r="A4654" t="s">
        <v>9617</v>
      </c>
      <c r="B4654" t="s">
        <v>20</v>
      </c>
      <c r="C4654" s="14">
        <v>2007</v>
      </c>
      <c r="D4654" t="s">
        <v>617</v>
      </c>
      <c r="E4654" t="s">
        <v>4037</v>
      </c>
      <c r="F4654" t="s">
        <v>336</v>
      </c>
      <c r="G4654" t="s">
        <v>337</v>
      </c>
      <c r="H4654" t="s">
        <v>207</v>
      </c>
      <c r="I4654" s="14">
        <v>9780000</v>
      </c>
      <c r="J4654" t="s">
        <v>146</v>
      </c>
      <c r="K4654" s="14">
        <v>9780000</v>
      </c>
      <c r="L4654" t="s">
        <v>198</v>
      </c>
      <c r="M4654" t="s">
        <v>202</v>
      </c>
      <c r="N4654" s="14">
        <v>2</v>
      </c>
      <c r="O4654" s="14">
        <v>5</v>
      </c>
      <c r="P4654" s="14">
        <v>15</v>
      </c>
      <c r="Q4654" s="14">
        <v>0</v>
      </c>
      <c r="R4654" s="14">
        <v>1</v>
      </c>
      <c r="S4654" s="14">
        <v>1</v>
      </c>
    </row>
    <row r="4655" spans="1:19" x14ac:dyDescent="0.3">
      <c r="A4655" t="s">
        <v>9618</v>
      </c>
      <c r="B4655" t="s">
        <v>20</v>
      </c>
      <c r="C4655" s="14">
        <v>2007</v>
      </c>
      <c r="D4655" t="s">
        <v>302</v>
      </c>
      <c r="E4655" t="s">
        <v>4038</v>
      </c>
      <c r="F4655" t="s">
        <v>299</v>
      </c>
      <c r="G4655" t="s">
        <v>299</v>
      </c>
      <c r="H4655" t="s">
        <v>4353</v>
      </c>
      <c r="I4655" s="14"/>
      <c r="J4655" t="s">
        <v>4353</v>
      </c>
      <c r="K4655" s="14"/>
      <c r="L4655" t="s">
        <v>197</v>
      </c>
      <c r="M4655" t="s">
        <v>202</v>
      </c>
      <c r="N4655" s="14"/>
      <c r="O4655" s="14"/>
      <c r="P4655" s="14"/>
      <c r="Q4655" s="14"/>
      <c r="R4655" s="14"/>
      <c r="S4655" s="14">
        <v>0</v>
      </c>
    </row>
    <row r="4656" spans="1:19" x14ac:dyDescent="0.3">
      <c r="A4656" t="s">
        <v>9619</v>
      </c>
      <c r="B4656" t="s">
        <v>20</v>
      </c>
      <c r="C4656" s="14">
        <v>2008</v>
      </c>
      <c r="D4656" t="s">
        <v>617</v>
      </c>
      <c r="E4656" t="s">
        <v>4039</v>
      </c>
      <c r="F4656" t="s">
        <v>336</v>
      </c>
      <c r="G4656" t="s">
        <v>337</v>
      </c>
      <c r="H4656" t="s">
        <v>207</v>
      </c>
      <c r="I4656" s="14">
        <v>200000000</v>
      </c>
      <c r="J4656" t="s">
        <v>147</v>
      </c>
      <c r="K4656" s="14">
        <v>28600000</v>
      </c>
      <c r="L4656" t="s">
        <v>198</v>
      </c>
      <c r="M4656" t="s">
        <v>202</v>
      </c>
      <c r="N4656" s="14">
        <v>2</v>
      </c>
      <c r="O4656" s="14">
        <v>5</v>
      </c>
      <c r="P4656" s="14">
        <v>15</v>
      </c>
      <c r="Q4656" s="14">
        <v>0</v>
      </c>
      <c r="R4656" s="14">
        <v>1</v>
      </c>
      <c r="S4656" s="14">
        <v>1</v>
      </c>
    </row>
    <row r="4657" spans="1:19" x14ac:dyDescent="0.3">
      <c r="A4657" t="s">
        <v>9620</v>
      </c>
      <c r="B4657" t="s">
        <v>20</v>
      </c>
      <c r="C4657" s="14">
        <v>2008</v>
      </c>
      <c r="D4657" t="s">
        <v>302</v>
      </c>
      <c r="E4657" t="s">
        <v>4040</v>
      </c>
      <c r="F4657" t="s">
        <v>299</v>
      </c>
      <c r="G4657" t="s">
        <v>299</v>
      </c>
      <c r="H4657" t="s">
        <v>4353</v>
      </c>
      <c r="I4657" s="14">
        <v>40000000</v>
      </c>
      <c r="J4657" t="s">
        <v>147</v>
      </c>
      <c r="K4657" s="14">
        <v>5756509.5</v>
      </c>
      <c r="L4657" t="s">
        <v>197</v>
      </c>
      <c r="M4657" t="s">
        <v>202</v>
      </c>
      <c r="N4657" s="14"/>
      <c r="O4657" s="14"/>
      <c r="P4657" s="14"/>
      <c r="Q4657" s="14"/>
      <c r="R4657" s="14"/>
      <c r="S4657" s="14">
        <v>0</v>
      </c>
    </row>
    <row r="4658" spans="1:19" x14ac:dyDescent="0.3">
      <c r="A4658" t="s">
        <v>9621</v>
      </c>
      <c r="B4658" t="s">
        <v>20</v>
      </c>
      <c r="C4658" s="14">
        <v>2008</v>
      </c>
      <c r="D4658" t="s">
        <v>302</v>
      </c>
      <c r="E4658" t="s">
        <v>4041</v>
      </c>
      <c r="F4658" t="s">
        <v>299</v>
      </c>
      <c r="G4658" t="s">
        <v>299</v>
      </c>
      <c r="H4658" t="s">
        <v>4353</v>
      </c>
      <c r="I4658" s="14">
        <v>4890000</v>
      </c>
      <c r="J4658" t="s">
        <v>146</v>
      </c>
      <c r="K4658" s="14">
        <v>4890000</v>
      </c>
      <c r="L4658" t="s">
        <v>197</v>
      </c>
      <c r="M4658" t="s">
        <v>202</v>
      </c>
      <c r="N4658" s="14"/>
      <c r="O4658" s="14"/>
      <c r="P4658" s="14"/>
      <c r="Q4658" s="14"/>
      <c r="R4658" s="14"/>
      <c r="S4658" s="14">
        <v>0</v>
      </c>
    </row>
    <row r="4659" spans="1:19" x14ac:dyDescent="0.3">
      <c r="A4659" t="s">
        <v>9622</v>
      </c>
      <c r="B4659" t="s">
        <v>20</v>
      </c>
      <c r="C4659" s="14">
        <v>2009</v>
      </c>
      <c r="D4659" t="s">
        <v>302</v>
      </c>
      <c r="E4659" t="s">
        <v>4043</v>
      </c>
      <c r="F4659" t="s">
        <v>787</v>
      </c>
      <c r="G4659" t="s">
        <v>365</v>
      </c>
      <c r="H4659" t="s">
        <v>4353</v>
      </c>
      <c r="I4659" s="14"/>
      <c r="J4659" t="s">
        <v>4353</v>
      </c>
      <c r="K4659" s="14"/>
      <c r="L4659" t="s">
        <v>197</v>
      </c>
      <c r="M4659" t="s">
        <v>202</v>
      </c>
      <c r="N4659" s="14"/>
      <c r="O4659" s="14"/>
      <c r="P4659" s="14"/>
      <c r="Q4659" s="14"/>
      <c r="R4659" s="14"/>
      <c r="S4659" s="14">
        <v>0</v>
      </c>
    </row>
    <row r="4660" spans="1:19" x14ac:dyDescent="0.3">
      <c r="A4660" t="s">
        <v>9624</v>
      </c>
      <c r="B4660" t="s">
        <v>20</v>
      </c>
      <c r="C4660" s="14">
        <v>2009</v>
      </c>
      <c r="D4660" t="s">
        <v>302</v>
      </c>
      <c r="E4660" t="s">
        <v>4042</v>
      </c>
      <c r="F4660" t="s">
        <v>299</v>
      </c>
      <c r="G4660" t="s">
        <v>299</v>
      </c>
      <c r="H4660" t="s">
        <v>4353</v>
      </c>
      <c r="I4660" s="14">
        <v>2900000</v>
      </c>
      <c r="J4660" t="s">
        <v>146</v>
      </c>
      <c r="K4660" s="14">
        <v>2900000</v>
      </c>
      <c r="L4660" t="s">
        <v>197</v>
      </c>
      <c r="M4660" t="s">
        <v>202</v>
      </c>
      <c r="N4660" s="14"/>
      <c r="O4660" s="14"/>
      <c r="P4660" s="14"/>
      <c r="Q4660" s="14"/>
      <c r="R4660" s="14"/>
      <c r="S4660" s="14">
        <v>0</v>
      </c>
    </row>
    <row r="4661" spans="1:19" x14ac:dyDescent="0.3">
      <c r="A4661" t="s">
        <v>9625</v>
      </c>
      <c r="B4661" t="s">
        <v>20</v>
      </c>
      <c r="C4661" s="14">
        <v>2009</v>
      </c>
      <c r="D4661" t="s">
        <v>302</v>
      </c>
      <c r="E4661" t="s">
        <v>4044</v>
      </c>
      <c r="F4661" t="s">
        <v>299</v>
      </c>
      <c r="G4661" t="s">
        <v>299</v>
      </c>
      <c r="H4661" t="s">
        <v>4353</v>
      </c>
      <c r="I4661" s="14">
        <v>167000000</v>
      </c>
      <c r="J4661" t="s">
        <v>188</v>
      </c>
      <c r="K4661" s="14">
        <v>1564537.125</v>
      </c>
      <c r="L4661" t="s">
        <v>197</v>
      </c>
      <c r="M4661" t="s">
        <v>202</v>
      </c>
      <c r="N4661" s="14"/>
      <c r="O4661" s="14"/>
      <c r="P4661" s="14"/>
      <c r="Q4661" s="14"/>
      <c r="R4661" s="14"/>
      <c r="S4661" s="14">
        <v>0</v>
      </c>
    </row>
    <row r="4662" spans="1:19" x14ac:dyDescent="0.3">
      <c r="A4662" t="s">
        <v>9626</v>
      </c>
      <c r="B4662" t="s">
        <v>20</v>
      </c>
      <c r="C4662" s="14">
        <v>2009</v>
      </c>
      <c r="D4662" t="s">
        <v>617</v>
      </c>
      <c r="E4662" t="s">
        <v>9623</v>
      </c>
      <c r="F4662" t="s">
        <v>336</v>
      </c>
      <c r="G4662" t="s">
        <v>337</v>
      </c>
      <c r="H4662" t="s">
        <v>207</v>
      </c>
      <c r="I4662" s="14">
        <v>350000000</v>
      </c>
      <c r="J4662" t="s">
        <v>147</v>
      </c>
      <c r="K4662" s="14">
        <v>56800000</v>
      </c>
      <c r="L4662" t="s">
        <v>198</v>
      </c>
      <c r="M4662" t="s">
        <v>202</v>
      </c>
      <c r="N4662" s="14">
        <v>2</v>
      </c>
      <c r="O4662" s="14">
        <v>5</v>
      </c>
      <c r="P4662" s="14">
        <v>20</v>
      </c>
      <c r="Q4662" s="14">
        <v>0</v>
      </c>
      <c r="R4662" s="14">
        <v>1</v>
      </c>
      <c r="S4662" s="14">
        <v>1</v>
      </c>
    </row>
    <row r="4663" spans="1:19" x14ac:dyDescent="0.3">
      <c r="A4663" t="s">
        <v>9627</v>
      </c>
      <c r="B4663" t="s">
        <v>20</v>
      </c>
      <c r="C4663" s="14">
        <v>2010</v>
      </c>
      <c r="D4663" t="s">
        <v>302</v>
      </c>
      <c r="E4663" t="s">
        <v>4045</v>
      </c>
      <c r="F4663" t="s">
        <v>299</v>
      </c>
      <c r="G4663" t="s">
        <v>299</v>
      </c>
      <c r="H4663" t="s">
        <v>4353</v>
      </c>
      <c r="I4663" s="14"/>
      <c r="J4663" t="s">
        <v>4353</v>
      </c>
      <c r="K4663" s="14"/>
      <c r="L4663" t="s">
        <v>197</v>
      </c>
      <c r="M4663" t="s">
        <v>202</v>
      </c>
      <c r="N4663" s="14"/>
      <c r="O4663" s="14"/>
      <c r="P4663" s="14"/>
      <c r="Q4663" s="14"/>
      <c r="R4663" s="14"/>
      <c r="S4663" s="14">
        <v>0</v>
      </c>
    </row>
    <row r="4664" spans="1:19" x14ac:dyDescent="0.3">
      <c r="A4664" t="s">
        <v>9628</v>
      </c>
      <c r="B4664" t="s">
        <v>20</v>
      </c>
      <c r="C4664" s="14">
        <v>2012</v>
      </c>
      <c r="D4664" t="s">
        <v>302</v>
      </c>
      <c r="E4664" t="s">
        <v>4047</v>
      </c>
      <c r="F4664" t="s">
        <v>299</v>
      </c>
      <c r="G4664" t="s">
        <v>299</v>
      </c>
      <c r="H4664" t="s">
        <v>4353</v>
      </c>
      <c r="I4664" s="14">
        <v>50000</v>
      </c>
      <c r="J4664" t="s">
        <v>146</v>
      </c>
      <c r="K4664" s="14">
        <v>50000</v>
      </c>
      <c r="L4664" t="s">
        <v>197</v>
      </c>
      <c r="M4664" t="s">
        <v>202</v>
      </c>
      <c r="N4664" s="14"/>
      <c r="O4664" s="14"/>
      <c r="P4664" s="14"/>
      <c r="Q4664" s="14"/>
      <c r="R4664" s="14"/>
      <c r="S4664" s="14">
        <v>0</v>
      </c>
    </row>
    <row r="4665" spans="1:19" x14ac:dyDescent="0.3">
      <c r="A4665" t="s">
        <v>9629</v>
      </c>
      <c r="B4665" t="s">
        <v>20</v>
      </c>
      <c r="C4665" s="14">
        <v>2012</v>
      </c>
      <c r="D4665" t="s">
        <v>302</v>
      </c>
      <c r="E4665" t="s">
        <v>4046</v>
      </c>
      <c r="F4665" t="s">
        <v>299</v>
      </c>
      <c r="G4665" t="s">
        <v>299</v>
      </c>
      <c r="H4665" t="s">
        <v>4353</v>
      </c>
      <c r="I4665" s="14"/>
      <c r="J4665" t="s">
        <v>4353</v>
      </c>
      <c r="K4665" s="14"/>
      <c r="L4665" t="s">
        <v>197</v>
      </c>
      <c r="M4665" t="s">
        <v>202</v>
      </c>
      <c r="N4665" s="14"/>
      <c r="O4665" s="14"/>
      <c r="P4665" s="14"/>
      <c r="Q4665" s="14"/>
      <c r="R4665" s="14"/>
      <c r="S4665" s="14">
        <v>0</v>
      </c>
    </row>
    <row r="4666" spans="1:19" x14ac:dyDescent="0.3">
      <c r="A4666" t="s">
        <v>9630</v>
      </c>
      <c r="B4666" t="s">
        <v>20</v>
      </c>
      <c r="C4666" s="14">
        <v>2013</v>
      </c>
      <c r="D4666" t="s">
        <v>302</v>
      </c>
      <c r="E4666" t="s">
        <v>4048</v>
      </c>
      <c r="F4666" t="s">
        <v>299</v>
      </c>
      <c r="G4666" t="s">
        <v>299</v>
      </c>
      <c r="H4666" t="s">
        <v>4353</v>
      </c>
      <c r="I4666" s="14">
        <v>500000</v>
      </c>
      <c r="J4666" t="s">
        <v>147</v>
      </c>
      <c r="K4666" s="14">
        <v>80700.375</v>
      </c>
      <c r="L4666" t="s">
        <v>197</v>
      </c>
      <c r="M4666" t="s">
        <v>202</v>
      </c>
      <c r="N4666" s="14"/>
      <c r="O4666" s="14"/>
      <c r="P4666" s="14"/>
      <c r="Q4666" s="14"/>
      <c r="R4666" s="14"/>
      <c r="S4666" s="14">
        <v>0</v>
      </c>
    </row>
    <row r="4667" spans="1:19" x14ac:dyDescent="0.3">
      <c r="A4667" t="s">
        <v>9631</v>
      </c>
      <c r="B4667" t="s">
        <v>20</v>
      </c>
      <c r="C4667" s="14">
        <v>2013</v>
      </c>
      <c r="D4667" t="s">
        <v>302</v>
      </c>
      <c r="E4667" t="s">
        <v>4049</v>
      </c>
      <c r="F4667" t="s">
        <v>299</v>
      </c>
      <c r="G4667" t="s">
        <v>299</v>
      </c>
      <c r="H4667" t="s">
        <v>4353</v>
      </c>
      <c r="I4667" s="14">
        <v>16400000</v>
      </c>
      <c r="J4667" t="s">
        <v>146</v>
      </c>
      <c r="K4667" s="14">
        <v>16400000</v>
      </c>
      <c r="L4667" t="s">
        <v>197</v>
      </c>
      <c r="M4667" t="s">
        <v>202</v>
      </c>
      <c r="N4667" s="14"/>
      <c r="O4667" s="14"/>
      <c r="P4667" s="14"/>
      <c r="Q4667" s="14"/>
      <c r="R4667" s="14"/>
      <c r="S4667" s="14">
        <v>0</v>
      </c>
    </row>
    <row r="4668" spans="1:19" x14ac:dyDescent="0.3">
      <c r="A4668" t="s">
        <v>9632</v>
      </c>
      <c r="B4668" t="s">
        <v>20</v>
      </c>
      <c r="C4668" s="14">
        <v>2013</v>
      </c>
      <c r="D4668" t="s">
        <v>302</v>
      </c>
      <c r="E4668" t="s">
        <v>4051</v>
      </c>
      <c r="F4668" t="s">
        <v>299</v>
      </c>
      <c r="G4668" t="s">
        <v>299</v>
      </c>
      <c r="H4668" t="s">
        <v>4353</v>
      </c>
      <c r="I4668" s="14">
        <v>2960000</v>
      </c>
      <c r="J4668" t="s">
        <v>146</v>
      </c>
      <c r="K4668" s="14">
        <v>2960000</v>
      </c>
      <c r="L4668" t="s">
        <v>197</v>
      </c>
      <c r="M4668" t="s">
        <v>202</v>
      </c>
      <c r="N4668" s="14"/>
      <c r="O4668" s="14"/>
      <c r="P4668" s="14"/>
      <c r="Q4668" s="14"/>
      <c r="R4668" s="14"/>
      <c r="S4668" s="14">
        <v>0</v>
      </c>
    </row>
    <row r="4669" spans="1:19" x14ac:dyDescent="0.3">
      <c r="A4669" t="s">
        <v>9633</v>
      </c>
      <c r="B4669" t="s">
        <v>20</v>
      </c>
      <c r="C4669" s="14">
        <v>2013</v>
      </c>
      <c r="D4669" t="s">
        <v>617</v>
      </c>
      <c r="E4669" t="s">
        <v>4050</v>
      </c>
      <c r="F4669" t="s">
        <v>336</v>
      </c>
      <c r="G4669" t="s">
        <v>337</v>
      </c>
      <c r="H4669" t="s">
        <v>207</v>
      </c>
      <c r="I4669" s="14">
        <v>541900000</v>
      </c>
      <c r="J4669" t="s">
        <v>147</v>
      </c>
      <c r="K4669" s="14">
        <v>87000000</v>
      </c>
      <c r="L4669" t="s">
        <v>198</v>
      </c>
      <c r="M4669" t="s">
        <v>202</v>
      </c>
      <c r="N4669" s="14">
        <v>2</v>
      </c>
      <c r="O4669" s="14">
        <v>7</v>
      </c>
      <c r="P4669" s="14">
        <v>20</v>
      </c>
      <c r="Q4669" s="14">
        <v>0</v>
      </c>
      <c r="R4669" s="14">
        <v>1</v>
      </c>
      <c r="S4669" s="14">
        <v>1</v>
      </c>
    </row>
    <row r="4670" spans="1:19" x14ac:dyDescent="0.3">
      <c r="A4670" t="s">
        <v>9634</v>
      </c>
      <c r="B4670" t="s">
        <v>20</v>
      </c>
      <c r="C4670" s="14">
        <v>2013</v>
      </c>
      <c r="D4670" t="s">
        <v>302</v>
      </c>
      <c r="E4670" t="s">
        <v>4052</v>
      </c>
      <c r="F4670" t="s">
        <v>299</v>
      </c>
      <c r="G4670" t="s">
        <v>299</v>
      </c>
      <c r="H4670" t="s">
        <v>4353</v>
      </c>
      <c r="I4670" s="14">
        <v>1200000000</v>
      </c>
      <c r="J4670" t="s">
        <v>188</v>
      </c>
      <c r="K4670" s="14">
        <v>12692704</v>
      </c>
      <c r="L4670" t="s">
        <v>197</v>
      </c>
      <c r="M4670" t="s">
        <v>202</v>
      </c>
      <c r="N4670" s="14"/>
      <c r="O4670" s="14"/>
      <c r="P4670" s="14"/>
      <c r="Q4670" s="14"/>
      <c r="R4670" s="14"/>
      <c r="S4670" s="14">
        <v>0</v>
      </c>
    </row>
    <row r="4671" spans="1:19" x14ac:dyDescent="0.3">
      <c r="A4671" t="s">
        <v>9635</v>
      </c>
      <c r="B4671" t="s">
        <v>20</v>
      </c>
      <c r="C4671" s="14">
        <v>2013</v>
      </c>
      <c r="D4671" t="s">
        <v>302</v>
      </c>
      <c r="E4671" t="s">
        <v>4053</v>
      </c>
      <c r="F4671" t="s">
        <v>299</v>
      </c>
      <c r="G4671" t="s">
        <v>299</v>
      </c>
      <c r="H4671" t="s">
        <v>4353</v>
      </c>
      <c r="I4671" s="14">
        <v>400000</v>
      </c>
      <c r="J4671" t="s">
        <v>188</v>
      </c>
      <c r="K4671" s="14">
        <v>4230.9013671875</v>
      </c>
      <c r="L4671" t="s">
        <v>197</v>
      </c>
      <c r="M4671" t="s">
        <v>202</v>
      </c>
      <c r="N4671" s="14"/>
      <c r="O4671" s="14"/>
      <c r="P4671" s="14"/>
      <c r="Q4671" s="14"/>
      <c r="R4671" s="14"/>
      <c r="S4671" s="14">
        <v>0</v>
      </c>
    </row>
    <row r="4672" spans="1:19" x14ac:dyDescent="0.3">
      <c r="A4672" t="s">
        <v>9636</v>
      </c>
      <c r="B4672" t="s">
        <v>20</v>
      </c>
      <c r="C4672" s="14">
        <v>2014</v>
      </c>
      <c r="D4672" t="s">
        <v>302</v>
      </c>
      <c r="E4672" t="s">
        <v>9638</v>
      </c>
      <c r="F4672" t="s">
        <v>299</v>
      </c>
      <c r="G4672" t="s">
        <v>299</v>
      </c>
      <c r="H4672" t="s">
        <v>4353</v>
      </c>
      <c r="I4672" s="14">
        <v>3000000000</v>
      </c>
      <c r="J4672" t="s">
        <v>188</v>
      </c>
      <c r="K4672" s="14">
        <v>30905002</v>
      </c>
      <c r="L4672" t="s">
        <v>197</v>
      </c>
      <c r="M4672" t="s">
        <v>202</v>
      </c>
      <c r="N4672" s="14"/>
      <c r="O4672" s="14"/>
      <c r="P4672" s="14"/>
      <c r="Q4672" s="14"/>
      <c r="R4672" s="14"/>
      <c r="S4672" s="14">
        <v>0</v>
      </c>
    </row>
    <row r="4673" spans="1:19" x14ac:dyDescent="0.3">
      <c r="A4673" t="s">
        <v>9637</v>
      </c>
      <c r="B4673" t="s">
        <v>20</v>
      </c>
      <c r="C4673" s="14">
        <v>2014</v>
      </c>
      <c r="D4673" t="s">
        <v>302</v>
      </c>
      <c r="E4673" t="s">
        <v>4054</v>
      </c>
      <c r="F4673" t="s">
        <v>299</v>
      </c>
      <c r="G4673" t="s">
        <v>299</v>
      </c>
      <c r="H4673" t="s">
        <v>4353</v>
      </c>
      <c r="I4673" s="14">
        <v>2000000</v>
      </c>
      <c r="J4673" t="s">
        <v>146</v>
      </c>
      <c r="K4673" s="14">
        <v>2000000</v>
      </c>
      <c r="L4673" t="s">
        <v>197</v>
      </c>
      <c r="M4673" t="s">
        <v>202</v>
      </c>
      <c r="N4673" s="14"/>
      <c r="O4673" s="14"/>
      <c r="P4673" s="14"/>
      <c r="Q4673" s="14"/>
      <c r="R4673" s="14"/>
      <c r="S4673" s="14">
        <v>0</v>
      </c>
    </row>
    <row r="4674" spans="1:19" x14ac:dyDescent="0.3">
      <c r="A4674" t="s">
        <v>9639</v>
      </c>
      <c r="B4674" t="s">
        <v>20</v>
      </c>
      <c r="C4674" s="14">
        <v>2015</v>
      </c>
      <c r="D4674" t="s">
        <v>302</v>
      </c>
      <c r="E4674" t="s">
        <v>9641</v>
      </c>
      <c r="F4674" t="s">
        <v>299</v>
      </c>
      <c r="G4674" t="s">
        <v>299</v>
      </c>
      <c r="H4674" t="s">
        <v>4353</v>
      </c>
      <c r="I4674" s="14">
        <v>30000000</v>
      </c>
      <c r="J4674" t="s">
        <v>147</v>
      </c>
      <c r="K4674" s="14">
        <v>4817351.5</v>
      </c>
      <c r="L4674" t="s">
        <v>197</v>
      </c>
      <c r="M4674" t="s">
        <v>202</v>
      </c>
      <c r="N4674" s="14"/>
      <c r="O4674" s="14"/>
      <c r="P4674" s="14"/>
      <c r="Q4674" s="14"/>
      <c r="R4674" s="14"/>
      <c r="S4674" s="14">
        <v>0</v>
      </c>
    </row>
    <row r="4675" spans="1:19" x14ac:dyDescent="0.3">
      <c r="A4675" t="s">
        <v>9640</v>
      </c>
      <c r="B4675" t="s">
        <v>20</v>
      </c>
      <c r="C4675" s="14">
        <v>2015</v>
      </c>
      <c r="D4675" t="s">
        <v>302</v>
      </c>
      <c r="E4675" t="s">
        <v>10036</v>
      </c>
      <c r="F4675" t="s">
        <v>364</v>
      </c>
      <c r="G4675" t="s">
        <v>365</v>
      </c>
      <c r="H4675" t="s">
        <v>4353</v>
      </c>
      <c r="I4675" s="14"/>
      <c r="J4675" t="s">
        <v>4353</v>
      </c>
      <c r="K4675" s="14"/>
      <c r="L4675" t="s">
        <v>197</v>
      </c>
      <c r="M4675" t="s">
        <v>202</v>
      </c>
      <c r="N4675" s="14"/>
      <c r="O4675" s="14"/>
      <c r="P4675" s="14"/>
      <c r="Q4675" s="14"/>
      <c r="R4675" s="14"/>
      <c r="S4675" s="14">
        <v>0</v>
      </c>
    </row>
    <row r="4676" spans="1:19" x14ac:dyDescent="0.3">
      <c r="A4676" t="s">
        <v>9642</v>
      </c>
      <c r="B4676" t="s">
        <v>107</v>
      </c>
      <c r="C4676" s="14">
        <v>2007</v>
      </c>
      <c r="D4676" t="s">
        <v>4873</v>
      </c>
      <c r="E4676" t="s">
        <v>4344</v>
      </c>
      <c r="F4676" t="s">
        <v>463</v>
      </c>
      <c r="G4676" t="s">
        <v>337</v>
      </c>
      <c r="H4676" t="s">
        <v>456</v>
      </c>
      <c r="I4676" s="14">
        <v>4000000000</v>
      </c>
      <c r="J4676" t="s">
        <v>146</v>
      </c>
      <c r="K4676" s="14">
        <v>4000000000</v>
      </c>
      <c r="L4676" t="s">
        <v>198</v>
      </c>
      <c r="M4676" t="s">
        <v>199</v>
      </c>
      <c r="N4676" s="14"/>
      <c r="O4676" s="14">
        <v>2</v>
      </c>
      <c r="P4676" s="14">
        <v>3</v>
      </c>
      <c r="Q4676" s="14">
        <v>0</v>
      </c>
      <c r="R4676" s="14">
        <v>1</v>
      </c>
      <c r="S4676" s="14">
        <v>1</v>
      </c>
    </row>
    <row r="4677" spans="1:19" x14ac:dyDescent="0.3">
      <c r="A4677" t="s">
        <v>9643</v>
      </c>
      <c r="B4677" t="s">
        <v>107</v>
      </c>
      <c r="C4677" s="14">
        <v>2008</v>
      </c>
      <c r="D4677" t="s">
        <v>4873</v>
      </c>
      <c r="E4677" t="s">
        <v>4345</v>
      </c>
      <c r="F4677" t="s">
        <v>463</v>
      </c>
      <c r="G4677" t="s">
        <v>337</v>
      </c>
      <c r="H4677" t="s">
        <v>456</v>
      </c>
      <c r="I4677" s="14">
        <v>4000000000</v>
      </c>
      <c r="J4677" t="s">
        <v>146</v>
      </c>
      <c r="K4677" s="14">
        <v>4000000000</v>
      </c>
      <c r="L4677" t="s">
        <v>198</v>
      </c>
      <c r="M4677" t="s">
        <v>199</v>
      </c>
      <c r="N4677" s="14"/>
      <c r="O4677" s="14">
        <v>2</v>
      </c>
      <c r="P4677" s="14">
        <v>3</v>
      </c>
      <c r="Q4677" s="14">
        <v>0</v>
      </c>
      <c r="R4677" s="14">
        <v>1</v>
      </c>
      <c r="S4677" s="14">
        <v>1</v>
      </c>
    </row>
    <row r="4678" spans="1:19" x14ac:dyDescent="0.3">
      <c r="A4678" t="s">
        <v>9644</v>
      </c>
      <c r="B4678" t="s">
        <v>107</v>
      </c>
      <c r="C4678" s="14">
        <v>2009</v>
      </c>
      <c r="D4678" t="s">
        <v>4873</v>
      </c>
      <c r="E4678" t="s">
        <v>4055</v>
      </c>
      <c r="F4678" t="s">
        <v>463</v>
      </c>
      <c r="G4678" t="s">
        <v>337</v>
      </c>
      <c r="H4678" t="s">
        <v>456</v>
      </c>
      <c r="I4678" s="14">
        <v>1000000000</v>
      </c>
      <c r="J4678" t="s">
        <v>146</v>
      </c>
      <c r="K4678" s="14">
        <v>1000000000</v>
      </c>
      <c r="L4678" t="s">
        <v>198</v>
      </c>
      <c r="M4678" t="s">
        <v>199</v>
      </c>
      <c r="N4678" s="14"/>
      <c r="O4678" s="14"/>
      <c r="P4678" s="14"/>
      <c r="Q4678" s="14">
        <v>0</v>
      </c>
      <c r="R4678" s="14">
        <v>1</v>
      </c>
      <c r="S4678" s="14">
        <v>1</v>
      </c>
    </row>
    <row r="4679" spans="1:19" x14ac:dyDescent="0.3">
      <c r="A4679" t="s">
        <v>9645</v>
      </c>
      <c r="B4679" t="s">
        <v>107</v>
      </c>
      <c r="C4679" s="14">
        <v>2010</v>
      </c>
      <c r="D4679" t="s">
        <v>4873</v>
      </c>
      <c r="E4679" t="s">
        <v>4347</v>
      </c>
      <c r="F4679" t="s">
        <v>463</v>
      </c>
      <c r="G4679" t="s">
        <v>337</v>
      </c>
      <c r="H4679" t="s">
        <v>207</v>
      </c>
      <c r="I4679" s="14">
        <v>70000000000</v>
      </c>
      <c r="J4679" t="s">
        <v>147</v>
      </c>
      <c r="K4679" s="14">
        <v>10300000000</v>
      </c>
      <c r="L4679" t="s">
        <v>198</v>
      </c>
      <c r="M4679" t="s">
        <v>199</v>
      </c>
      <c r="N4679" s="14"/>
      <c r="O4679" s="14"/>
      <c r="P4679" s="14">
        <v>10</v>
      </c>
      <c r="Q4679" s="14">
        <v>0</v>
      </c>
      <c r="R4679" s="14">
        <v>1</v>
      </c>
      <c r="S4679" s="14">
        <v>0</v>
      </c>
    </row>
    <row r="4680" spans="1:19" x14ac:dyDescent="0.3">
      <c r="A4680" t="s">
        <v>9646</v>
      </c>
      <c r="B4680" t="s">
        <v>107</v>
      </c>
      <c r="C4680" s="14">
        <v>2010</v>
      </c>
      <c r="D4680" t="s">
        <v>4873</v>
      </c>
      <c r="E4680" t="s">
        <v>4346</v>
      </c>
      <c r="F4680" t="s">
        <v>463</v>
      </c>
      <c r="G4680" t="s">
        <v>337</v>
      </c>
      <c r="H4680" t="s">
        <v>207</v>
      </c>
      <c r="I4680" s="14">
        <v>10000000000</v>
      </c>
      <c r="J4680" t="s">
        <v>146</v>
      </c>
      <c r="K4680" s="14">
        <v>10000000000</v>
      </c>
      <c r="L4680" t="s">
        <v>198</v>
      </c>
      <c r="M4680" t="s">
        <v>199</v>
      </c>
      <c r="N4680" s="14"/>
      <c r="O4680" s="14"/>
      <c r="P4680" s="14">
        <v>10</v>
      </c>
      <c r="Q4680" s="14">
        <v>0</v>
      </c>
      <c r="R4680" s="14">
        <v>1</v>
      </c>
      <c r="S4680" s="14">
        <v>1</v>
      </c>
    </row>
    <row r="4681" spans="1:19" x14ac:dyDescent="0.3">
      <c r="A4681" t="s">
        <v>9647</v>
      </c>
      <c r="B4681" t="s">
        <v>107</v>
      </c>
      <c r="C4681" s="14">
        <v>2010</v>
      </c>
      <c r="D4681" t="s">
        <v>4873</v>
      </c>
      <c r="E4681" t="s">
        <v>4056</v>
      </c>
      <c r="F4681" t="s">
        <v>463</v>
      </c>
      <c r="G4681" t="s">
        <v>337</v>
      </c>
      <c r="H4681" t="s">
        <v>456</v>
      </c>
      <c r="I4681" s="14">
        <v>1100000000</v>
      </c>
      <c r="J4681" t="s">
        <v>146</v>
      </c>
      <c r="K4681" s="14">
        <v>1100000000</v>
      </c>
      <c r="L4681" t="s">
        <v>198</v>
      </c>
      <c r="M4681" t="s">
        <v>199</v>
      </c>
      <c r="N4681" s="14"/>
      <c r="O4681" s="14"/>
      <c r="P4681" s="14"/>
      <c r="Q4681" s="14">
        <v>0</v>
      </c>
      <c r="R4681" s="14">
        <v>1</v>
      </c>
      <c r="S4681" s="14">
        <v>1</v>
      </c>
    </row>
    <row r="4682" spans="1:19" x14ac:dyDescent="0.3">
      <c r="A4682" t="s">
        <v>9648</v>
      </c>
      <c r="B4682" t="s">
        <v>107</v>
      </c>
      <c r="C4682" s="14">
        <v>2011</v>
      </c>
      <c r="D4682" t="s">
        <v>4886</v>
      </c>
      <c r="E4682" t="s">
        <v>4057</v>
      </c>
      <c r="F4682" t="s">
        <v>463</v>
      </c>
      <c r="G4682" t="s">
        <v>337</v>
      </c>
      <c r="H4682" t="s">
        <v>456</v>
      </c>
      <c r="I4682" s="14">
        <v>1500000000</v>
      </c>
      <c r="J4682" t="s">
        <v>146</v>
      </c>
      <c r="K4682" s="14">
        <v>1500000000</v>
      </c>
      <c r="L4682" t="s">
        <v>198</v>
      </c>
      <c r="M4682" t="s">
        <v>199</v>
      </c>
      <c r="N4682" s="14"/>
      <c r="O4682" s="14"/>
      <c r="P4682" s="14"/>
      <c r="Q4682" s="14">
        <v>0</v>
      </c>
      <c r="R4682" s="14">
        <v>1</v>
      </c>
      <c r="S4682" s="14">
        <v>1</v>
      </c>
    </row>
    <row r="4683" spans="1:19" x14ac:dyDescent="0.3">
      <c r="A4683" t="s">
        <v>9649</v>
      </c>
      <c r="B4683" t="s">
        <v>107</v>
      </c>
      <c r="C4683" s="14">
        <v>2011</v>
      </c>
      <c r="D4683" t="s">
        <v>4873</v>
      </c>
      <c r="E4683" t="s">
        <v>4348</v>
      </c>
      <c r="F4683" t="s">
        <v>463</v>
      </c>
      <c r="G4683" t="s">
        <v>337</v>
      </c>
      <c r="H4683" t="s">
        <v>456</v>
      </c>
      <c r="I4683" s="14">
        <v>4000000000</v>
      </c>
      <c r="J4683" t="s">
        <v>146</v>
      </c>
      <c r="K4683" s="14">
        <v>4000000000</v>
      </c>
      <c r="L4683" t="s">
        <v>198</v>
      </c>
      <c r="M4683" t="s">
        <v>199</v>
      </c>
      <c r="N4683" s="14"/>
      <c r="O4683" s="14">
        <v>2</v>
      </c>
      <c r="P4683" s="14">
        <v>3</v>
      </c>
      <c r="Q4683" s="14">
        <v>0</v>
      </c>
      <c r="R4683" s="14">
        <v>1</v>
      </c>
      <c r="S4683" s="14">
        <v>1</v>
      </c>
    </row>
    <row r="4684" spans="1:19" x14ac:dyDescent="0.3">
      <c r="A4684" t="s">
        <v>9650</v>
      </c>
      <c r="B4684" t="s">
        <v>107</v>
      </c>
      <c r="C4684" s="14">
        <v>2011</v>
      </c>
      <c r="D4684" t="s">
        <v>4873</v>
      </c>
      <c r="E4684" t="s">
        <v>4349</v>
      </c>
      <c r="F4684" t="s">
        <v>454</v>
      </c>
      <c r="G4684" t="s">
        <v>455</v>
      </c>
      <c r="H4684" t="s">
        <v>456</v>
      </c>
      <c r="I4684" s="14">
        <v>4000000000</v>
      </c>
      <c r="J4684" t="s">
        <v>146</v>
      </c>
      <c r="K4684" s="14">
        <v>4000000000</v>
      </c>
      <c r="L4684" t="s">
        <v>198</v>
      </c>
      <c r="M4684" t="s">
        <v>199</v>
      </c>
      <c r="N4684" s="14"/>
      <c r="O4684" s="14"/>
      <c r="P4684" s="14"/>
      <c r="Q4684" s="14">
        <v>1</v>
      </c>
      <c r="R4684" s="14">
        <v>1</v>
      </c>
      <c r="S4684" s="14">
        <v>1</v>
      </c>
    </row>
    <row r="4685" spans="1:19" x14ac:dyDescent="0.3">
      <c r="A4685" t="s">
        <v>9651</v>
      </c>
      <c r="B4685" t="s">
        <v>107</v>
      </c>
      <c r="C4685" s="14">
        <v>2012</v>
      </c>
      <c r="D4685" t="s">
        <v>4873</v>
      </c>
      <c r="E4685" t="s">
        <v>4350</v>
      </c>
      <c r="F4685" t="s">
        <v>463</v>
      </c>
      <c r="G4685" t="s">
        <v>337</v>
      </c>
      <c r="H4685" t="s">
        <v>456</v>
      </c>
      <c r="I4685" s="14">
        <v>4000000000</v>
      </c>
      <c r="J4685" t="s">
        <v>146</v>
      </c>
      <c r="K4685" s="14">
        <v>4000000000</v>
      </c>
      <c r="L4685" t="s">
        <v>198</v>
      </c>
      <c r="M4685" t="s">
        <v>199</v>
      </c>
      <c r="N4685" s="14"/>
      <c r="O4685" s="14">
        <v>2</v>
      </c>
      <c r="P4685" s="14">
        <v>3</v>
      </c>
      <c r="Q4685" s="14">
        <v>0</v>
      </c>
      <c r="R4685" s="14">
        <v>1</v>
      </c>
      <c r="S4685" s="14">
        <v>1</v>
      </c>
    </row>
    <row r="4686" spans="1:19" x14ac:dyDescent="0.3">
      <c r="A4686" t="s">
        <v>9652</v>
      </c>
      <c r="B4686" t="s">
        <v>107</v>
      </c>
      <c r="C4686" s="14">
        <v>2012</v>
      </c>
      <c r="D4686" t="s">
        <v>4873</v>
      </c>
      <c r="E4686" t="s">
        <v>4058</v>
      </c>
      <c r="F4686" t="s">
        <v>463</v>
      </c>
      <c r="G4686" t="s">
        <v>337</v>
      </c>
      <c r="H4686" t="s">
        <v>456</v>
      </c>
      <c r="I4686" s="14">
        <v>500000000</v>
      </c>
      <c r="J4686" t="s">
        <v>146</v>
      </c>
      <c r="K4686" s="14">
        <v>500000000</v>
      </c>
      <c r="L4686" t="s">
        <v>198</v>
      </c>
      <c r="M4686" t="s">
        <v>199</v>
      </c>
      <c r="N4686" s="14"/>
      <c r="O4686" s="14"/>
      <c r="P4686" s="14"/>
      <c r="Q4686" s="14">
        <v>0</v>
      </c>
      <c r="R4686" s="14">
        <v>1</v>
      </c>
      <c r="S4686" s="14">
        <v>1</v>
      </c>
    </row>
    <row r="4687" spans="1:19" x14ac:dyDescent="0.3">
      <c r="A4687" t="s">
        <v>9653</v>
      </c>
      <c r="B4687" t="s">
        <v>107</v>
      </c>
      <c r="C4687" s="14">
        <v>2013</v>
      </c>
      <c r="D4687" t="s">
        <v>4873</v>
      </c>
      <c r="E4687" t="s">
        <v>4351</v>
      </c>
      <c r="F4687" t="s">
        <v>463</v>
      </c>
      <c r="G4687" t="s">
        <v>337</v>
      </c>
      <c r="H4687" t="s">
        <v>456</v>
      </c>
      <c r="I4687" s="14">
        <v>5000000000</v>
      </c>
      <c r="J4687" t="s">
        <v>146</v>
      </c>
      <c r="K4687" s="14">
        <v>5000000000</v>
      </c>
      <c r="L4687" t="s">
        <v>198</v>
      </c>
      <c r="M4687" t="s">
        <v>199</v>
      </c>
      <c r="N4687" s="14"/>
      <c r="O4687" s="14">
        <v>2</v>
      </c>
      <c r="P4687" s="14">
        <v>3</v>
      </c>
      <c r="Q4687" s="14">
        <v>0</v>
      </c>
      <c r="R4687" s="14">
        <v>1</v>
      </c>
      <c r="S4687" s="14">
        <v>1</v>
      </c>
    </row>
    <row r="4688" spans="1:19" x14ac:dyDescent="0.3">
      <c r="A4688" t="s">
        <v>9654</v>
      </c>
      <c r="B4688" t="s">
        <v>107</v>
      </c>
      <c r="C4688" s="14">
        <v>2013</v>
      </c>
      <c r="D4688" t="s">
        <v>4873</v>
      </c>
      <c r="E4688" t="s">
        <v>4061</v>
      </c>
      <c r="F4688" t="s">
        <v>463</v>
      </c>
      <c r="G4688" t="s">
        <v>337</v>
      </c>
      <c r="H4688" t="s">
        <v>207</v>
      </c>
      <c r="I4688" s="14">
        <v>700000000</v>
      </c>
      <c r="J4688" t="s">
        <v>146</v>
      </c>
      <c r="K4688" s="14">
        <v>700000000</v>
      </c>
      <c r="L4688" t="s">
        <v>198</v>
      </c>
      <c r="M4688" t="s">
        <v>199</v>
      </c>
      <c r="N4688" s="14"/>
      <c r="O4688" s="14"/>
      <c r="P4688" s="14"/>
      <c r="Q4688" s="14">
        <v>0</v>
      </c>
      <c r="R4688" s="14">
        <v>1</v>
      </c>
      <c r="S4688" s="14">
        <v>1</v>
      </c>
    </row>
    <row r="4689" spans="1:19" x14ac:dyDescent="0.3">
      <c r="A4689" t="s">
        <v>9655</v>
      </c>
      <c r="B4689" t="s">
        <v>107</v>
      </c>
      <c r="C4689" s="14">
        <v>2013</v>
      </c>
      <c r="D4689" t="s">
        <v>4873</v>
      </c>
      <c r="E4689" t="s">
        <v>4059</v>
      </c>
      <c r="F4689" t="s">
        <v>336</v>
      </c>
      <c r="G4689" t="s">
        <v>337</v>
      </c>
      <c r="H4689" t="s">
        <v>456</v>
      </c>
      <c r="I4689" s="14">
        <v>391000000</v>
      </c>
      <c r="J4689" t="s">
        <v>146</v>
      </c>
      <c r="K4689" s="14">
        <v>391000000</v>
      </c>
      <c r="L4689" t="s">
        <v>198</v>
      </c>
      <c r="M4689" t="s">
        <v>4353</v>
      </c>
      <c r="N4689" s="14"/>
      <c r="O4689" s="14"/>
      <c r="P4689" s="14"/>
      <c r="Q4689" s="14">
        <v>0</v>
      </c>
      <c r="R4689" s="14">
        <v>1</v>
      </c>
      <c r="S4689" s="14">
        <v>1</v>
      </c>
    </row>
    <row r="4690" spans="1:19" x14ac:dyDescent="0.3">
      <c r="A4690" t="s">
        <v>9656</v>
      </c>
      <c r="B4690" t="s">
        <v>107</v>
      </c>
      <c r="C4690" s="14">
        <v>2013</v>
      </c>
      <c r="D4690" t="s">
        <v>4886</v>
      </c>
      <c r="E4690" t="s">
        <v>4060</v>
      </c>
      <c r="F4690" t="s">
        <v>463</v>
      </c>
      <c r="G4690" t="s">
        <v>337</v>
      </c>
      <c r="H4690" t="s">
        <v>456</v>
      </c>
      <c r="I4690" s="14">
        <v>4000000000</v>
      </c>
      <c r="J4690" t="s">
        <v>146</v>
      </c>
      <c r="K4690" s="14">
        <v>4000000000</v>
      </c>
      <c r="L4690" t="s">
        <v>198</v>
      </c>
      <c r="M4690" t="s">
        <v>199</v>
      </c>
      <c r="N4690" s="14"/>
      <c r="O4690" s="14"/>
      <c r="P4690" s="14"/>
      <c r="Q4690" s="14">
        <v>0</v>
      </c>
      <c r="R4690" s="14">
        <v>1</v>
      </c>
      <c r="S4690" s="14">
        <v>1</v>
      </c>
    </row>
    <row r="4691" spans="1:19" x14ac:dyDescent="0.3">
      <c r="A4691" t="s">
        <v>9657</v>
      </c>
      <c r="B4691" t="s">
        <v>107</v>
      </c>
      <c r="C4691" s="14">
        <v>2014</v>
      </c>
      <c r="D4691" t="s">
        <v>4873</v>
      </c>
      <c r="E4691" t="s">
        <v>4352</v>
      </c>
      <c r="F4691" t="s">
        <v>501</v>
      </c>
      <c r="G4691" t="s">
        <v>455</v>
      </c>
      <c r="H4691" t="s">
        <v>456</v>
      </c>
      <c r="I4691" s="14">
        <v>691000000</v>
      </c>
      <c r="J4691" t="s">
        <v>146</v>
      </c>
      <c r="K4691" s="14">
        <v>691000000</v>
      </c>
      <c r="L4691" t="s">
        <v>198</v>
      </c>
      <c r="M4691" t="s">
        <v>199</v>
      </c>
      <c r="N4691" s="14"/>
      <c r="O4691" s="14"/>
      <c r="P4691" s="14"/>
      <c r="Q4691" s="14">
        <v>1</v>
      </c>
      <c r="R4691" s="14">
        <v>1</v>
      </c>
      <c r="S4691" s="14">
        <v>1</v>
      </c>
    </row>
    <row r="4692" spans="1:19" x14ac:dyDescent="0.3">
      <c r="A4692" t="s">
        <v>9658</v>
      </c>
      <c r="B4692" t="s">
        <v>107</v>
      </c>
      <c r="C4692" s="14">
        <v>2014</v>
      </c>
      <c r="D4692" t="s">
        <v>4873</v>
      </c>
      <c r="E4692" t="s">
        <v>4348</v>
      </c>
      <c r="F4692" t="s">
        <v>463</v>
      </c>
      <c r="G4692" t="s">
        <v>337</v>
      </c>
      <c r="H4692" t="s">
        <v>456</v>
      </c>
      <c r="I4692" s="14">
        <v>4000000000</v>
      </c>
      <c r="J4692" t="s">
        <v>146</v>
      </c>
      <c r="K4692" s="14">
        <v>4000000000</v>
      </c>
      <c r="L4692" t="s">
        <v>198</v>
      </c>
      <c r="M4692" t="s">
        <v>199</v>
      </c>
      <c r="N4692" s="14"/>
      <c r="O4692" s="14">
        <v>2</v>
      </c>
      <c r="P4692" s="14">
        <v>3</v>
      </c>
      <c r="Q4692" s="14">
        <v>0</v>
      </c>
      <c r="R4692" s="14">
        <v>1</v>
      </c>
      <c r="S4692" s="14">
        <v>1</v>
      </c>
    </row>
    <row r="4693" spans="1:19" x14ac:dyDescent="0.3">
      <c r="A4693" t="s">
        <v>9659</v>
      </c>
      <c r="B4693" t="s">
        <v>107</v>
      </c>
      <c r="C4693" s="14">
        <v>2015</v>
      </c>
      <c r="D4693" t="s">
        <v>144</v>
      </c>
      <c r="E4693" t="s">
        <v>4350</v>
      </c>
      <c r="F4693" t="s">
        <v>463</v>
      </c>
      <c r="G4693" t="s">
        <v>337</v>
      </c>
      <c r="H4693" t="s">
        <v>456</v>
      </c>
      <c r="I4693" s="14"/>
      <c r="J4693" t="s">
        <v>4353</v>
      </c>
      <c r="K4693" s="14">
        <v>5000000000</v>
      </c>
      <c r="L4693" t="s">
        <v>198</v>
      </c>
      <c r="M4693" t="s">
        <v>199</v>
      </c>
      <c r="N4693" s="14"/>
      <c r="O4693" s="14">
        <v>2</v>
      </c>
      <c r="P4693" s="14">
        <v>3</v>
      </c>
      <c r="Q4693" s="14">
        <v>0</v>
      </c>
      <c r="R4693" s="14">
        <v>1</v>
      </c>
      <c r="S4693" s="14">
        <v>1</v>
      </c>
    </row>
    <row r="4694" spans="1:19" x14ac:dyDescent="0.3">
      <c r="A4694" t="s">
        <v>9660</v>
      </c>
      <c r="B4694" t="s">
        <v>107</v>
      </c>
      <c r="C4694" s="14">
        <v>2016</v>
      </c>
      <c r="D4694" t="s">
        <v>5199</v>
      </c>
      <c r="E4694" t="s">
        <v>4062</v>
      </c>
      <c r="F4694" t="s">
        <v>463</v>
      </c>
      <c r="G4694" t="s">
        <v>337</v>
      </c>
      <c r="H4694" t="s">
        <v>456</v>
      </c>
      <c r="I4694" s="14"/>
      <c r="J4694" t="s">
        <v>4353</v>
      </c>
      <c r="K4694" s="14">
        <v>2200000000</v>
      </c>
      <c r="L4694" t="s">
        <v>198</v>
      </c>
      <c r="M4694" t="s">
        <v>199</v>
      </c>
      <c r="N4694" s="14"/>
      <c r="O4694" s="14"/>
      <c r="P4694" s="14"/>
      <c r="Q4694" s="14">
        <v>0</v>
      </c>
      <c r="R4694" s="14">
        <v>1</v>
      </c>
      <c r="S4694" s="14">
        <v>1</v>
      </c>
    </row>
    <row r="4695" spans="1:19" x14ac:dyDescent="0.3">
      <c r="A4695" t="s">
        <v>9661</v>
      </c>
      <c r="B4695" t="s">
        <v>102</v>
      </c>
      <c r="C4695" s="14">
        <v>2000</v>
      </c>
      <c r="D4695" t="s">
        <v>302</v>
      </c>
      <c r="E4695" t="s">
        <v>9665</v>
      </c>
      <c r="F4695" t="s">
        <v>299</v>
      </c>
      <c r="G4695" t="s">
        <v>299</v>
      </c>
      <c r="H4695" t="s">
        <v>4353</v>
      </c>
      <c r="I4695" s="14">
        <v>10733333</v>
      </c>
      <c r="J4695" t="s">
        <v>146</v>
      </c>
      <c r="K4695" s="14">
        <v>10733333</v>
      </c>
      <c r="L4695" t="s">
        <v>197</v>
      </c>
      <c r="M4695" t="s">
        <v>202</v>
      </c>
      <c r="N4695" s="14"/>
      <c r="O4695" s="14"/>
      <c r="P4695" s="14"/>
      <c r="Q4695" s="14"/>
      <c r="R4695" s="14"/>
      <c r="S4695" s="14">
        <v>0</v>
      </c>
    </row>
    <row r="4696" spans="1:19" x14ac:dyDescent="0.3">
      <c r="A4696" t="s">
        <v>9663</v>
      </c>
      <c r="B4696" t="s">
        <v>102</v>
      </c>
      <c r="C4696" s="14">
        <v>2000</v>
      </c>
      <c r="D4696" t="s">
        <v>302</v>
      </c>
      <c r="E4696" t="s">
        <v>4063</v>
      </c>
      <c r="F4696" t="s">
        <v>364</v>
      </c>
      <c r="G4696" t="s">
        <v>365</v>
      </c>
      <c r="H4696" t="s">
        <v>207</v>
      </c>
      <c r="I4696" s="14">
        <v>21466666</v>
      </c>
      <c r="J4696" t="s">
        <v>146</v>
      </c>
      <c r="K4696" s="14">
        <v>21466666</v>
      </c>
      <c r="L4696" t="s">
        <v>198</v>
      </c>
      <c r="M4696" t="s">
        <v>366</v>
      </c>
      <c r="N4696" s="14">
        <v>0</v>
      </c>
      <c r="O4696" s="14"/>
      <c r="P4696" s="14">
        <v>10</v>
      </c>
      <c r="Q4696" s="14">
        <v>0</v>
      </c>
      <c r="R4696" s="14">
        <v>1</v>
      </c>
      <c r="S4696" s="14">
        <v>1</v>
      </c>
    </row>
    <row r="4697" spans="1:19" x14ac:dyDescent="0.3">
      <c r="A4697" t="s">
        <v>9664</v>
      </c>
      <c r="B4697" t="s">
        <v>102</v>
      </c>
      <c r="C4697" s="14">
        <v>2000</v>
      </c>
      <c r="D4697" t="s">
        <v>302</v>
      </c>
      <c r="E4697" t="s">
        <v>9662</v>
      </c>
      <c r="F4697" t="s">
        <v>299</v>
      </c>
      <c r="G4697" t="s">
        <v>299</v>
      </c>
      <c r="H4697" t="s">
        <v>4353</v>
      </c>
      <c r="I4697" s="14">
        <v>21400000</v>
      </c>
      <c r="J4697" t="s">
        <v>146</v>
      </c>
      <c r="K4697" s="14">
        <v>21400000</v>
      </c>
      <c r="L4697" t="s">
        <v>197</v>
      </c>
      <c r="M4697" t="s">
        <v>202</v>
      </c>
      <c r="N4697" s="14"/>
      <c r="O4697" s="14"/>
      <c r="P4697" s="14"/>
      <c r="Q4697" s="14"/>
      <c r="R4697" s="14"/>
      <c r="S4697" s="14">
        <v>0</v>
      </c>
    </row>
    <row r="4698" spans="1:19" x14ac:dyDescent="0.3">
      <c r="A4698" t="s">
        <v>9666</v>
      </c>
      <c r="B4698" t="s">
        <v>102</v>
      </c>
      <c r="C4698" s="14">
        <v>2002</v>
      </c>
      <c r="D4698" t="s">
        <v>302</v>
      </c>
      <c r="E4698" t="s">
        <v>9667</v>
      </c>
      <c r="F4698" t="s">
        <v>1522</v>
      </c>
      <c r="G4698" t="s">
        <v>365</v>
      </c>
      <c r="H4698" t="s">
        <v>4353</v>
      </c>
      <c r="I4698" s="14"/>
      <c r="J4698" t="s">
        <v>4353</v>
      </c>
      <c r="K4698" s="14"/>
      <c r="L4698" t="s">
        <v>197</v>
      </c>
      <c r="M4698" t="s">
        <v>202</v>
      </c>
      <c r="N4698" s="14"/>
      <c r="O4698" s="14"/>
      <c r="P4698" s="14"/>
      <c r="Q4698" s="14"/>
      <c r="R4698" s="14"/>
      <c r="S4698" s="14">
        <v>0</v>
      </c>
    </row>
    <row r="4699" spans="1:19" x14ac:dyDescent="0.3">
      <c r="A4699" t="s">
        <v>9668</v>
      </c>
      <c r="B4699" t="s">
        <v>102</v>
      </c>
      <c r="C4699" s="14">
        <v>2002</v>
      </c>
      <c r="D4699" t="s">
        <v>5025</v>
      </c>
      <c r="E4699" t="s">
        <v>4064</v>
      </c>
      <c r="F4699" t="s">
        <v>336</v>
      </c>
      <c r="G4699" t="s">
        <v>337</v>
      </c>
      <c r="H4699" t="s">
        <v>207</v>
      </c>
      <c r="I4699" s="14">
        <v>85500000</v>
      </c>
      <c r="J4699" t="s">
        <v>146</v>
      </c>
      <c r="K4699" s="14">
        <v>85500000</v>
      </c>
      <c r="L4699" t="s">
        <v>198</v>
      </c>
      <c r="M4699" t="s">
        <v>202</v>
      </c>
      <c r="N4699" s="14">
        <v>3</v>
      </c>
      <c r="O4699" s="14">
        <v>3</v>
      </c>
      <c r="P4699" s="14">
        <v>15</v>
      </c>
      <c r="Q4699" s="14">
        <v>0</v>
      </c>
      <c r="R4699" s="14">
        <v>1</v>
      </c>
      <c r="S4699" s="14">
        <v>1</v>
      </c>
    </row>
    <row r="4700" spans="1:19" x14ac:dyDescent="0.3">
      <c r="A4700" t="s">
        <v>9669</v>
      </c>
      <c r="B4700" t="s">
        <v>102</v>
      </c>
      <c r="C4700" s="14">
        <v>2003</v>
      </c>
      <c r="D4700" t="s">
        <v>302</v>
      </c>
      <c r="E4700" t="s">
        <v>4065</v>
      </c>
      <c r="F4700" t="s">
        <v>299</v>
      </c>
      <c r="G4700" t="s">
        <v>299</v>
      </c>
      <c r="H4700" t="s">
        <v>4353</v>
      </c>
      <c r="I4700" s="14">
        <v>150000000</v>
      </c>
      <c r="J4700" t="s">
        <v>147</v>
      </c>
      <c r="K4700" s="14">
        <v>18122428</v>
      </c>
      <c r="L4700" t="s">
        <v>197</v>
      </c>
      <c r="M4700" t="s">
        <v>202</v>
      </c>
      <c r="N4700" s="14"/>
      <c r="O4700" s="14"/>
      <c r="P4700" s="14"/>
      <c r="Q4700" s="14"/>
      <c r="R4700" s="14"/>
      <c r="S4700" s="14">
        <v>0</v>
      </c>
    </row>
    <row r="4701" spans="1:19" x14ac:dyDescent="0.3">
      <c r="A4701" t="s">
        <v>9670</v>
      </c>
      <c r="B4701" t="s">
        <v>102</v>
      </c>
      <c r="C4701" s="14">
        <v>2003</v>
      </c>
      <c r="D4701" t="s">
        <v>302</v>
      </c>
      <c r="E4701" t="s">
        <v>4067</v>
      </c>
      <c r="F4701" t="s">
        <v>336</v>
      </c>
      <c r="G4701" t="s">
        <v>337</v>
      </c>
      <c r="H4701" t="s">
        <v>207</v>
      </c>
      <c r="I4701" s="14">
        <v>40500000</v>
      </c>
      <c r="J4701" t="s">
        <v>146</v>
      </c>
      <c r="K4701" s="14">
        <v>40500000</v>
      </c>
      <c r="L4701" t="s">
        <v>198</v>
      </c>
      <c r="M4701" t="s">
        <v>202</v>
      </c>
      <c r="N4701" s="14">
        <v>3</v>
      </c>
      <c r="O4701" s="14">
        <v>5</v>
      </c>
      <c r="P4701" s="14">
        <v>15</v>
      </c>
      <c r="Q4701" s="14">
        <v>0</v>
      </c>
      <c r="R4701" s="14">
        <v>1</v>
      </c>
      <c r="S4701" s="14">
        <v>1</v>
      </c>
    </row>
    <row r="4702" spans="1:19" x14ac:dyDescent="0.3">
      <c r="A4702" t="s">
        <v>9671</v>
      </c>
      <c r="B4702" t="s">
        <v>102</v>
      </c>
      <c r="C4702" s="14">
        <v>2003</v>
      </c>
      <c r="D4702" t="s">
        <v>302</v>
      </c>
      <c r="E4702" t="s">
        <v>4066</v>
      </c>
      <c r="F4702" t="s">
        <v>336</v>
      </c>
      <c r="G4702" t="s">
        <v>337</v>
      </c>
      <c r="H4702" t="s">
        <v>207</v>
      </c>
      <c r="I4702" s="14">
        <v>64000000</v>
      </c>
      <c r="J4702" t="s">
        <v>146</v>
      </c>
      <c r="K4702" s="14">
        <v>64000000</v>
      </c>
      <c r="L4702" t="s">
        <v>198</v>
      </c>
      <c r="M4702" t="s">
        <v>202</v>
      </c>
      <c r="N4702" s="14"/>
      <c r="O4702" s="14"/>
      <c r="P4702" s="14"/>
      <c r="Q4702" s="14">
        <v>0</v>
      </c>
      <c r="R4702" s="14">
        <v>1</v>
      </c>
      <c r="S4702" s="14">
        <v>1</v>
      </c>
    </row>
    <row r="4703" spans="1:19" x14ac:dyDescent="0.3">
      <c r="A4703" t="s">
        <v>9672</v>
      </c>
      <c r="B4703" t="s">
        <v>102</v>
      </c>
      <c r="C4703" s="14">
        <v>2004</v>
      </c>
      <c r="D4703" t="s">
        <v>302</v>
      </c>
      <c r="E4703" t="s">
        <v>9675</v>
      </c>
      <c r="F4703" t="s">
        <v>299</v>
      </c>
      <c r="G4703" t="s">
        <v>299</v>
      </c>
      <c r="H4703" t="s">
        <v>4353</v>
      </c>
      <c r="I4703" s="14">
        <v>100000</v>
      </c>
      <c r="J4703" t="s">
        <v>146</v>
      </c>
      <c r="K4703" s="14">
        <v>100000</v>
      </c>
      <c r="L4703" t="s">
        <v>197</v>
      </c>
      <c r="M4703" t="s">
        <v>202</v>
      </c>
      <c r="N4703" s="14"/>
      <c r="O4703" s="14"/>
      <c r="P4703" s="14"/>
      <c r="Q4703" s="14"/>
      <c r="R4703" s="14"/>
      <c r="S4703" s="14">
        <v>0</v>
      </c>
    </row>
    <row r="4704" spans="1:19" x14ac:dyDescent="0.3">
      <c r="A4704" t="s">
        <v>9674</v>
      </c>
      <c r="B4704" t="s">
        <v>102</v>
      </c>
      <c r="C4704" s="14">
        <v>2004</v>
      </c>
      <c r="D4704" t="s">
        <v>302</v>
      </c>
      <c r="E4704" t="s">
        <v>9677</v>
      </c>
      <c r="F4704" t="s">
        <v>299</v>
      </c>
      <c r="G4704" t="s">
        <v>299</v>
      </c>
      <c r="H4704" t="s">
        <v>4353</v>
      </c>
      <c r="I4704" s="14">
        <v>200000</v>
      </c>
      <c r="J4704" t="s">
        <v>147</v>
      </c>
      <c r="K4704" s="14">
        <v>24163.92578125</v>
      </c>
      <c r="L4704" t="s">
        <v>197</v>
      </c>
      <c r="M4704" t="s">
        <v>202</v>
      </c>
      <c r="N4704" s="14"/>
      <c r="O4704" s="14"/>
      <c r="P4704" s="14"/>
      <c r="Q4704" s="14"/>
      <c r="R4704" s="14"/>
      <c r="S4704" s="14">
        <v>0</v>
      </c>
    </row>
    <row r="4705" spans="1:19" x14ac:dyDescent="0.3">
      <c r="A4705" t="s">
        <v>9676</v>
      </c>
      <c r="B4705" t="s">
        <v>102</v>
      </c>
      <c r="C4705" s="14">
        <v>2004</v>
      </c>
      <c r="D4705" t="s">
        <v>302</v>
      </c>
      <c r="E4705" t="s">
        <v>4068</v>
      </c>
      <c r="F4705" t="s">
        <v>336</v>
      </c>
      <c r="G4705" t="s">
        <v>337</v>
      </c>
      <c r="H4705" t="s">
        <v>456</v>
      </c>
      <c r="I4705" s="14">
        <v>250000000</v>
      </c>
      <c r="J4705" t="s">
        <v>146</v>
      </c>
      <c r="K4705" s="14">
        <v>250000000</v>
      </c>
      <c r="L4705" t="s">
        <v>198</v>
      </c>
      <c r="M4705" t="s">
        <v>4353</v>
      </c>
      <c r="N4705" s="14"/>
      <c r="O4705" s="14"/>
      <c r="P4705" s="14"/>
      <c r="Q4705" s="14">
        <v>0</v>
      </c>
      <c r="R4705" s="14">
        <v>1</v>
      </c>
      <c r="S4705" s="14">
        <v>1</v>
      </c>
    </row>
    <row r="4706" spans="1:19" x14ac:dyDescent="0.3">
      <c r="A4706" t="s">
        <v>9678</v>
      </c>
      <c r="B4706" t="s">
        <v>102</v>
      </c>
      <c r="C4706" s="14">
        <v>2004</v>
      </c>
      <c r="D4706" t="s">
        <v>302</v>
      </c>
      <c r="E4706" t="s">
        <v>9673</v>
      </c>
      <c r="F4706" t="s">
        <v>336</v>
      </c>
      <c r="G4706" t="s">
        <v>337</v>
      </c>
      <c r="H4706" t="s">
        <v>207</v>
      </c>
      <c r="I4706" s="14">
        <v>99800000</v>
      </c>
      <c r="J4706" t="s">
        <v>146</v>
      </c>
      <c r="K4706" s="14">
        <v>99800000</v>
      </c>
      <c r="L4706" t="s">
        <v>198</v>
      </c>
      <c r="M4706" t="s">
        <v>202</v>
      </c>
      <c r="N4706" s="14"/>
      <c r="O4706" s="14"/>
      <c r="P4706" s="14"/>
      <c r="Q4706" s="14">
        <v>0</v>
      </c>
      <c r="R4706" s="14">
        <v>1</v>
      </c>
      <c r="S4706" s="14">
        <v>1</v>
      </c>
    </row>
    <row r="4707" spans="1:19" x14ac:dyDescent="0.3">
      <c r="A4707" t="s">
        <v>9679</v>
      </c>
      <c r="B4707" t="s">
        <v>102</v>
      </c>
      <c r="C4707" s="14">
        <v>2005</v>
      </c>
      <c r="D4707" t="s">
        <v>302</v>
      </c>
      <c r="E4707" t="s">
        <v>4069</v>
      </c>
      <c r="F4707" t="s">
        <v>299</v>
      </c>
      <c r="G4707" t="s">
        <v>299</v>
      </c>
      <c r="H4707" t="s">
        <v>4353</v>
      </c>
      <c r="I4707" s="14">
        <v>60000000</v>
      </c>
      <c r="J4707" t="s">
        <v>147</v>
      </c>
      <c r="K4707" s="14">
        <v>7322148</v>
      </c>
      <c r="L4707" t="s">
        <v>197</v>
      </c>
      <c r="M4707" t="s">
        <v>202</v>
      </c>
      <c r="N4707" s="14"/>
      <c r="O4707" s="14"/>
      <c r="P4707" s="14"/>
      <c r="Q4707" s="14"/>
      <c r="R4707" s="14"/>
      <c r="S4707" s="14">
        <v>0</v>
      </c>
    </row>
    <row r="4708" spans="1:19" x14ac:dyDescent="0.3">
      <c r="A4708" t="s">
        <v>9680</v>
      </c>
      <c r="B4708" t="s">
        <v>102</v>
      </c>
      <c r="C4708" s="14">
        <v>2005</v>
      </c>
      <c r="D4708" t="s">
        <v>302</v>
      </c>
      <c r="E4708" t="s">
        <v>4070</v>
      </c>
      <c r="F4708" t="s">
        <v>299</v>
      </c>
      <c r="G4708" t="s">
        <v>299</v>
      </c>
      <c r="H4708" t="s">
        <v>4353</v>
      </c>
      <c r="I4708" s="14">
        <v>1500000</v>
      </c>
      <c r="J4708" t="s">
        <v>147</v>
      </c>
      <c r="K4708" s="14">
        <v>183053.703125</v>
      </c>
      <c r="L4708" t="s">
        <v>197</v>
      </c>
      <c r="M4708" t="s">
        <v>202</v>
      </c>
      <c r="N4708" s="14"/>
      <c r="O4708" s="14"/>
      <c r="P4708" s="14"/>
      <c r="Q4708" s="14"/>
      <c r="R4708" s="14"/>
      <c r="S4708" s="14">
        <v>0</v>
      </c>
    </row>
    <row r="4709" spans="1:19" x14ac:dyDescent="0.3">
      <c r="A4709" t="s">
        <v>9681</v>
      </c>
      <c r="B4709" t="s">
        <v>102</v>
      </c>
      <c r="C4709" s="14">
        <v>2005</v>
      </c>
      <c r="D4709" t="s">
        <v>302</v>
      </c>
      <c r="E4709" t="s">
        <v>4071</v>
      </c>
      <c r="F4709" t="s">
        <v>299</v>
      </c>
      <c r="G4709" t="s">
        <v>299</v>
      </c>
      <c r="H4709" t="s">
        <v>207</v>
      </c>
      <c r="I4709" s="14">
        <v>419000000</v>
      </c>
      <c r="J4709" t="s">
        <v>146</v>
      </c>
      <c r="K4709" s="14">
        <v>419000000</v>
      </c>
      <c r="L4709" t="s">
        <v>198</v>
      </c>
      <c r="M4709" t="s">
        <v>4353</v>
      </c>
      <c r="N4709" s="14"/>
      <c r="O4709" s="14"/>
      <c r="P4709" s="14"/>
      <c r="Q4709" s="14">
        <v>0</v>
      </c>
      <c r="R4709" s="14">
        <v>1</v>
      </c>
      <c r="S4709" s="14">
        <v>1</v>
      </c>
    </row>
    <row r="4710" spans="1:19" x14ac:dyDescent="0.3">
      <c r="A4710" t="s">
        <v>9683</v>
      </c>
      <c r="B4710" t="s">
        <v>102</v>
      </c>
      <c r="C4710" s="14">
        <v>2005</v>
      </c>
      <c r="D4710" t="s">
        <v>4985</v>
      </c>
      <c r="E4710" t="s">
        <v>9682</v>
      </c>
      <c r="F4710" t="s">
        <v>336</v>
      </c>
      <c r="G4710" t="s">
        <v>337</v>
      </c>
      <c r="H4710" t="s">
        <v>207</v>
      </c>
      <c r="I4710" s="14"/>
      <c r="J4710" t="s">
        <v>4353</v>
      </c>
      <c r="K4710" s="14">
        <v>277000000</v>
      </c>
      <c r="L4710" t="s">
        <v>198</v>
      </c>
      <c r="M4710" t="s">
        <v>4353</v>
      </c>
      <c r="N4710" s="14"/>
      <c r="O4710" s="14"/>
      <c r="P4710" s="14"/>
      <c r="Q4710" s="14">
        <v>0</v>
      </c>
      <c r="R4710" s="14">
        <v>1</v>
      </c>
      <c r="S4710" s="14">
        <v>1</v>
      </c>
    </row>
    <row r="4711" spans="1:19" x14ac:dyDescent="0.3">
      <c r="A4711" t="s">
        <v>9684</v>
      </c>
      <c r="B4711" t="s">
        <v>102</v>
      </c>
      <c r="C4711" s="14">
        <v>2006</v>
      </c>
      <c r="D4711" t="s">
        <v>302</v>
      </c>
      <c r="E4711" t="s">
        <v>4072</v>
      </c>
      <c r="F4711" t="s">
        <v>299</v>
      </c>
      <c r="G4711" t="s">
        <v>299</v>
      </c>
      <c r="H4711" t="s">
        <v>4353</v>
      </c>
      <c r="I4711" s="14">
        <v>50000000</v>
      </c>
      <c r="J4711" t="s">
        <v>147</v>
      </c>
      <c r="K4711" s="14">
        <v>6270820.5</v>
      </c>
      <c r="L4711" t="s">
        <v>197</v>
      </c>
      <c r="M4711" t="s">
        <v>202</v>
      </c>
      <c r="N4711" s="14"/>
      <c r="O4711" s="14"/>
      <c r="P4711" s="14"/>
      <c r="Q4711" s="14"/>
      <c r="R4711" s="14"/>
      <c r="S4711" s="14">
        <v>0</v>
      </c>
    </row>
    <row r="4712" spans="1:19" x14ac:dyDescent="0.3">
      <c r="A4712" t="s">
        <v>9685</v>
      </c>
      <c r="B4712" t="s">
        <v>102</v>
      </c>
      <c r="C4712" s="14">
        <v>2006</v>
      </c>
      <c r="D4712" t="s">
        <v>302</v>
      </c>
      <c r="E4712" t="s">
        <v>4077</v>
      </c>
      <c r="F4712" t="s">
        <v>336</v>
      </c>
      <c r="G4712" t="s">
        <v>337</v>
      </c>
      <c r="H4712" t="s">
        <v>456</v>
      </c>
      <c r="I4712" s="14">
        <v>147000000</v>
      </c>
      <c r="J4712" t="s">
        <v>146</v>
      </c>
      <c r="K4712" s="14">
        <v>147000000</v>
      </c>
      <c r="L4712" t="s">
        <v>198</v>
      </c>
      <c r="M4712" t="s">
        <v>4353</v>
      </c>
      <c r="N4712" s="14"/>
      <c r="O4712" s="14"/>
      <c r="P4712" s="14"/>
      <c r="Q4712" s="14">
        <v>0</v>
      </c>
      <c r="R4712" s="14">
        <v>1</v>
      </c>
      <c r="S4712" s="14">
        <v>1</v>
      </c>
    </row>
    <row r="4713" spans="1:19" x14ac:dyDescent="0.3">
      <c r="A4713" t="s">
        <v>9686</v>
      </c>
      <c r="B4713" t="s">
        <v>102</v>
      </c>
      <c r="C4713" s="14">
        <v>2006</v>
      </c>
      <c r="D4713" t="s">
        <v>302</v>
      </c>
      <c r="E4713" t="s">
        <v>4075</v>
      </c>
      <c r="F4713" t="s">
        <v>299</v>
      </c>
      <c r="G4713" t="s">
        <v>299</v>
      </c>
      <c r="H4713" t="s">
        <v>207</v>
      </c>
      <c r="I4713" s="14">
        <v>975000000000</v>
      </c>
      <c r="J4713" t="s">
        <v>179</v>
      </c>
      <c r="K4713" s="14">
        <v>60959408</v>
      </c>
      <c r="L4713" t="s">
        <v>198</v>
      </c>
      <c r="M4713" t="s">
        <v>4353</v>
      </c>
      <c r="N4713" s="14"/>
      <c r="O4713" s="14"/>
      <c r="P4713" s="14"/>
      <c r="Q4713" s="14">
        <v>0</v>
      </c>
      <c r="R4713" s="14">
        <v>1</v>
      </c>
      <c r="S4713" s="14">
        <v>1</v>
      </c>
    </row>
    <row r="4714" spans="1:19" x14ac:dyDescent="0.3">
      <c r="A4714" t="s">
        <v>9687</v>
      </c>
      <c r="B4714" t="s">
        <v>102</v>
      </c>
      <c r="C4714" s="14">
        <v>2006</v>
      </c>
      <c r="D4714" t="s">
        <v>302</v>
      </c>
      <c r="E4714" t="s">
        <v>4073</v>
      </c>
      <c r="F4714" t="s">
        <v>4074</v>
      </c>
      <c r="G4714" t="s">
        <v>365</v>
      </c>
      <c r="H4714" t="s">
        <v>4353</v>
      </c>
      <c r="I4714" s="14"/>
      <c r="J4714" t="s">
        <v>4353</v>
      </c>
      <c r="K4714" s="14"/>
      <c r="L4714" t="s">
        <v>197</v>
      </c>
      <c r="M4714" t="s">
        <v>202</v>
      </c>
      <c r="N4714" s="14"/>
      <c r="O4714" s="14"/>
      <c r="P4714" s="14"/>
      <c r="Q4714" s="14"/>
      <c r="R4714" s="14"/>
      <c r="S4714" s="14">
        <v>0</v>
      </c>
    </row>
    <row r="4715" spans="1:19" x14ac:dyDescent="0.3">
      <c r="A4715" t="s">
        <v>9688</v>
      </c>
      <c r="B4715" t="s">
        <v>102</v>
      </c>
      <c r="C4715" s="14">
        <v>2006</v>
      </c>
      <c r="D4715" t="s">
        <v>302</v>
      </c>
      <c r="E4715" t="s">
        <v>4076</v>
      </c>
      <c r="F4715" t="s">
        <v>336</v>
      </c>
      <c r="G4715" t="s">
        <v>337</v>
      </c>
      <c r="H4715" t="s">
        <v>456</v>
      </c>
      <c r="I4715" s="14">
        <v>225000000</v>
      </c>
      <c r="J4715" t="s">
        <v>146</v>
      </c>
      <c r="K4715" s="14">
        <v>225000000</v>
      </c>
      <c r="L4715" t="s">
        <v>198</v>
      </c>
      <c r="M4715" t="s">
        <v>4353</v>
      </c>
      <c r="N4715" s="14"/>
      <c r="O4715" s="14"/>
      <c r="P4715" s="14"/>
      <c r="Q4715" s="14">
        <v>0</v>
      </c>
      <c r="R4715" s="14">
        <v>1</v>
      </c>
      <c r="S4715" s="14">
        <v>1</v>
      </c>
    </row>
    <row r="4716" spans="1:19" x14ac:dyDescent="0.3">
      <c r="A4716" t="s">
        <v>9689</v>
      </c>
      <c r="B4716" t="s">
        <v>102</v>
      </c>
      <c r="C4716" s="14">
        <v>2008</v>
      </c>
      <c r="D4716" t="s">
        <v>4985</v>
      </c>
      <c r="E4716" t="s">
        <v>9690</v>
      </c>
      <c r="F4716" t="s">
        <v>336</v>
      </c>
      <c r="G4716" t="s">
        <v>337</v>
      </c>
      <c r="H4716" t="s">
        <v>456</v>
      </c>
      <c r="I4716" s="14"/>
      <c r="J4716" t="s">
        <v>4353</v>
      </c>
      <c r="K4716" s="14">
        <v>385000000</v>
      </c>
      <c r="L4716" t="s">
        <v>198</v>
      </c>
      <c r="M4716" t="s">
        <v>4353</v>
      </c>
      <c r="N4716" s="14"/>
      <c r="O4716" s="14"/>
      <c r="P4716" s="14"/>
      <c r="Q4716" s="14">
        <v>0</v>
      </c>
      <c r="R4716" s="14">
        <v>1</v>
      </c>
      <c r="S4716" s="14">
        <v>1</v>
      </c>
    </row>
    <row r="4717" spans="1:19" x14ac:dyDescent="0.3">
      <c r="A4717" t="s">
        <v>9691</v>
      </c>
      <c r="B4717" t="s">
        <v>102</v>
      </c>
      <c r="C4717" s="14">
        <v>2009</v>
      </c>
      <c r="D4717" t="s">
        <v>5025</v>
      </c>
      <c r="E4717" t="s">
        <v>4078</v>
      </c>
      <c r="F4717" t="s">
        <v>336</v>
      </c>
      <c r="G4717" t="s">
        <v>337</v>
      </c>
      <c r="H4717" t="s">
        <v>456</v>
      </c>
      <c r="I4717" s="14">
        <v>178500000</v>
      </c>
      <c r="J4717" t="s">
        <v>146</v>
      </c>
      <c r="K4717" s="14">
        <v>178500000</v>
      </c>
      <c r="L4717" t="s">
        <v>198</v>
      </c>
      <c r="M4717" t="s">
        <v>4353</v>
      </c>
      <c r="N4717" s="14"/>
      <c r="O4717" s="14"/>
      <c r="P4717" s="14"/>
      <c r="Q4717" s="14">
        <v>0</v>
      </c>
      <c r="R4717" s="14">
        <v>1</v>
      </c>
      <c r="S4717" s="14">
        <v>1</v>
      </c>
    </row>
    <row r="4718" spans="1:19" x14ac:dyDescent="0.3">
      <c r="A4718" t="s">
        <v>9692</v>
      </c>
      <c r="B4718" t="s">
        <v>102</v>
      </c>
      <c r="C4718" s="14">
        <v>2009</v>
      </c>
      <c r="D4718" t="s">
        <v>4985</v>
      </c>
      <c r="E4718" t="s">
        <v>4079</v>
      </c>
      <c r="F4718" t="s">
        <v>336</v>
      </c>
      <c r="G4718" t="s">
        <v>337</v>
      </c>
      <c r="H4718" t="s">
        <v>207</v>
      </c>
      <c r="I4718" s="14"/>
      <c r="J4718" t="s">
        <v>4353</v>
      </c>
      <c r="K4718" s="14">
        <v>176000000</v>
      </c>
      <c r="L4718" t="s">
        <v>198</v>
      </c>
      <c r="M4718" t="s">
        <v>4353</v>
      </c>
      <c r="N4718" s="14"/>
      <c r="O4718" s="14"/>
      <c r="P4718" s="14"/>
      <c r="Q4718" s="14">
        <v>0</v>
      </c>
      <c r="R4718" s="14">
        <v>1</v>
      </c>
      <c r="S4718" s="14">
        <v>1</v>
      </c>
    </row>
    <row r="4719" spans="1:19" x14ac:dyDescent="0.3">
      <c r="A4719" t="s">
        <v>9693</v>
      </c>
      <c r="B4719" t="s">
        <v>102</v>
      </c>
      <c r="C4719" s="14">
        <v>2010</v>
      </c>
      <c r="D4719" t="s">
        <v>302</v>
      </c>
      <c r="E4719" t="s">
        <v>4080</v>
      </c>
      <c r="F4719" t="s">
        <v>787</v>
      </c>
      <c r="G4719" t="s">
        <v>365</v>
      </c>
      <c r="H4719" t="s">
        <v>4353</v>
      </c>
      <c r="I4719" s="14">
        <v>10000</v>
      </c>
      <c r="J4719" t="s">
        <v>146</v>
      </c>
      <c r="K4719" s="14">
        <v>10000</v>
      </c>
      <c r="L4719" t="s">
        <v>197</v>
      </c>
      <c r="M4719" t="s">
        <v>202</v>
      </c>
      <c r="N4719" s="14"/>
      <c r="O4719" s="14"/>
      <c r="P4719" s="14"/>
      <c r="Q4719" s="14"/>
      <c r="R4719" s="14"/>
      <c r="S4719" s="14">
        <v>0</v>
      </c>
    </row>
    <row r="4720" spans="1:19" x14ac:dyDescent="0.3">
      <c r="A4720" t="s">
        <v>9694</v>
      </c>
      <c r="B4720" t="s">
        <v>102</v>
      </c>
      <c r="C4720" s="14">
        <v>2010</v>
      </c>
      <c r="D4720" t="s">
        <v>302</v>
      </c>
      <c r="E4720" t="s">
        <v>4081</v>
      </c>
      <c r="F4720" t="s">
        <v>299</v>
      </c>
      <c r="G4720" t="s">
        <v>299</v>
      </c>
      <c r="H4720" t="s">
        <v>4353</v>
      </c>
      <c r="I4720" s="14">
        <v>90000000</v>
      </c>
      <c r="J4720" t="s">
        <v>179</v>
      </c>
      <c r="K4720" s="14">
        <v>4835.35205078125</v>
      </c>
      <c r="L4720" t="s">
        <v>197</v>
      </c>
      <c r="M4720" t="s">
        <v>202</v>
      </c>
      <c r="N4720" s="14"/>
      <c r="O4720" s="14"/>
      <c r="P4720" s="14"/>
      <c r="Q4720" s="14"/>
      <c r="R4720" s="14"/>
      <c r="S4720" s="14">
        <v>0</v>
      </c>
    </row>
    <row r="4721" spans="1:19" x14ac:dyDescent="0.3">
      <c r="A4721" t="s">
        <v>9695</v>
      </c>
      <c r="B4721" t="s">
        <v>102</v>
      </c>
      <c r="C4721" s="14">
        <v>2010</v>
      </c>
      <c r="D4721" t="s">
        <v>5025</v>
      </c>
      <c r="E4721" t="s">
        <v>4082</v>
      </c>
      <c r="F4721" t="s">
        <v>336</v>
      </c>
      <c r="G4721" t="s">
        <v>337</v>
      </c>
      <c r="H4721" t="s">
        <v>456</v>
      </c>
      <c r="I4721" s="14">
        <v>300000000</v>
      </c>
      <c r="J4721" t="s">
        <v>146</v>
      </c>
      <c r="K4721" s="14">
        <v>300000000</v>
      </c>
      <c r="L4721" t="s">
        <v>198</v>
      </c>
      <c r="M4721" t="s">
        <v>4353</v>
      </c>
      <c r="N4721" s="14"/>
      <c r="O4721" s="14"/>
      <c r="P4721" s="14"/>
      <c r="Q4721" s="14">
        <v>0</v>
      </c>
      <c r="R4721" s="14">
        <v>1</v>
      </c>
      <c r="S4721" s="14">
        <v>1</v>
      </c>
    </row>
    <row r="4722" spans="1:19" x14ac:dyDescent="0.3">
      <c r="A4722" t="s">
        <v>9696</v>
      </c>
      <c r="B4722" t="s">
        <v>102</v>
      </c>
      <c r="C4722" s="14">
        <v>2011</v>
      </c>
      <c r="D4722" t="s">
        <v>302</v>
      </c>
      <c r="E4722" t="s">
        <v>4084</v>
      </c>
      <c r="F4722" t="s">
        <v>463</v>
      </c>
      <c r="G4722" t="s">
        <v>337</v>
      </c>
      <c r="H4722" t="s">
        <v>456</v>
      </c>
      <c r="I4722" s="14">
        <v>200000000</v>
      </c>
      <c r="J4722" t="s">
        <v>146</v>
      </c>
      <c r="K4722" s="14">
        <v>200000000</v>
      </c>
      <c r="L4722" t="s">
        <v>198</v>
      </c>
      <c r="M4722" t="s">
        <v>199</v>
      </c>
      <c r="N4722" s="14"/>
      <c r="O4722" s="14"/>
      <c r="P4722" s="14">
        <v>5</v>
      </c>
      <c r="Q4722" s="14">
        <v>0</v>
      </c>
      <c r="R4722" s="14">
        <v>1</v>
      </c>
      <c r="S4722" s="14">
        <v>1</v>
      </c>
    </row>
    <row r="4723" spans="1:19" x14ac:dyDescent="0.3">
      <c r="A4723" t="s">
        <v>9697</v>
      </c>
      <c r="B4723" t="s">
        <v>102</v>
      </c>
      <c r="C4723" s="14">
        <v>2011</v>
      </c>
      <c r="D4723" t="s">
        <v>302</v>
      </c>
      <c r="E4723" t="s">
        <v>4085</v>
      </c>
      <c r="F4723" t="s">
        <v>299</v>
      </c>
      <c r="G4723" t="s">
        <v>299</v>
      </c>
      <c r="H4723" t="s">
        <v>4353</v>
      </c>
      <c r="I4723" s="14">
        <v>5000</v>
      </c>
      <c r="J4723" t="s">
        <v>146</v>
      </c>
      <c r="K4723" s="14">
        <v>5000</v>
      </c>
      <c r="L4723" t="s">
        <v>197</v>
      </c>
      <c r="M4723" t="s">
        <v>202</v>
      </c>
      <c r="N4723" s="14"/>
      <c r="O4723" s="14"/>
      <c r="P4723" s="14"/>
      <c r="Q4723" s="14"/>
      <c r="R4723" s="14"/>
      <c r="S4723" s="14">
        <v>0</v>
      </c>
    </row>
    <row r="4724" spans="1:19" x14ac:dyDescent="0.3">
      <c r="A4724" t="s">
        <v>9698</v>
      </c>
      <c r="B4724" t="s">
        <v>102</v>
      </c>
      <c r="C4724" s="14">
        <v>2011</v>
      </c>
      <c r="D4724" t="s">
        <v>4985</v>
      </c>
      <c r="E4724" t="s">
        <v>4086</v>
      </c>
      <c r="F4724" t="s">
        <v>336</v>
      </c>
      <c r="G4724" t="s">
        <v>337</v>
      </c>
      <c r="H4724" t="s">
        <v>207</v>
      </c>
      <c r="I4724" s="14"/>
      <c r="J4724" t="s">
        <v>4353</v>
      </c>
      <c r="K4724" s="14">
        <v>1000000000</v>
      </c>
      <c r="L4724" t="s">
        <v>198</v>
      </c>
      <c r="M4724" t="s">
        <v>4353</v>
      </c>
      <c r="N4724" s="14"/>
      <c r="O4724" s="14"/>
      <c r="P4724" s="14"/>
      <c r="Q4724" s="14">
        <v>0</v>
      </c>
      <c r="R4724" s="14">
        <v>1</v>
      </c>
      <c r="S4724" s="14">
        <v>1</v>
      </c>
    </row>
    <row r="4725" spans="1:19" x14ac:dyDescent="0.3">
      <c r="A4725" t="s">
        <v>9699</v>
      </c>
      <c r="B4725" t="s">
        <v>102</v>
      </c>
      <c r="C4725" s="14">
        <v>2011</v>
      </c>
      <c r="D4725" t="s">
        <v>4985</v>
      </c>
      <c r="E4725" t="s">
        <v>4083</v>
      </c>
      <c r="F4725" t="s">
        <v>463</v>
      </c>
      <c r="G4725" t="s">
        <v>337</v>
      </c>
      <c r="H4725" t="s">
        <v>456</v>
      </c>
      <c r="I4725" s="14"/>
      <c r="J4725" t="s">
        <v>4353</v>
      </c>
      <c r="K4725" s="14">
        <v>673000000</v>
      </c>
      <c r="L4725" t="s">
        <v>198</v>
      </c>
      <c r="M4725" t="s">
        <v>199</v>
      </c>
      <c r="N4725" s="14"/>
      <c r="O4725" s="14"/>
      <c r="P4725" s="14"/>
      <c r="Q4725" s="14">
        <v>0</v>
      </c>
      <c r="R4725" s="14">
        <v>1</v>
      </c>
      <c r="S4725" s="14">
        <v>1</v>
      </c>
    </row>
    <row r="4726" spans="1:19" x14ac:dyDescent="0.3">
      <c r="A4726" t="s">
        <v>9700</v>
      </c>
      <c r="B4726" t="s">
        <v>102</v>
      </c>
      <c r="C4726" s="14">
        <v>2012</v>
      </c>
      <c r="D4726" t="s">
        <v>302</v>
      </c>
      <c r="E4726" t="s">
        <v>4087</v>
      </c>
      <c r="F4726" t="s">
        <v>299</v>
      </c>
      <c r="G4726" t="s">
        <v>299</v>
      </c>
      <c r="H4726" t="s">
        <v>4353</v>
      </c>
      <c r="I4726" s="14">
        <v>10000</v>
      </c>
      <c r="J4726" t="s">
        <v>146</v>
      </c>
      <c r="K4726" s="14">
        <v>10000</v>
      </c>
      <c r="L4726" t="s">
        <v>197</v>
      </c>
      <c r="M4726" t="s">
        <v>202</v>
      </c>
      <c r="N4726" s="14"/>
      <c r="O4726" s="14"/>
      <c r="P4726" s="14"/>
      <c r="Q4726" s="14"/>
      <c r="R4726" s="14"/>
      <c r="S4726" s="14">
        <v>0</v>
      </c>
    </row>
    <row r="4727" spans="1:19" x14ac:dyDescent="0.3">
      <c r="A4727" t="s">
        <v>9701</v>
      </c>
      <c r="B4727" t="s">
        <v>102</v>
      </c>
      <c r="C4727" s="14">
        <v>2013</v>
      </c>
      <c r="D4727" t="s">
        <v>4985</v>
      </c>
      <c r="E4727" t="s">
        <v>4088</v>
      </c>
      <c r="F4727" t="s">
        <v>463</v>
      </c>
      <c r="G4727" t="s">
        <v>337</v>
      </c>
      <c r="H4727" t="s">
        <v>456</v>
      </c>
      <c r="I4727" s="14"/>
      <c r="J4727" t="s">
        <v>4353</v>
      </c>
      <c r="K4727" s="14">
        <v>28000000</v>
      </c>
      <c r="L4727" t="s">
        <v>198</v>
      </c>
      <c r="M4727" t="s">
        <v>199</v>
      </c>
      <c r="N4727" s="14"/>
      <c r="O4727" s="14"/>
      <c r="P4727" s="14"/>
      <c r="Q4727" s="14">
        <v>0</v>
      </c>
      <c r="R4727" s="14">
        <v>1</v>
      </c>
      <c r="S4727" s="14">
        <v>1</v>
      </c>
    </row>
    <row r="4728" spans="1:19" x14ac:dyDescent="0.3">
      <c r="A4728" t="s">
        <v>9702</v>
      </c>
      <c r="B4728" t="s">
        <v>102</v>
      </c>
      <c r="C4728" s="14">
        <v>2014</v>
      </c>
      <c r="D4728" t="s">
        <v>4985</v>
      </c>
      <c r="E4728" t="s">
        <v>4089</v>
      </c>
      <c r="F4728" t="s">
        <v>463</v>
      </c>
      <c r="G4728" t="s">
        <v>337</v>
      </c>
      <c r="H4728" t="s">
        <v>699</v>
      </c>
      <c r="I4728" s="14"/>
      <c r="J4728" t="s">
        <v>4353</v>
      </c>
      <c r="K4728" s="14">
        <v>645000000</v>
      </c>
      <c r="L4728" t="s">
        <v>198</v>
      </c>
      <c r="M4728" t="s">
        <v>199</v>
      </c>
      <c r="N4728" s="14"/>
      <c r="O4728" s="14"/>
      <c r="P4728" s="14"/>
      <c r="Q4728" s="14">
        <v>0</v>
      </c>
      <c r="R4728" s="14">
        <v>1</v>
      </c>
      <c r="S4728" s="14">
        <v>1</v>
      </c>
    </row>
    <row r="4729" spans="1:19" x14ac:dyDescent="0.3">
      <c r="A4729" t="s">
        <v>9703</v>
      </c>
      <c r="B4729" t="s">
        <v>102</v>
      </c>
      <c r="C4729" s="14">
        <v>2014</v>
      </c>
      <c r="D4729" t="s">
        <v>4985</v>
      </c>
      <c r="E4729" t="s">
        <v>4090</v>
      </c>
      <c r="F4729" t="s">
        <v>732</v>
      </c>
      <c r="G4729" t="s">
        <v>337</v>
      </c>
      <c r="H4729" t="s">
        <v>699</v>
      </c>
      <c r="I4729" s="14"/>
      <c r="J4729" t="s">
        <v>4353</v>
      </c>
      <c r="K4729" s="14">
        <v>1400000000</v>
      </c>
      <c r="L4729" t="s">
        <v>198</v>
      </c>
      <c r="M4729" t="s">
        <v>199</v>
      </c>
      <c r="N4729" s="14"/>
      <c r="O4729" s="14"/>
      <c r="P4729" s="14"/>
      <c r="Q4729" s="14">
        <v>0</v>
      </c>
      <c r="R4729" s="14">
        <v>1</v>
      </c>
      <c r="S4729" s="14">
        <v>1</v>
      </c>
    </row>
    <row r="4730" spans="1:19" x14ac:dyDescent="0.3">
      <c r="A4730" t="s">
        <v>9704</v>
      </c>
      <c r="B4730" t="s">
        <v>102</v>
      </c>
      <c r="C4730" s="14">
        <v>2017</v>
      </c>
      <c r="D4730" t="s">
        <v>4985</v>
      </c>
      <c r="E4730" t="s">
        <v>4091</v>
      </c>
      <c r="F4730" t="s">
        <v>336</v>
      </c>
      <c r="G4730" t="s">
        <v>337</v>
      </c>
      <c r="H4730" t="s">
        <v>699</v>
      </c>
      <c r="I4730" s="14"/>
      <c r="J4730" t="s">
        <v>4353</v>
      </c>
      <c r="K4730" s="14">
        <v>1800000000</v>
      </c>
      <c r="L4730" t="s">
        <v>198</v>
      </c>
      <c r="M4730" t="s">
        <v>4353</v>
      </c>
      <c r="N4730" s="14"/>
      <c r="O4730" s="14"/>
      <c r="P4730" s="14"/>
      <c r="Q4730" s="14">
        <v>0</v>
      </c>
      <c r="R4730" s="14">
        <v>1</v>
      </c>
      <c r="S4730" s="14">
        <v>1</v>
      </c>
    </row>
    <row r="4731" spans="1:19" x14ac:dyDescent="0.3">
      <c r="A4731" t="s">
        <v>9705</v>
      </c>
      <c r="B4731" t="s">
        <v>125</v>
      </c>
      <c r="C4731" s="14">
        <v>1993</v>
      </c>
      <c r="D4731" t="s">
        <v>362</v>
      </c>
      <c r="E4731" t="s">
        <v>4094</v>
      </c>
      <c r="F4731" t="s">
        <v>299</v>
      </c>
      <c r="G4731" t="s">
        <v>299</v>
      </c>
      <c r="H4731" t="s">
        <v>4353</v>
      </c>
      <c r="I4731" s="14"/>
      <c r="J4731" t="s">
        <v>4353</v>
      </c>
      <c r="K4731" s="14"/>
      <c r="L4731" t="s">
        <v>197</v>
      </c>
      <c r="M4731" t="s">
        <v>4353</v>
      </c>
      <c r="N4731" s="14"/>
      <c r="O4731" s="14"/>
      <c r="P4731" s="14"/>
      <c r="Q4731" s="14"/>
      <c r="R4731" s="14"/>
      <c r="S4731" s="14">
        <v>0</v>
      </c>
    </row>
    <row r="4732" spans="1:19" x14ac:dyDescent="0.3">
      <c r="A4732" t="s">
        <v>9706</v>
      </c>
      <c r="B4732" t="s">
        <v>125</v>
      </c>
      <c r="C4732" s="14">
        <v>1994</v>
      </c>
      <c r="D4732" t="s">
        <v>362</v>
      </c>
      <c r="E4732" t="s">
        <v>4095</v>
      </c>
      <c r="F4732" t="s">
        <v>299</v>
      </c>
      <c r="G4732" t="s">
        <v>299</v>
      </c>
      <c r="H4732" t="s">
        <v>4353</v>
      </c>
      <c r="I4732" s="14"/>
      <c r="J4732" t="s">
        <v>4353</v>
      </c>
      <c r="K4732" s="14"/>
      <c r="L4732" t="s">
        <v>197</v>
      </c>
      <c r="M4732" t="s">
        <v>4353</v>
      </c>
      <c r="N4732" s="14"/>
      <c r="O4732" s="14"/>
      <c r="P4732" s="14"/>
      <c r="Q4732" s="14"/>
      <c r="R4732" s="14"/>
      <c r="S4732" s="14">
        <v>0</v>
      </c>
    </row>
    <row r="4733" spans="1:19" x14ac:dyDescent="0.3">
      <c r="A4733" t="s">
        <v>9707</v>
      </c>
      <c r="B4733" t="s">
        <v>125</v>
      </c>
      <c r="C4733" s="14">
        <v>2000</v>
      </c>
      <c r="D4733" t="s">
        <v>302</v>
      </c>
      <c r="E4733" t="s">
        <v>4096</v>
      </c>
      <c r="F4733" t="s">
        <v>299</v>
      </c>
      <c r="G4733" t="s">
        <v>299</v>
      </c>
      <c r="H4733" t="s">
        <v>207</v>
      </c>
      <c r="I4733" s="14">
        <v>70000000</v>
      </c>
      <c r="J4733" t="s">
        <v>146</v>
      </c>
      <c r="K4733" s="14">
        <v>70000000</v>
      </c>
      <c r="L4733" t="s">
        <v>198</v>
      </c>
      <c r="M4733" t="s">
        <v>4353</v>
      </c>
      <c r="N4733" s="14"/>
      <c r="O4733" s="14"/>
      <c r="P4733" s="14"/>
      <c r="Q4733" s="14">
        <v>0</v>
      </c>
      <c r="R4733" s="14">
        <v>1</v>
      </c>
      <c r="S4733" s="14">
        <v>1</v>
      </c>
    </row>
    <row r="4734" spans="1:19" x14ac:dyDescent="0.3">
      <c r="A4734" t="s">
        <v>9708</v>
      </c>
      <c r="B4734" t="s">
        <v>125</v>
      </c>
      <c r="C4734" s="14">
        <v>2003</v>
      </c>
      <c r="D4734" t="s">
        <v>302</v>
      </c>
      <c r="E4734" t="s">
        <v>4097</v>
      </c>
      <c r="F4734" t="s">
        <v>299</v>
      </c>
      <c r="G4734" t="s">
        <v>299</v>
      </c>
      <c r="H4734" t="s">
        <v>207</v>
      </c>
      <c r="I4734" s="14">
        <v>4000000</v>
      </c>
      <c r="J4734" t="s">
        <v>146</v>
      </c>
      <c r="K4734" s="14">
        <v>4000000</v>
      </c>
      <c r="L4734" t="s">
        <v>198</v>
      </c>
      <c r="M4734" t="s">
        <v>4353</v>
      </c>
      <c r="N4734" s="14"/>
      <c r="O4734" s="14"/>
      <c r="P4734" s="14"/>
      <c r="Q4734" s="14">
        <v>0</v>
      </c>
      <c r="R4734" s="14">
        <v>1</v>
      </c>
      <c r="S4734" s="14">
        <v>1</v>
      </c>
    </row>
    <row r="4735" spans="1:19" x14ac:dyDescent="0.3">
      <c r="A4735" t="s">
        <v>9709</v>
      </c>
      <c r="B4735" t="s">
        <v>125</v>
      </c>
      <c r="C4735" s="14">
        <v>2007</v>
      </c>
      <c r="D4735" t="s">
        <v>302</v>
      </c>
      <c r="E4735" t="s">
        <v>9713</v>
      </c>
      <c r="F4735" t="s">
        <v>336</v>
      </c>
      <c r="G4735" t="s">
        <v>337</v>
      </c>
      <c r="H4735" t="s">
        <v>207</v>
      </c>
      <c r="I4735" s="14">
        <v>31000000</v>
      </c>
      <c r="J4735" t="s">
        <v>146</v>
      </c>
      <c r="K4735" s="14">
        <v>31000000</v>
      </c>
      <c r="L4735" t="s">
        <v>198</v>
      </c>
      <c r="M4735" t="s">
        <v>4353</v>
      </c>
      <c r="N4735" s="14"/>
      <c r="O4735" s="14"/>
      <c r="P4735" s="14"/>
      <c r="Q4735" s="14">
        <v>0</v>
      </c>
      <c r="R4735" s="14">
        <v>1</v>
      </c>
      <c r="S4735" s="14">
        <v>1</v>
      </c>
    </row>
    <row r="4736" spans="1:19" x14ac:dyDescent="0.3">
      <c r="A4736" t="s">
        <v>9711</v>
      </c>
      <c r="B4736" t="s">
        <v>125</v>
      </c>
      <c r="C4736" s="14">
        <v>2007</v>
      </c>
      <c r="D4736" t="s">
        <v>302</v>
      </c>
      <c r="E4736" t="s">
        <v>10037</v>
      </c>
      <c r="F4736" t="s">
        <v>299</v>
      </c>
      <c r="G4736" t="s">
        <v>299</v>
      </c>
      <c r="H4736" t="s">
        <v>4353</v>
      </c>
      <c r="I4736" s="14">
        <v>140000000</v>
      </c>
      <c r="J4736" t="s">
        <v>192</v>
      </c>
      <c r="K4736" s="14">
        <v>703682.5625</v>
      </c>
      <c r="L4736" t="s">
        <v>197</v>
      </c>
      <c r="M4736" t="s">
        <v>202</v>
      </c>
      <c r="N4736" s="14"/>
      <c r="O4736" s="14"/>
      <c r="P4736" s="14"/>
      <c r="Q4736" s="14"/>
      <c r="R4736" s="14"/>
      <c r="S4736" s="14">
        <v>0</v>
      </c>
    </row>
    <row r="4737" spans="1:19" x14ac:dyDescent="0.3">
      <c r="A4737" t="s">
        <v>9712</v>
      </c>
      <c r="B4737" t="s">
        <v>125</v>
      </c>
      <c r="C4737" s="14">
        <v>2007</v>
      </c>
      <c r="D4737" t="s">
        <v>302</v>
      </c>
      <c r="E4737" t="s">
        <v>9710</v>
      </c>
      <c r="F4737" t="s">
        <v>299</v>
      </c>
      <c r="G4737" t="s">
        <v>299</v>
      </c>
      <c r="H4737" t="s">
        <v>4353</v>
      </c>
      <c r="I4737" s="14">
        <v>20000000</v>
      </c>
      <c r="J4737" t="s">
        <v>147</v>
      </c>
      <c r="K4737" s="14">
        <v>2628973.25</v>
      </c>
      <c r="L4737" t="s">
        <v>197</v>
      </c>
      <c r="M4737" t="s">
        <v>202</v>
      </c>
      <c r="N4737" s="14"/>
      <c r="O4737" s="14"/>
      <c r="P4737" s="14"/>
      <c r="Q4737" s="14"/>
      <c r="R4737" s="14"/>
      <c r="S4737" s="14">
        <v>0</v>
      </c>
    </row>
    <row r="4738" spans="1:19" x14ac:dyDescent="0.3">
      <c r="A4738" t="s">
        <v>9714</v>
      </c>
      <c r="B4738" t="s">
        <v>125</v>
      </c>
      <c r="C4738" s="14">
        <v>2008</v>
      </c>
      <c r="D4738" t="s">
        <v>302</v>
      </c>
      <c r="E4738" t="s">
        <v>4098</v>
      </c>
      <c r="F4738" t="s">
        <v>299</v>
      </c>
      <c r="G4738" t="s">
        <v>299</v>
      </c>
      <c r="H4738" t="s">
        <v>4353</v>
      </c>
      <c r="I4738" s="14">
        <v>300000</v>
      </c>
      <c r="J4738" t="s">
        <v>146</v>
      </c>
      <c r="K4738" s="14">
        <v>300000</v>
      </c>
      <c r="L4738" t="s">
        <v>197</v>
      </c>
      <c r="M4738" t="s">
        <v>202</v>
      </c>
      <c r="N4738" s="14"/>
      <c r="O4738" s="14"/>
      <c r="P4738" s="14"/>
      <c r="Q4738" s="14"/>
      <c r="R4738" s="14"/>
      <c r="S4738" s="14">
        <v>0</v>
      </c>
    </row>
    <row r="4739" spans="1:19" x14ac:dyDescent="0.3">
      <c r="A4739" t="s">
        <v>9715</v>
      </c>
      <c r="B4739" t="s">
        <v>125</v>
      </c>
      <c r="C4739" s="14">
        <v>2008</v>
      </c>
      <c r="D4739" t="s">
        <v>302</v>
      </c>
      <c r="E4739" t="s">
        <v>9719</v>
      </c>
      <c r="F4739" t="s">
        <v>299</v>
      </c>
      <c r="G4739" t="s">
        <v>299</v>
      </c>
      <c r="H4739" t="s">
        <v>4353</v>
      </c>
      <c r="I4739" s="14">
        <v>8000000</v>
      </c>
      <c r="J4739" t="s">
        <v>146</v>
      </c>
      <c r="K4739" s="14">
        <v>8000000</v>
      </c>
      <c r="L4739" t="s">
        <v>197</v>
      </c>
      <c r="M4739" t="s">
        <v>202</v>
      </c>
      <c r="N4739" s="14"/>
      <c r="O4739" s="14"/>
      <c r="P4739" s="14"/>
      <c r="Q4739" s="14"/>
      <c r="R4739" s="14"/>
      <c r="S4739" s="14">
        <v>0</v>
      </c>
    </row>
    <row r="4740" spans="1:19" x14ac:dyDescent="0.3">
      <c r="A4740" t="s">
        <v>9717</v>
      </c>
      <c r="B4740" t="s">
        <v>125</v>
      </c>
      <c r="C4740" s="14">
        <v>2008</v>
      </c>
      <c r="D4740" t="s">
        <v>302</v>
      </c>
      <c r="E4740" t="s">
        <v>9716</v>
      </c>
      <c r="F4740" t="s">
        <v>336</v>
      </c>
      <c r="G4740" t="s">
        <v>337</v>
      </c>
      <c r="H4740" t="s">
        <v>207</v>
      </c>
      <c r="I4740" s="14">
        <v>59231170</v>
      </c>
      <c r="J4740" t="s">
        <v>146</v>
      </c>
      <c r="K4740" s="14">
        <v>59231170</v>
      </c>
      <c r="L4740" t="s">
        <v>198</v>
      </c>
      <c r="M4740" t="s">
        <v>202</v>
      </c>
      <c r="N4740" s="14"/>
      <c r="O4740" s="14"/>
      <c r="P4740" s="14"/>
      <c r="Q4740" s="14">
        <v>0</v>
      </c>
      <c r="R4740" s="14">
        <v>1</v>
      </c>
      <c r="S4740" s="14">
        <v>1</v>
      </c>
    </row>
    <row r="4741" spans="1:19" x14ac:dyDescent="0.3">
      <c r="A4741" t="s">
        <v>9718</v>
      </c>
      <c r="B4741" t="s">
        <v>125</v>
      </c>
      <c r="C4741" s="14">
        <v>2008</v>
      </c>
      <c r="D4741" t="s">
        <v>302</v>
      </c>
      <c r="E4741" t="s">
        <v>4100</v>
      </c>
      <c r="F4741" t="s">
        <v>299</v>
      </c>
      <c r="G4741" t="s">
        <v>299</v>
      </c>
      <c r="H4741" t="s">
        <v>207</v>
      </c>
      <c r="I4741" s="14"/>
      <c r="J4741" t="s">
        <v>146</v>
      </c>
      <c r="K4741" s="14"/>
      <c r="L4741" t="s">
        <v>198</v>
      </c>
      <c r="M4741" t="s">
        <v>202</v>
      </c>
      <c r="N4741" s="14"/>
      <c r="O4741" s="14"/>
      <c r="P4741" s="14"/>
      <c r="Q4741" s="14">
        <v>0</v>
      </c>
      <c r="R4741" s="14">
        <v>1</v>
      </c>
      <c r="S4741" s="14">
        <v>1</v>
      </c>
    </row>
    <row r="4742" spans="1:19" x14ac:dyDescent="0.3">
      <c r="A4742" t="s">
        <v>9720</v>
      </c>
      <c r="B4742" t="s">
        <v>125</v>
      </c>
      <c r="C4742" s="14">
        <v>2008</v>
      </c>
      <c r="D4742" t="s">
        <v>302</v>
      </c>
      <c r="E4742" t="s">
        <v>4099</v>
      </c>
      <c r="F4742" t="s">
        <v>299</v>
      </c>
      <c r="G4742" t="s">
        <v>299</v>
      </c>
      <c r="H4742" t="s">
        <v>4353</v>
      </c>
      <c r="I4742" s="14"/>
      <c r="J4742" t="s">
        <v>4353</v>
      </c>
      <c r="K4742" s="14"/>
      <c r="L4742" t="s">
        <v>197</v>
      </c>
      <c r="M4742" t="s">
        <v>202</v>
      </c>
      <c r="N4742" s="14"/>
      <c r="O4742" s="14"/>
      <c r="P4742" s="14"/>
      <c r="Q4742" s="14"/>
      <c r="R4742" s="14"/>
      <c r="S4742" s="14">
        <v>0</v>
      </c>
    </row>
    <row r="4743" spans="1:19" x14ac:dyDescent="0.3">
      <c r="A4743" t="s">
        <v>9721</v>
      </c>
      <c r="B4743" t="s">
        <v>125</v>
      </c>
      <c r="C4743" s="14">
        <v>2009</v>
      </c>
      <c r="D4743" t="s">
        <v>302</v>
      </c>
      <c r="E4743" t="s">
        <v>9722</v>
      </c>
      <c r="F4743" t="s">
        <v>336</v>
      </c>
      <c r="G4743" t="s">
        <v>337</v>
      </c>
      <c r="H4743" t="s">
        <v>207</v>
      </c>
      <c r="I4743" s="14">
        <v>90400000</v>
      </c>
      <c r="J4743" t="s">
        <v>146</v>
      </c>
      <c r="K4743" s="14">
        <v>90400000</v>
      </c>
      <c r="L4743" t="s">
        <v>198</v>
      </c>
      <c r="M4743" t="s">
        <v>202</v>
      </c>
      <c r="N4743" s="14"/>
      <c r="O4743" s="14"/>
      <c r="P4743" s="14"/>
      <c r="Q4743" s="14">
        <v>0</v>
      </c>
      <c r="R4743" s="14">
        <v>1</v>
      </c>
      <c r="S4743" s="14">
        <v>1</v>
      </c>
    </row>
    <row r="4744" spans="1:19" x14ac:dyDescent="0.3">
      <c r="A4744" t="s">
        <v>9723</v>
      </c>
      <c r="B4744" t="s">
        <v>125</v>
      </c>
      <c r="C4744" s="14">
        <v>2009</v>
      </c>
      <c r="D4744" t="s">
        <v>302</v>
      </c>
      <c r="E4744" t="s">
        <v>4102</v>
      </c>
      <c r="F4744" t="s">
        <v>299</v>
      </c>
      <c r="G4744" t="s">
        <v>299</v>
      </c>
      <c r="H4744" t="s">
        <v>4353</v>
      </c>
      <c r="I4744" s="14">
        <v>40000000</v>
      </c>
      <c r="J4744" t="s">
        <v>146</v>
      </c>
      <c r="K4744" s="14">
        <v>40000000</v>
      </c>
      <c r="L4744" t="s">
        <v>197</v>
      </c>
      <c r="M4744" t="s">
        <v>202</v>
      </c>
      <c r="N4744" s="14"/>
      <c r="O4744" s="14"/>
      <c r="P4744" s="14"/>
      <c r="Q4744" s="14"/>
      <c r="R4744" s="14"/>
      <c r="S4744" s="14">
        <v>0</v>
      </c>
    </row>
    <row r="4745" spans="1:19" x14ac:dyDescent="0.3">
      <c r="A4745" t="s">
        <v>9724</v>
      </c>
      <c r="B4745" t="s">
        <v>125</v>
      </c>
      <c r="C4745" s="14">
        <v>2009</v>
      </c>
      <c r="D4745" t="s">
        <v>302</v>
      </c>
      <c r="E4745" t="s">
        <v>9725</v>
      </c>
      <c r="F4745" t="s">
        <v>299</v>
      </c>
      <c r="G4745" t="s">
        <v>299</v>
      </c>
      <c r="H4745" t="s">
        <v>4353</v>
      </c>
      <c r="I4745" s="14">
        <v>5000000</v>
      </c>
      <c r="J4745" t="s">
        <v>147</v>
      </c>
      <c r="K4745" s="14">
        <v>731912.6875</v>
      </c>
      <c r="L4745" t="s">
        <v>197</v>
      </c>
      <c r="M4745" t="s">
        <v>202</v>
      </c>
      <c r="N4745" s="14"/>
      <c r="O4745" s="14"/>
      <c r="P4745" s="14"/>
      <c r="Q4745" s="14"/>
      <c r="R4745" s="14"/>
      <c r="S4745" s="14">
        <v>0</v>
      </c>
    </row>
    <row r="4746" spans="1:19" x14ac:dyDescent="0.3">
      <c r="A4746" t="s">
        <v>9726</v>
      </c>
      <c r="B4746" t="s">
        <v>125</v>
      </c>
      <c r="C4746" s="14">
        <v>2009</v>
      </c>
      <c r="D4746" t="s">
        <v>302</v>
      </c>
      <c r="E4746" t="s">
        <v>4101</v>
      </c>
      <c r="F4746" t="s">
        <v>299</v>
      </c>
      <c r="G4746" t="s">
        <v>299</v>
      </c>
      <c r="H4746" t="s">
        <v>4353</v>
      </c>
      <c r="I4746" s="14"/>
      <c r="J4746" t="s">
        <v>4353</v>
      </c>
      <c r="K4746" s="14"/>
      <c r="L4746" t="s">
        <v>197</v>
      </c>
      <c r="M4746" t="s">
        <v>202</v>
      </c>
      <c r="N4746" s="14"/>
      <c r="O4746" s="14"/>
      <c r="P4746" s="14"/>
      <c r="Q4746" s="14"/>
      <c r="R4746" s="14"/>
      <c r="S4746" s="14">
        <v>0</v>
      </c>
    </row>
    <row r="4747" spans="1:19" x14ac:dyDescent="0.3">
      <c r="A4747" t="s">
        <v>9727</v>
      </c>
      <c r="B4747" t="s">
        <v>125</v>
      </c>
      <c r="C4747" s="14">
        <v>2010</v>
      </c>
      <c r="D4747" t="s">
        <v>302</v>
      </c>
      <c r="E4747" t="s">
        <v>4103</v>
      </c>
      <c r="F4747" t="s">
        <v>299</v>
      </c>
      <c r="G4747" t="s">
        <v>299</v>
      </c>
      <c r="H4747" t="s">
        <v>207</v>
      </c>
      <c r="I4747" s="14">
        <v>8000000</v>
      </c>
      <c r="J4747" t="s">
        <v>146</v>
      </c>
      <c r="K4747" s="14">
        <v>8000000</v>
      </c>
      <c r="L4747" t="s">
        <v>198</v>
      </c>
      <c r="M4747" t="s">
        <v>4353</v>
      </c>
      <c r="N4747" s="14"/>
      <c r="O4747" s="14"/>
      <c r="P4747" s="14"/>
      <c r="Q4747" s="14">
        <v>0</v>
      </c>
      <c r="R4747" s="14">
        <v>1</v>
      </c>
      <c r="S4747" s="14">
        <v>1</v>
      </c>
    </row>
    <row r="4748" spans="1:19" x14ac:dyDescent="0.3">
      <c r="A4748" t="s">
        <v>9728</v>
      </c>
      <c r="B4748" t="s">
        <v>125</v>
      </c>
      <c r="C4748" s="14">
        <v>2011</v>
      </c>
      <c r="D4748" t="s">
        <v>302</v>
      </c>
      <c r="E4748" t="s">
        <v>4104</v>
      </c>
      <c r="F4748" t="s">
        <v>299</v>
      </c>
      <c r="G4748" t="s">
        <v>299</v>
      </c>
      <c r="H4748" t="s">
        <v>4353</v>
      </c>
      <c r="I4748" s="14"/>
      <c r="J4748" t="s">
        <v>4353</v>
      </c>
      <c r="K4748" s="14"/>
      <c r="L4748" t="s">
        <v>197</v>
      </c>
      <c r="M4748" t="s">
        <v>202</v>
      </c>
      <c r="N4748" s="14"/>
      <c r="O4748" s="14"/>
      <c r="P4748" s="14"/>
      <c r="Q4748" s="14"/>
      <c r="R4748" s="14"/>
      <c r="S4748" s="14">
        <v>0</v>
      </c>
    </row>
    <row r="4749" spans="1:19" x14ac:dyDescent="0.3">
      <c r="A4749" t="s">
        <v>9729</v>
      </c>
      <c r="B4749" t="s">
        <v>125</v>
      </c>
      <c r="C4749" s="14">
        <v>2013</v>
      </c>
      <c r="D4749" t="s">
        <v>302</v>
      </c>
      <c r="E4749" t="s">
        <v>9730</v>
      </c>
      <c r="F4749" t="s">
        <v>299</v>
      </c>
      <c r="G4749" t="s">
        <v>299</v>
      </c>
      <c r="H4749" t="s">
        <v>4353</v>
      </c>
      <c r="I4749" s="14">
        <v>5000000</v>
      </c>
      <c r="J4749" t="s">
        <v>146</v>
      </c>
      <c r="K4749" s="14">
        <v>5000000</v>
      </c>
      <c r="L4749" t="s">
        <v>197</v>
      </c>
      <c r="M4749" t="s">
        <v>202</v>
      </c>
      <c r="N4749" s="14"/>
      <c r="O4749" s="14"/>
      <c r="P4749" s="14"/>
      <c r="Q4749" s="14"/>
      <c r="R4749" s="14"/>
      <c r="S4749" s="14">
        <v>0</v>
      </c>
    </row>
    <row r="4750" spans="1:19" x14ac:dyDescent="0.3">
      <c r="A4750" t="s">
        <v>9731</v>
      </c>
      <c r="B4750" t="s">
        <v>125</v>
      </c>
      <c r="C4750" s="14">
        <v>2013</v>
      </c>
      <c r="D4750" t="s">
        <v>302</v>
      </c>
      <c r="E4750" t="s">
        <v>4106</v>
      </c>
      <c r="F4750" t="s">
        <v>299</v>
      </c>
      <c r="G4750" t="s">
        <v>299</v>
      </c>
      <c r="H4750" t="s">
        <v>4353</v>
      </c>
      <c r="I4750" s="14"/>
      <c r="J4750" t="s">
        <v>4353</v>
      </c>
      <c r="K4750" s="14"/>
      <c r="L4750" t="s">
        <v>197</v>
      </c>
      <c r="M4750" t="s">
        <v>202</v>
      </c>
      <c r="N4750" s="14"/>
      <c r="O4750" s="14"/>
      <c r="P4750" s="14"/>
      <c r="Q4750" s="14"/>
      <c r="R4750" s="14"/>
      <c r="S4750" s="14">
        <v>0</v>
      </c>
    </row>
    <row r="4751" spans="1:19" x14ac:dyDescent="0.3">
      <c r="A4751" t="s">
        <v>9732</v>
      </c>
      <c r="B4751" t="s">
        <v>125</v>
      </c>
      <c r="C4751" s="14">
        <v>2013</v>
      </c>
      <c r="D4751" t="s">
        <v>302</v>
      </c>
      <c r="E4751" t="s">
        <v>4105</v>
      </c>
      <c r="F4751" t="s">
        <v>299</v>
      </c>
      <c r="G4751" t="s">
        <v>299</v>
      </c>
      <c r="H4751" t="s">
        <v>4353</v>
      </c>
      <c r="I4751" s="14"/>
      <c r="J4751" t="s">
        <v>4353</v>
      </c>
      <c r="K4751" s="14"/>
      <c r="L4751" t="s">
        <v>197</v>
      </c>
      <c r="M4751" t="s">
        <v>202</v>
      </c>
      <c r="N4751" s="14"/>
      <c r="O4751" s="14"/>
      <c r="P4751" s="14"/>
      <c r="Q4751" s="14"/>
      <c r="R4751" s="14"/>
      <c r="S4751" s="14">
        <v>0</v>
      </c>
    </row>
    <row r="4752" spans="1:19" x14ac:dyDescent="0.3">
      <c r="A4752" t="s">
        <v>9733</v>
      </c>
      <c r="B4752" t="s">
        <v>125</v>
      </c>
      <c r="C4752" s="14">
        <v>2014</v>
      </c>
      <c r="D4752" t="s">
        <v>302</v>
      </c>
      <c r="E4752" t="s">
        <v>9734</v>
      </c>
      <c r="F4752" t="s">
        <v>364</v>
      </c>
      <c r="G4752" t="s">
        <v>365</v>
      </c>
      <c r="H4752" t="s">
        <v>207</v>
      </c>
      <c r="I4752" s="14">
        <v>16000000</v>
      </c>
      <c r="J4752" t="s">
        <v>146</v>
      </c>
      <c r="K4752" s="14">
        <v>16000000</v>
      </c>
      <c r="L4752" t="s">
        <v>198</v>
      </c>
      <c r="M4752" t="s">
        <v>366</v>
      </c>
      <c r="N4752" s="14">
        <v>0</v>
      </c>
      <c r="O4752" s="14"/>
      <c r="P4752" s="14"/>
      <c r="Q4752" s="14">
        <v>0</v>
      </c>
      <c r="R4752" s="14">
        <v>1</v>
      </c>
      <c r="S4752" s="14">
        <v>1</v>
      </c>
    </row>
    <row r="4753" spans="1:19" x14ac:dyDescent="0.3">
      <c r="A4753" t="s">
        <v>9735</v>
      </c>
      <c r="B4753" t="s">
        <v>13</v>
      </c>
      <c r="C4753" s="14">
        <v>1967</v>
      </c>
      <c r="D4753" t="s">
        <v>255</v>
      </c>
      <c r="E4753" t="s">
        <v>4449</v>
      </c>
      <c r="F4753" t="s">
        <v>299</v>
      </c>
      <c r="G4753" t="s">
        <v>299</v>
      </c>
      <c r="H4753" t="s">
        <v>4353</v>
      </c>
      <c r="I4753" s="14"/>
      <c r="J4753" t="s">
        <v>4353</v>
      </c>
      <c r="K4753" s="14">
        <v>184000000</v>
      </c>
      <c r="L4753" t="s">
        <v>198</v>
      </c>
      <c r="M4753" t="s">
        <v>4353</v>
      </c>
      <c r="N4753" s="14"/>
      <c r="O4753" s="14"/>
      <c r="P4753" s="14"/>
      <c r="Q4753" s="14"/>
      <c r="R4753" s="14"/>
      <c r="S4753" s="14">
        <v>0</v>
      </c>
    </row>
    <row r="4754" spans="1:19" x14ac:dyDescent="0.3">
      <c r="A4754" t="s">
        <v>9736</v>
      </c>
      <c r="B4754" t="s">
        <v>13</v>
      </c>
      <c r="C4754" s="14">
        <v>1967</v>
      </c>
      <c r="D4754" t="s">
        <v>255</v>
      </c>
      <c r="E4754" t="s">
        <v>4450</v>
      </c>
      <c r="F4754" t="s">
        <v>299</v>
      </c>
      <c r="G4754" t="s">
        <v>299</v>
      </c>
      <c r="H4754" t="s">
        <v>4353</v>
      </c>
      <c r="I4754" s="14"/>
      <c r="J4754" t="s">
        <v>4353</v>
      </c>
      <c r="K4754" s="14">
        <v>17000000</v>
      </c>
      <c r="L4754" t="s">
        <v>198</v>
      </c>
      <c r="M4754" t="s">
        <v>4353</v>
      </c>
      <c r="N4754" s="14">
        <v>0</v>
      </c>
      <c r="O4754" s="14">
        <v>10</v>
      </c>
      <c r="P4754" s="14">
        <v>20</v>
      </c>
      <c r="Q4754" s="14"/>
      <c r="R4754" s="14"/>
      <c r="S4754" s="14">
        <v>0</v>
      </c>
    </row>
    <row r="4755" spans="1:19" x14ac:dyDescent="0.3">
      <c r="A4755" t="s">
        <v>9737</v>
      </c>
      <c r="B4755" t="s">
        <v>13</v>
      </c>
      <c r="C4755" s="14">
        <v>1974</v>
      </c>
      <c r="D4755" t="s">
        <v>255</v>
      </c>
      <c r="E4755" t="s">
        <v>4451</v>
      </c>
      <c r="F4755" t="s">
        <v>299</v>
      </c>
      <c r="G4755" t="s">
        <v>299</v>
      </c>
      <c r="H4755" t="s">
        <v>4353</v>
      </c>
      <c r="I4755" s="14"/>
      <c r="J4755" t="s">
        <v>4353</v>
      </c>
      <c r="K4755" s="14">
        <v>51000000</v>
      </c>
      <c r="L4755" t="s">
        <v>198</v>
      </c>
      <c r="M4755" t="s">
        <v>4353</v>
      </c>
      <c r="N4755" s="14">
        <v>0</v>
      </c>
      <c r="O4755" s="14">
        <v>10</v>
      </c>
      <c r="P4755" s="14">
        <v>30</v>
      </c>
      <c r="Q4755" s="14"/>
      <c r="R4755" s="14"/>
      <c r="S4755" s="14">
        <v>0</v>
      </c>
    </row>
    <row r="4756" spans="1:19" x14ac:dyDescent="0.3">
      <c r="A4756" t="s">
        <v>9738</v>
      </c>
      <c r="B4756" t="s">
        <v>13</v>
      </c>
      <c r="C4756" s="14">
        <v>1985</v>
      </c>
      <c r="D4756" t="s">
        <v>255</v>
      </c>
      <c r="E4756" t="s">
        <v>4107</v>
      </c>
      <c r="F4756" t="s">
        <v>299</v>
      </c>
      <c r="G4756" t="s">
        <v>299</v>
      </c>
      <c r="H4756" t="s">
        <v>4353</v>
      </c>
      <c r="I4756" s="14"/>
      <c r="J4756" t="s">
        <v>4353</v>
      </c>
      <c r="K4756" s="14">
        <v>400000</v>
      </c>
      <c r="L4756" t="s">
        <v>197</v>
      </c>
      <c r="M4756" t="s">
        <v>4353</v>
      </c>
      <c r="N4756" s="14"/>
      <c r="O4756" s="14"/>
      <c r="P4756" s="14"/>
      <c r="Q4756" s="14"/>
      <c r="R4756" s="14"/>
      <c r="S4756" s="14">
        <v>0</v>
      </c>
    </row>
    <row r="4757" spans="1:19" x14ac:dyDescent="0.3">
      <c r="A4757" t="s">
        <v>9739</v>
      </c>
      <c r="B4757" t="s">
        <v>13</v>
      </c>
      <c r="C4757" s="14">
        <v>1986</v>
      </c>
      <c r="D4757" t="s">
        <v>255</v>
      </c>
      <c r="E4757" t="s">
        <v>4108</v>
      </c>
      <c r="F4757" t="s">
        <v>299</v>
      </c>
      <c r="G4757" t="s">
        <v>299</v>
      </c>
      <c r="H4757" t="s">
        <v>4353</v>
      </c>
      <c r="I4757" s="14"/>
      <c r="J4757" t="s">
        <v>4353</v>
      </c>
      <c r="K4757" s="14">
        <v>18000000</v>
      </c>
      <c r="L4757" t="s">
        <v>198</v>
      </c>
      <c r="M4757" t="s">
        <v>4353</v>
      </c>
      <c r="N4757" s="14"/>
      <c r="O4757" s="14"/>
      <c r="P4757" s="14"/>
      <c r="Q4757" s="14"/>
      <c r="R4757" s="14"/>
      <c r="S4757" s="14">
        <v>0</v>
      </c>
    </row>
    <row r="4758" spans="1:19" x14ac:dyDescent="0.3">
      <c r="A4758" t="s">
        <v>9740</v>
      </c>
      <c r="B4758" t="s">
        <v>13</v>
      </c>
      <c r="C4758" s="14">
        <v>1987</v>
      </c>
      <c r="D4758" t="s">
        <v>255</v>
      </c>
      <c r="E4758" t="s">
        <v>4109</v>
      </c>
      <c r="F4758" t="s">
        <v>299</v>
      </c>
      <c r="G4758" t="s">
        <v>299</v>
      </c>
      <c r="H4758" t="s">
        <v>4353</v>
      </c>
      <c r="I4758" s="14"/>
      <c r="J4758" t="s">
        <v>4353</v>
      </c>
      <c r="K4758" s="14">
        <v>13000000</v>
      </c>
      <c r="L4758" t="s">
        <v>198</v>
      </c>
      <c r="M4758" t="s">
        <v>4353</v>
      </c>
      <c r="N4758" s="14"/>
      <c r="O4758" s="14"/>
      <c r="P4758" s="14"/>
      <c r="Q4758" s="14"/>
      <c r="R4758" s="14"/>
      <c r="S4758" s="14">
        <v>0</v>
      </c>
    </row>
    <row r="4759" spans="1:19" x14ac:dyDescent="0.3">
      <c r="A4759" t="s">
        <v>9741</v>
      </c>
      <c r="B4759" t="s">
        <v>13</v>
      </c>
      <c r="C4759" s="14">
        <v>1988</v>
      </c>
      <c r="D4759" t="s">
        <v>255</v>
      </c>
      <c r="E4759" t="s">
        <v>812</v>
      </c>
      <c r="F4759" t="s">
        <v>299</v>
      </c>
      <c r="G4759" t="s">
        <v>299</v>
      </c>
      <c r="H4759" t="s">
        <v>4353</v>
      </c>
      <c r="I4759" s="14"/>
      <c r="J4759" t="s">
        <v>4353</v>
      </c>
      <c r="K4759" s="14">
        <v>8000000</v>
      </c>
      <c r="L4759" t="s">
        <v>198</v>
      </c>
      <c r="M4759" t="s">
        <v>4353</v>
      </c>
      <c r="N4759" s="14"/>
      <c r="O4759" s="14"/>
      <c r="P4759" s="14"/>
      <c r="Q4759" s="14"/>
      <c r="R4759" s="14"/>
      <c r="S4759" s="14">
        <v>0</v>
      </c>
    </row>
    <row r="4760" spans="1:19" x14ac:dyDescent="0.3">
      <c r="A4760" t="s">
        <v>9742</v>
      </c>
      <c r="B4760" t="s">
        <v>13</v>
      </c>
      <c r="C4760" s="14">
        <v>1990</v>
      </c>
      <c r="D4760" t="s">
        <v>362</v>
      </c>
      <c r="E4760" t="s">
        <v>4111</v>
      </c>
      <c r="F4760" t="s">
        <v>299</v>
      </c>
      <c r="G4760" t="s">
        <v>299</v>
      </c>
      <c r="H4760" t="s">
        <v>4353</v>
      </c>
      <c r="I4760" s="14"/>
      <c r="J4760" t="s">
        <v>4353</v>
      </c>
      <c r="K4760" s="14"/>
      <c r="L4760" t="s">
        <v>197</v>
      </c>
      <c r="M4760" t="s">
        <v>4353</v>
      </c>
      <c r="N4760" s="14"/>
      <c r="O4760" s="14"/>
      <c r="P4760" s="14"/>
      <c r="Q4760" s="14"/>
      <c r="R4760" s="14"/>
      <c r="S4760" s="14">
        <v>0</v>
      </c>
    </row>
    <row r="4761" spans="1:19" x14ac:dyDescent="0.3">
      <c r="A4761" t="s">
        <v>9743</v>
      </c>
      <c r="B4761" t="s">
        <v>13</v>
      </c>
      <c r="C4761" s="14">
        <v>1990</v>
      </c>
      <c r="D4761" t="s">
        <v>362</v>
      </c>
      <c r="E4761" t="s">
        <v>4110</v>
      </c>
      <c r="F4761" t="s">
        <v>299</v>
      </c>
      <c r="G4761" t="s">
        <v>299</v>
      </c>
      <c r="H4761" t="s">
        <v>4353</v>
      </c>
      <c r="I4761" s="14"/>
      <c r="J4761" t="s">
        <v>4353</v>
      </c>
      <c r="K4761" s="14"/>
      <c r="L4761" t="s">
        <v>197</v>
      </c>
      <c r="M4761" t="s">
        <v>4353</v>
      </c>
      <c r="N4761" s="14"/>
      <c r="O4761" s="14"/>
      <c r="P4761" s="14"/>
      <c r="Q4761" s="14"/>
      <c r="R4761" s="14"/>
      <c r="S4761" s="14">
        <v>0</v>
      </c>
    </row>
    <row r="4762" spans="1:19" x14ac:dyDescent="0.3">
      <c r="A4762" t="s">
        <v>9744</v>
      </c>
      <c r="B4762" t="s">
        <v>13</v>
      </c>
      <c r="C4762" s="14">
        <v>1993</v>
      </c>
      <c r="D4762" t="s">
        <v>258</v>
      </c>
      <c r="E4762" t="s">
        <v>293</v>
      </c>
      <c r="F4762" t="s">
        <v>299</v>
      </c>
      <c r="G4762" t="s">
        <v>299</v>
      </c>
      <c r="H4762" t="s">
        <v>4353</v>
      </c>
      <c r="I4762" s="14"/>
      <c r="J4762" t="s">
        <v>4353</v>
      </c>
      <c r="K4762" s="14">
        <v>2000000</v>
      </c>
      <c r="L4762" t="s">
        <v>197</v>
      </c>
      <c r="M4762" t="s">
        <v>4353</v>
      </c>
      <c r="N4762" s="14"/>
      <c r="O4762" s="14"/>
      <c r="P4762" s="14"/>
      <c r="Q4762" s="14"/>
      <c r="R4762" s="14"/>
      <c r="S4762" s="14">
        <v>0</v>
      </c>
    </row>
    <row r="4763" spans="1:19" x14ac:dyDescent="0.3">
      <c r="A4763" t="s">
        <v>9745</v>
      </c>
      <c r="B4763" t="s">
        <v>13</v>
      </c>
      <c r="C4763" s="14">
        <v>1994</v>
      </c>
      <c r="D4763" t="s">
        <v>362</v>
      </c>
      <c r="E4763" t="s">
        <v>4112</v>
      </c>
      <c r="F4763" t="s">
        <v>299</v>
      </c>
      <c r="G4763" t="s">
        <v>299</v>
      </c>
      <c r="H4763" t="s">
        <v>4353</v>
      </c>
      <c r="I4763" s="14"/>
      <c r="J4763" t="s">
        <v>4353</v>
      </c>
      <c r="K4763" s="14"/>
      <c r="L4763" t="s">
        <v>197</v>
      </c>
      <c r="M4763" t="s">
        <v>4353</v>
      </c>
      <c r="N4763" s="14"/>
      <c r="O4763" s="14"/>
      <c r="P4763" s="14"/>
      <c r="Q4763" s="14"/>
      <c r="R4763" s="14"/>
      <c r="S4763" s="14">
        <v>0</v>
      </c>
    </row>
    <row r="4764" spans="1:19" x14ac:dyDescent="0.3">
      <c r="A4764" t="s">
        <v>9746</v>
      </c>
      <c r="B4764" t="s">
        <v>13</v>
      </c>
      <c r="C4764" s="14">
        <v>1996</v>
      </c>
      <c r="D4764" t="s">
        <v>362</v>
      </c>
      <c r="E4764" t="s">
        <v>4113</v>
      </c>
      <c r="F4764" t="s">
        <v>299</v>
      </c>
      <c r="G4764" t="s">
        <v>299</v>
      </c>
      <c r="H4764" t="s">
        <v>4353</v>
      </c>
      <c r="I4764" s="14"/>
      <c r="J4764" t="s">
        <v>4353</v>
      </c>
      <c r="K4764" s="14"/>
      <c r="L4764" t="s">
        <v>197</v>
      </c>
      <c r="M4764" t="s">
        <v>4353</v>
      </c>
      <c r="N4764" s="14"/>
      <c r="O4764" s="14"/>
      <c r="P4764" s="14"/>
      <c r="Q4764" s="14"/>
      <c r="R4764" s="14"/>
      <c r="S4764" s="14">
        <v>0</v>
      </c>
    </row>
    <row r="4765" spans="1:19" x14ac:dyDescent="0.3">
      <c r="A4765" t="s">
        <v>9747</v>
      </c>
      <c r="B4765" t="s">
        <v>13</v>
      </c>
      <c r="C4765" s="14">
        <v>1996</v>
      </c>
      <c r="D4765" t="s">
        <v>362</v>
      </c>
      <c r="E4765" t="s">
        <v>4114</v>
      </c>
      <c r="F4765" t="s">
        <v>299</v>
      </c>
      <c r="G4765" t="s">
        <v>299</v>
      </c>
      <c r="H4765" t="s">
        <v>4353</v>
      </c>
      <c r="I4765" s="14"/>
      <c r="J4765" t="s">
        <v>4353</v>
      </c>
      <c r="K4765" s="14"/>
      <c r="L4765" t="s">
        <v>197</v>
      </c>
      <c r="M4765" t="s">
        <v>4353</v>
      </c>
      <c r="N4765" s="14"/>
      <c r="O4765" s="14"/>
      <c r="P4765" s="14"/>
      <c r="Q4765" s="14"/>
      <c r="R4765" s="14"/>
      <c r="S4765" s="14">
        <v>0</v>
      </c>
    </row>
    <row r="4766" spans="1:19" x14ac:dyDescent="0.3">
      <c r="A4766" t="s">
        <v>9748</v>
      </c>
      <c r="B4766" t="s">
        <v>13</v>
      </c>
      <c r="C4766" s="14">
        <v>1997</v>
      </c>
      <c r="D4766" t="s">
        <v>362</v>
      </c>
      <c r="E4766" t="s">
        <v>3681</v>
      </c>
      <c r="F4766" t="s">
        <v>299</v>
      </c>
      <c r="G4766" t="s">
        <v>299</v>
      </c>
      <c r="H4766" t="s">
        <v>4353</v>
      </c>
      <c r="I4766" s="14"/>
      <c r="J4766" t="s">
        <v>4353</v>
      </c>
      <c r="K4766" s="14"/>
      <c r="L4766" t="s">
        <v>197</v>
      </c>
      <c r="M4766" t="s">
        <v>4353</v>
      </c>
      <c r="N4766" s="14"/>
      <c r="O4766" s="14"/>
      <c r="P4766" s="14"/>
      <c r="Q4766" s="14"/>
      <c r="R4766" s="14"/>
      <c r="S4766" s="14">
        <v>0</v>
      </c>
    </row>
    <row r="4767" spans="1:19" x14ac:dyDescent="0.3">
      <c r="A4767" t="s">
        <v>9749</v>
      </c>
      <c r="B4767" t="s">
        <v>13</v>
      </c>
      <c r="C4767" s="14">
        <v>2000</v>
      </c>
      <c r="D4767" t="s">
        <v>302</v>
      </c>
      <c r="E4767" t="s">
        <v>4115</v>
      </c>
      <c r="F4767" t="s">
        <v>299</v>
      </c>
      <c r="G4767" t="s">
        <v>299</v>
      </c>
      <c r="H4767" t="s">
        <v>4353</v>
      </c>
      <c r="I4767" s="14">
        <v>1000000</v>
      </c>
      <c r="J4767" t="s">
        <v>147</v>
      </c>
      <c r="K4767" s="14">
        <v>120794.765625</v>
      </c>
      <c r="L4767" t="s">
        <v>197</v>
      </c>
      <c r="M4767" t="s">
        <v>202</v>
      </c>
      <c r="N4767" s="14"/>
      <c r="O4767" s="14"/>
      <c r="P4767" s="14"/>
      <c r="Q4767" s="14"/>
      <c r="R4767" s="14"/>
      <c r="S4767" s="14">
        <v>0</v>
      </c>
    </row>
    <row r="4768" spans="1:19" x14ac:dyDescent="0.3">
      <c r="A4768" t="s">
        <v>9750</v>
      </c>
      <c r="B4768" t="s">
        <v>13</v>
      </c>
      <c r="C4768" s="14">
        <v>2000</v>
      </c>
      <c r="D4768" t="s">
        <v>302</v>
      </c>
      <c r="E4768" t="s">
        <v>4116</v>
      </c>
      <c r="F4768" t="s">
        <v>299</v>
      </c>
      <c r="G4768" t="s">
        <v>299</v>
      </c>
      <c r="H4768" t="s">
        <v>4353</v>
      </c>
      <c r="I4768" s="14">
        <v>2400000</v>
      </c>
      <c r="J4768" t="s">
        <v>146</v>
      </c>
      <c r="K4768" s="14">
        <v>2400000</v>
      </c>
      <c r="L4768" t="s">
        <v>197</v>
      </c>
      <c r="M4768" t="s">
        <v>202</v>
      </c>
      <c r="N4768" s="14"/>
      <c r="O4768" s="14"/>
      <c r="P4768" s="14"/>
      <c r="Q4768" s="14"/>
      <c r="R4768" s="14"/>
      <c r="S4768" s="14">
        <v>0</v>
      </c>
    </row>
    <row r="4769" spans="1:19" x14ac:dyDescent="0.3">
      <c r="A4769" t="s">
        <v>9751</v>
      </c>
      <c r="B4769" t="s">
        <v>13</v>
      </c>
      <c r="C4769" s="14">
        <v>2001</v>
      </c>
      <c r="D4769" t="s">
        <v>302</v>
      </c>
      <c r="E4769" t="s">
        <v>4120</v>
      </c>
      <c r="F4769" t="s">
        <v>299</v>
      </c>
      <c r="G4769" t="s">
        <v>299</v>
      </c>
      <c r="H4769" t="s">
        <v>4353</v>
      </c>
      <c r="I4769" s="14">
        <v>5000000</v>
      </c>
      <c r="J4769" t="s">
        <v>147</v>
      </c>
      <c r="K4769" s="14">
        <v>604078.625</v>
      </c>
      <c r="L4769" t="s">
        <v>197</v>
      </c>
      <c r="M4769" t="s">
        <v>202</v>
      </c>
      <c r="N4769" s="14"/>
      <c r="O4769" s="14"/>
      <c r="P4769" s="14"/>
      <c r="Q4769" s="14"/>
      <c r="R4769" s="14"/>
      <c r="S4769" s="14">
        <v>0</v>
      </c>
    </row>
    <row r="4770" spans="1:19" x14ac:dyDescent="0.3">
      <c r="A4770" t="s">
        <v>9752</v>
      </c>
      <c r="B4770" t="s">
        <v>13</v>
      </c>
      <c r="C4770" s="14">
        <v>2001</v>
      </c>
      <c r="D4770" t="s">
        <v>302</v>
      </c>
      <c r="E4770" t="s">
        <v>4119</v>
      </c>
      <c r="F4770" t="s">
        <v>299</v>
      </c>
      <c r="G4770" t="s">
        <v>299</v>
      </c>
      <c r="H4770" t="s">
        <v>4353</v>
      </c>
      <c r="I4770" s="14">
        <v>1365000</v>
      </c>
      <c r="J4770" t="s">
        <v>146</v>
      </c>
      <c r="K4770" s="14">
        <v>1365000</v>
      </c>
      <c r="L4770" t="s">
        <v>197</v>
      </c>
      <c r="M4770" t="s">
        <v>202</v>
      </c>
      <c r="N4770" s="14"/>
      <c r="O4770" s="14"/>
      <c r="P4770" s="14"/>
      <c r="Q4770" s="14"/>
      <c r="R4770" s="14"/>
      <c r="S4770" s="14">
        <v>0</v>
      </c>
    </row>
    <row r="4771" spans="1:19" x14ac:dyDescent="0.3">
      <c r="A4771" t="s">
        <v>9753</v>
      </c>
      <c r="B4771" t="s">
        <v>13</v>
      </c>
      <c r="C4771" s="14">
        <v>2001</v>
      </c>
      <c r="D4771" t="s">
        <v>302</v>
      </c>
      <c r="E4771" t="s">
        <v>4118</v>
      </c>
      <c r="F4771" t="s">
        <v>299</v>
      </c>
      <c r="G4771" t="s">
        <v>299</v>
      </c>
      <c r="H4771" t="s">
        <v>4353</v>
      </c>
      <c r="I4771" s="14">
        <v>500000</v>
      </c>
      <c r="J4771" t="s">
        <v>146</v>
      </c>
      <c r="K4771" s="14">
        <v>500000</v>
      </c>
      <c r="L4771" t="s">
        <v>197</v>
      </c>
      <c r="M4771" t="s">
        <v>202</v>
      </c>
      <c r="N4771" s="14"/>
      <c r="O4771" s="14"/>
      <c r="P4771" s="14"/>
      <c r="Q4771" s="14"/>
      <c r="R4771" s="14"/>
      <c r="S4771" s="14">
        <v>0</v>
      </c>
    </row>
    <row r="4772" spans="1:19" x14ac:dyDescent="0.3">
      <c r="A4772" t="s">
        <v>9754</v>
      </c>
      <c r="B4772" t="s">
        <v>13</v>
      </c>
      <c r="C4772" s="14">
        <v>2001</v>
      </c>
      <c r="D4772" t="s">
        <v>302</v>
      </c>
      <c r="E4772" t="s">
        <v>4117</v>
      </c>
      <c r="F4772" t="s">
        <v>299</v>
      </c>
      <c r="G4772" t="s">
        <v>299</v>
      </c>
      <c r="H4772" t="s">
        <v>4353</v>
      </c>
      <c r="I4772" s="14">
        <v>20000000</v>
      </c>
      <c r="J4772" t="s">
        <v>146</v>
      </c>
      <c r="K4772" s="14">
        <v>20000000</v>
      </c>
      <c r="L4772" t="s">
        <v>197</v>
      </c>
      <c r="M4772" t="s">
        <v>202</v>
      </c>
      <c r="N4772" s="14"/>
      <c r="O4772" s="14"/>
      <c r="P4772" s="14"/>
      <c r="Q4772" s="14"/>
      <c r="R4772" s="14"/>
      <c r="S4772" s="14">
        <v>0</v>
      </c>
    </row>
    <row r="4773" spans="1:19" x14ac:dyDescent="0.3">
      <c r="A4773" t="s">
        <v>9755</v>
      </c>
      <c r="B4773" t="s">
        <v>13</v>
      </c>
      <c r="C4773" s="14">
        <v>2002</v>
      </c>
      <c r="D4773" t="s">
        <v>302</v>
      </c>
      <c r="E4773" t="s">
        <v>4123</v>
      </c>
      <c r="F4773" t="s">
        <v>299</v>
      </c>
      <c r="G4773" t="s">
        <v>299</v>
      </c>
      <c r="H4773" t="s">
        <v>4353</v>
      </c>
      <c r="I4773" s="14"/>
      <c r="J4773" t="s">
        <v>4353</v>
      </c>
      <c r="K4773" s="14"/>
      <c r="L4773" t="s">
        <v>197</v>
      </c>
      <c r="M4773" t="s">
        <v>202</v>
      </c>
      <c r="N4773" s="14"/>
      <c r="O4773" s="14"/>
      <c r="P4773" s="14"/>
      <c r="Q4773" s="14"/>
      <c r="R4773" s="14"/>
      <c r="S4773" s="14">
        <v>0</v>
      </c>
    </row>
    <row r="4774" spans="1:19" x14ac:dyDescent="0.3">
      <c r="A4774" t="s">
        <v>9756</v>
      </c>
      <c r="B4774" t="s">
        <v>13</v>
      </c>
      <c r="C4774" s="14">
        <v>2002</v>
      </c>
      <c r="D4774" t="s">
        <v>302</v>
      </c>
      <c r="E4774" t="s">
        <v>4121</v>
      </c>
      <c r="F4774" t="s">
        <v>299</v>
      </c>
      <c r="G4774" t="s">
        <v>299</v>
      </c>
      <c r="H4774" t="s">
        <v>4353</v>
      </c>
      <c r="I4774" s="14">
        <v>20000000</v>
      </c>
      <c r="J4774" t="s">
        <v>147</v>
      </c>
      <c r="K4774" s="14">
        <v>2416346.75</v>
      </c>
      <c r="L4774" t="s">
        <v>197</v>
      </c>
      <c r="M4774" t="s">
        <v>202</v>
      </c>
      <c r="N4774" s="14"/>
      <c r="O4774" s="14"/>
      <c r="P4774" s="14"/>
      <c r="Q4774" s="14"/>
      <c r="R4774" s="14"/>
      <c r="S4774" s="14">
        <v>0</v>
      </c>
    </row>
    <row r="4775" spans="1:19" x14ac:dyDescent="0.3">
      <c r="A4775" t="s">
        <v>9757</v>
      </c>
      <c r="B4775" t="s">
        <v>13</v>
      </c>
      <c r="C4775" s="14">
        <v>2002</v>
      </c>
      <c r="D4775" t="s">
        <v>4542</v>
      </c>
      <c r="E4775" t="s">
        <v>4122</v>
      </c>
      <c r="F4775" t="s">
        <v>364</v>
      </c>
      <c r="G4775" t="s">
        <v>365</v>
      </c>
      <c r="H4775" t="s">
        <v>207</v>
      </c>
      <c r="I4775" s="14"/>
      <c r="J4775" t="s">
        <v>4353</v>
      </c>
      <c r="K4775" s="14">
        <v>8000000</v>
      </c>
      <c r="L4775" t="s">
        <v>198</v>
      </c>
      <c r="M4775" t="s">
        <v>366</v>
      </c>
      <c r="N4775" s="14">
        <v>0</v>
      </c>
      <c r="O4775" s="14"/>
      <c r="P4775" s="14"/>
      <c r="Q4775" s="14">
        <v>0</v>
      </c>
      <c r="R4775" s="14">
        <v>1</v>
      </c>
      <c r="S4775" s="14">
        <v>1</v>
      </c>
    </row>
    <row r="4776" spans="1:19" x14ac:dyDescent="0.3">
      <c r="A4776" t="s">
        <v>9758</v>
      </c>
      <c r="B4776" t="s">
        <v>13</v>
      </c>
      <c r="C4776" s="14">
        <v>2003</v>
      </c>
      <c r="D4776" t="s">
        <v>302</v>
      </c>
      <c r="E4776" t="s">
        <v>4126</v>
      </c>
      <c r="F4776" t="s">
        <v>299</v>
      </c>
      <c r="G4776" t="s">
        <v>299</v>
      </c>
      <c r="H4776" t="s">
        <v>4353</v>
      </c>
      <c r="I4776" s="14"/>
      <c r="J4776" t="s">
        <v>4353</v>
      </c>
      <c r="K4776" s="14"/>
      <c r="L4776" t="s">
        <v>197</v>
      </c>
      <c r="M4776" t="s">
        <v>202</v>
      </c>
      <c r="N4776" s="14"/>
      <c r="O4776" s="14"/>
      <c r="P4776" s="14"/>
      <c r="Q4776" s="14"/>
      <c r="R4776" s="14"/>
      <c r="S4776" s="14">
        <v>0</v>
      </c>
    </row>
    <row r="4777" spans="1:19" x14ac:dyDescent="0.3">
      <c r="A4777" t="s">
        <v>9759</v>
      </c>
      <c r="B4777" t="s">
        <v>13</v>
      </c>
      <c r="C4777" s="14">
        <v>2003</v>
      </c>
      <c r="D4777" t="s">
        <v>302</v>
      </c>
      <c r="E4777" t="s">
        <v>4125</v>
      </c>
      <c r="F4777" t="s">
        <v>299</v>
      </c>
      <c r="G4777" t="s">
        <v>299</v>
      </c>
      <c r="H4777" t="s">
        <v>4353</v>
      </c>
      <c r="I4777" s="14"/>
      <c r="J4777" t="s">
        <v>4353</v>
      </c>
      <c r="K4777" s="14"/>
      <c r="L4777" t="s">
        <v>197</v>
      </c>
      <c r="M4777" t="s">
        <v>202</v>
      </c>
      <c r="N4777" s="14"/>
      <c r="O4777" s="14"/>
      <c r="P4777" s="14"/>
      <c r="Q4777" s="14"/>
      <c r="R4777" s="14"/>
      <c r="S4777" s="14">
        <v>0</v>
      </c>
    </row>
    <row r="4778" spans="1:19" x14ac:dyDescent="0.3">
      <c r="A4778" t="s">
        <v>9760</v>
      </c>
      <c r="B4778" t="s">
        <v>13</v>
      </c>
      <c r="C4778" s="14">
        <v>2003</v>
      </c>
      <c r="D4778" t="s">
        <v>302</v>
      </c>
      <c r="E4778" t="s">
        <v>4124</v>
      </c>
      <c r="F4778" t="s">
        <v>299</v>
      </c>
      <c r="G4778" t="s">
        <v>299</v>
      </c>
      <c r="H4778" t="s">
        <v>4353</v>
      </c>
      <c r="I4778" s="14">
        <v>6000000</v>
      </c>
      <c r="J4778" t="s">
        <v>146</v>
      </c>
      <c r="K4778" s="14">
        <v>6000000</v>
      </c>
      <c r="L4778" t="s">
        <v>197</v>
      </c>
      <c r="M4778" t="s">
        <v>202</v>
      </c>
      <c r="N4778" s="14"/>
      <c r="O4778" s="14"/>
      <c r="P4778" s="14"/>
      <c r="Q4778" s="14"/>
      <c r="R4778" s="14"/>
      <c r="S4778" s="14">
        <v>0</v>
      </c>
    </row>
    <row r="4779" spans="1:19" x14ac:dyDescent="0.3">
      <c r="A4779" t="s">
        <v>9761</v>
      </c>
      <c r="B4779" t="s">
        <v>13</v>
      </c>
      <c r="C4779" s="14">
        <v>2003</v>
      </c>
      <c r="D4779" t="s">
        <v>302</v>
      </c>
      <c r="E4779" t="s">
        <v>4127</v>
      </c>
      <c r="F4779" t="s">
        <v>299</v>
      </c>
      <c r="G4779" t="s">
        <v>299</v>
      </c>
      <c r="H4779" t="s">
        <v>4353</v>
      </c>
      <c r="I4779" s="14">
        <v>8000000</v>
      </c>
      <c r="J4779" t="s">
        <v>146</v>
      </c>
      <c r="K4779" s="14">
        <v>8000000</v>
      </c>
      <c r="L4779" t="s">
        <v>197</v>
      </c>
      <c r="M4779" t="s">
        <v>202</v>
      </c>
      <c r="N4779" s="14"/>
      <c r="O4779" s="14"/>
      <c r="P4779" s="14"/>
      <c r="Q4779" s="14"/>
      <c r="R4779" s="14"/>
      <c r="S4779" s="14">
        <v>0</v>
      </c>
    </row>
    <row r="4780" spans="1:19" x14ac:dyDescent="0.3">
      <c r="A4780" t="s">
        <v>9762</v>
      </c>
      <c r="B4780" t="s">
        <v>13</v>
      </c>
      <c r="C4780" s="14">
        <v>2003</v>
      </c>
      <c r="D4780" t="s">
        <v>302</v>
      </c>
      <c r="E4780" t="s">
        <v>4128</v>
      </c>
      <c r="F4780" t="s">
        <v>299</v>
      </c>
      <c r="G4780" t="s">
        <v>299</v>
      </c>
      <c r="H4780" t="s">
        <v>4353</v>
      </c>
      <c r="I4780" s="14">
        <v>60000</v>
      </c>
      <c r="J4780" t="s">
        <v>146</v>
      </c>
      <c r="K4780" s="14">
        <v>60000</v>
      </c>
      <c r="L4780" t="s">
        <v>197</v>
      </c>
      <c r="M4780" t="s">
        <v>202</v>
      </c>
      <c r="N4780" s="14"/>
      <c r="O4780" s="14"/>
      <c r="P4780" s="14"/>
      <c r="Q4780" s="14"/>
      <c r="R4780" s="14"/>
      <c r="S4780" s="14">
        <v>0</v>
      </c>
    </row>
    <row r="4781" spans="1:19" x14ac:dyDescent="0.3">
      <c r="A4781" t="s">
        <v>9763</v>
      </c>
      <c r="B4781" t="s">
        <v>13</v>
      </c>
      <c r="C4781" s="14">
        <v>2004</v>
      </c>
      <c r="D4781" t="s">
        <v>302</v>
      </c>
      <c r="E4781" t="s">
        <v>4131</v>
      </c>
      <c r="F4781" t="s">
        <v>299</v>
      </c>
      <c r="G4781" t="s">
        <v>299</v>
      </c>
      <c r="H4781" t="s">
        <v>4353</v>
      </c>
      <c r="I4781" s="14">
        <v>1100000</v>
      </c>
      <c r="J4781" t="s">
        <v>146</v>
      </c>
      <c r="K4781" s="14">
        <v>1100000</v>
      </c>
      <c r="L4781" t="s">
        <v>197</v>
      </c>
      <c r="M4781" t="s">
        <v>202</v>
      </c>
      <c r="N4781" s="14"/>
      <c r="O4781" s="14"/>
      <c r="P4781" s="14"/>
      <c r="Q4781" s="14"/>
      <c r="R4781" s="14"/>
      <c r="S4781" s="14">
        <v>0</v>
      </c>
    </row>
    <row r="4782" spans="1:19" x14ac:dyDescent="0.3">
      <c r="A4782" t="s">
        <v>9764</v>
      </c>
      <c r="B4782" t="s">
        <v>13</v>
      </c>
      <c r="C4782" s="14">
        <v>2004</v>
      </c>
      <c r="D4782" t="s">
        <v>302</v>
      </c>
      <c r="E4782" t="s">
        <v>4129</v>
      </c>
      <c r="F4782" t="s">
        <v>299</v>
      </c>
      <c r="G4782" t="s">
        <v>299</v>
      </c>
      <c r="H4782" t="s">
        <v>4353</v>
      </c>
      <c r="I4782" s="14">
        <v>500000</v>
      </c>
      <c r="J4782" t="s">
        <v>146</v>
      </c>
      <c r="K4782" s="14">
        <v>500000</v>
      </c>
      <c r="L4782" t="s">
        <v>197</v>
      </c>
      <c r="M4782" t="s">
        <v>202</v>
      </c>
      <c r="N4782" s="14"/>
      <c r="O4782" s="14"/>
      <c r="P4782" s="14"/>
      <c r="Q4782" s="14"/>
      <c r="R4782" s="14"/>
      <c r="S4782" s="14">
        <v>0</v>
      </c>
    </row>
    <row r="4783" spans="1:19" x14ac:dyDescent="0.3">
      <c r="A4783" t="s">
        <v>9765</v>
      </c>
      <c r="B4783" t="s">
        <v>13</v>
      </c>
      <c r="C4783" s="14">
        <v>2004</v>
      </c>
      <c r="D4783" t="s">
        <v>302</v>
      </c>
      <c r="E4783" t="s">
        <v>4130</v>
      </c>
      <c r="F4783" t="s">
        <v>299</v>
      </c>
      <c r="G4783" t="s">
        <v>299</v>
      </c>
      <c r="H4783" t="s">
        <v>4353</v>
      </c>
      <c r="I4783" s="14">
        <v>20000000</v>
      </c>
      <c r="J4783" t="s">
        <v>146</v>
      </c>
      <c r="K4783" s="14">
        <v>20000000</v>
      </c>
      <c r="L4783" t="s">
        <v>197</v>
      </c>
      <c r="M4783" t="s">
        <v>202</v>
      </c>
      <c r="N4783" s="14"/>
      <c r="O4783" s="14"/>
      <c r="P4783" s="14"/>
      <c r="Q4783" s="14"/>
      <c r="R4783" s="14"/>
      <c r="S4783" s="14">
        <v>0</v>
      </c>
    </row>
    <row r="4784" spans="1:19" x14ac:dyDescent="0.3">
      <c r="A4784" t="s">
        <v>9766</v>
      </c>
      <c r="B4784" t="s">
        <v>13</v>
      </c>
      <c r="C4784" s="14">
        <v>2005</v>
      </c>
      <c r="D4784" t="s">
        <v>302</v>
      </c>
      <c r="E4784" t="s">
        <v>4134</v>
      </c>
      <c r="F4784" t="s">
        <v>299</v>
      </c>
      <c r="G4784" t="s">
        <v>299</v>
      </c>
      <c r="H4784" t="s">
        <v>4353</v>
      </c>
      <c r="I4784" s="14">
        <v>8000000</v>
      </c>
      <c r="J4784" t="s">
        <v>146</v>
      </c>
      <c r="K4784" s="14">
        <v>8000000</v>
      </c>
      <c r="L4784" t="s">
        <v>197</v>
      </c>
      <c r="M4784" t="s">
        <v>202</v>
      </c>
      <c r="N4784" s="14"/>
      <c r="O4784" s="14"/>
      <c r="P4784" s="14"/>
      <c r="Q4784" s="14"/>
      <c r="R4784" s="14"/>
      <c r="S4784" s="14">
        <v>0</v>
      </c>
    </row>
    <row r="4785" spans="1:19" x14ac:dyDescent="0.3">
      <c r="A4785" t="s">
        <v>9767</v>
      </c>
      <c r="B4785" t="s">
        <v>13</v>
      </c>
      <c r="C4785" s="14">
        <v>2005</v>
      </c>
      <c r="D4785" t="s">
        <v>302</v>
      </c>
      <c r="E4785" t="s">
        <v>4132</v>
      </c>
      <c r="F4785" t="s">
        <v>299</v>
      </c>
      <c r="G4785" t="s">
        <v>299</v>
      </c>
      <c r="H4785" t="s">
        <v>4353</v>
      </c>
      <c r="I4785" s="14">
        <v>500000</v>
      </c>
      <c r="J4785" t="s">
        <v>146</v>
      </c>
      <c r="K4785" s="14">
        <v>500000</v>
      </c>
      <c r="L4785" t="s">
        <v>197</v>
      </c>
      <c r="M4785" t="s">
        <v>202</v>
      </c>
      <c r="N4785" s="14"/>
      <c r="O4785" s="14"/>
      <c r="P4785" s="14"/>
      <c r="Q4785" s="14"/>
      <c r="R4785" s="14"/>
      <c r="S4785" s="14">
        <v>0</v>
      </c>
    </row>
    <row r="4786" spans="1:19" x14ac:dyDescent="0.3">
      <c r="A4786" t="s">
        <v>9768</v>
      </c>
      <c r="B4786" t="s">
        <v>13</v>
      </c>
      <c r="C4786" s="14">
        <v>2005</v>
      </c>
      <c r="D4786" t="s">
        <v>302</v>
      </c>
      <c r="E4786" t="s">
        <v>4133</v>
      </c>
      <c r="F4786" t="s">
        <v>299</v>
      </c>
      <c r="G4786" t="s">
        <v>299</v>
      </c>
      <c r="H4786" t="s">
        <v>4353</v>
      </c>
      <c r="I4786" s="14">
        <v>3800000</v>
      </c>
      <c r="J4786" t="s">
        <v>147</v>
      </c>
      <c r="K4786" s="14">
        <v>463736.03125</v>
      </c>
      <c r="L4786" t="s">
        <v>197</v>
      </c>
      <c r="M4786" t="s">
        <v>202</v>
      </c>
      <c r="N4786" s="14"/>
      <c r="O4786" s="14"/>
      <c r="P4786" s="14"/>
      <c r="Q4786" s="14"/>
      <c r="R4786" s="14"/>
      <c r="S4786" s="14">
        <v>0</v>
      </c>
    </row>
    <row r="4787" spans="1:19" x14ac:dyDescent="0.3">
      <c r="A4787" t="s">
        <v>9769</v>
      </c>
      <c r="B4787" t="s">
        <v>13</v>
      </c>
      <c r="C4787" s="14">
        <v>2006</v>
      </c>
      <c r="D4787" t="s">
        <v>302</v>
      </c>
      <c r="E4787" t="s">
        <v>4142</v>
      </c>
      <c r="F4787" t="s">
        <v>299</v>
      </c>
      <c r="G4787" t="s">
        <v>299</v>
      </c>
      <c r="H4787" t="s">
        <v>4353</v>
      </c>
      <c r="I4787" s="14">
        <v>200000</v>
      </c>
      <c r="J4787" t="s">
        <v>146</v>
      </c>
      <c r="K4787" s="14">
        <v>200000</v>
      </c>
      <c r="L4787" t="s">
        <v>197</v>
      </c>
      <c r="M4787" t="s">
        <v>202</v>
      </c>
      <c r="N4787" s="14"/>
      <c r="O4787" s="14"/>
      <c r="P4787" s="14"/>
      <c r="Q4787" s="14"/>
      <c r="R4787" s="14"/>
      <c r="S4787" s="14">
        <v>0</v>
      </c>
    </row>
    <row r="4788" spans="1:19" x14ac:dyDescent="0.3">
      <c r="A4788" t="s">
        <v>9770</v>
      </c>
      <c r="B4788" t="s">
        <v>13</v>
      </c>
      <c r="C4788" s="14">
        <v>2006</v>
      </c>
      <c r="D4788" t="s">
        <v>302</v>
      </c>
      <c r="E4788" t="s">
        <v>4136</v>
      </c>
      <c r="F4788" t="s">
        <v>299</v>
      </c>
      <c r="G4788" t="s">
        <v>299</v>
      </c>
      <c r="H4788" t="s">
        <v>4353</v>
      </c>
      <c r="I4788" s="14">
        <v>800000</v>
      </c>
      <c r="J4788" t="s">
        <v>146</v>
      </c>
      <c r="K4788" s="14">
        <v>800000</v>
      </c>
      <c r="L4788" t="s">
        <v>197</v>
      </c>
      <c r="M4788" t="s">
        <v>202</v>
      </c>
      <c r="N4788" s="14"/>
      <c r="O4788" s="14"/>
      <c r="P4788" s="14"/>
      <c r="Q4788" s="14"/>
      <c r="R4788" s="14"/>
      <c r="S4788" s="14">
        <v>0</v>
      </c>
    </row>
    <row r="4789" spans="1:19" x14ac:dyDescent="0.3">
      <c r="A4789" t="s">
        <v>9771</v>
      </c>
      <c r="B4789" t="s">
        <v>13</v>
      </c>
      <c r="C4789" s="14">
        <v>2006</v>
      </c>
      <c r="D4789" t="s">
        <v>302</v>
      </c>
      <c r="E4789" t="s">
        <v>4137</v>
      </c>
      <c r="F4789" t="s">
        <v>299</v>
      </c>
      <c r="G4789" t="s">
        <v>299</v>
      </c>
      <c r="H4789" t="s">
        <v>4353</v>
      </c>
      <c r="I4789" s="14"/>
      <c r="J4789" t="s">
        <v>4353</v>
      </c>
      <c r="K4789" s="14"/>
      <c r="L4789" t="s">
        <v>197</v>
      </c>
      <c r="M4789" t="s">
        <v>202</v>
      </c>
      <c r="N4789" s="14"/>
      <c r="O4789" s="14"/>
      <c r="P4789" s="14"/>
      <c r="Q4789" s="14"/>
      <c r="R4789" s="14"/>
      <c r="S4789" s="14">
        <v>0</v>
      </c>
    </row>
    <row r="4790" spans="1:19" x14ac:dyDescent="0.3">
      <c r="A4790" t="s">
        <v>9772</v>
      </c>
      <c r="B4790" t="s">
        <v>13</v>
      </c>
      <c r="C4790" s="14">
        <v>2006</v>
      </c>
      <c r="D4790" t="s">
        <v>302</v>
      </c>
      <c r="E4790" t="s">
        <v>4141</v>
      </c>
      <c r="F4790" t="s">
        <v>299</v>
      </c>
      <c r="G4790" t="s">
        <v>299</v>
      </c>
      <c r="H4790" t="s">
        <v>4353</v>
      </c>
      <c r="I4790" s="14">
        <v>80000000</v>
      </c>
      <c r="J4790" t="s">
        <v>147</v>
      </c>
      <c r="K4790" s="14">
        <v>10033313</v>
      </c>
      <c r="L4790" t="s">
        <v>197</v>
      </c>
      <c r="M4790" t="s">
        <v>202</v>
      </c>
      <c r="N4790" s="14"/>
      <c r="O4790" s="14"/>
      <c r="P4790" s="14"/>
      <c r="Q4790" s="14"/>
      <c r="R4790" s="14"/>
      <c r="S4790" s="14">
        <v>0</v>
      </c>
    </row>
    <row r="4791" spans="1:19" x14ac:dyDescent="0.3">
      <c r="A4791" t="s">
        <v>9773</v>
      </c>
      <c r="B4791" t="s">
        <v>13</v>
      </c>
      <c r="C4791" s="14">
        <v>2006</v>
      </c>
      <c r="D4791" t="s">
        <v>302</v>
      </c>
      <c r="E4791" t="s">
        <v>4139</v>
      </c>
      <c r="F4791" t="s">
        <v>299</v>
      </c>
      <c r="G4791" t="s">
        <v>299</v>
      </c>
      <c r="H4791" t="s">
        <v>4353</v>
      </c>
      <c r="I4791" s="14">
        <v>1000000</v>
      </c>
      <c r="J4791" t="s">
        <v>146</v>
      </c>
      <c r="K4791" s="14">
        <v>1000000</v>
      </c>
      <c r="L4791" t="s">
        <v>197</v>
      </c>
      <c r="M4791" t="s">
        <v>202</v>
      </c>
      <c r="N4791" s="14"/>
      <c r="O4791" s="14"/>
      <c r="P4791" s="14"/>
      <c r="Q4791" s="14"/>
      <c r="R4791" s="14"/>
      <c r="S4791" s="14">
        <v>0</v>
      </c>
    </row>
    <row r="4792" spans="1:19" x14ac:dyDescent="0.3">
      <c r="A4792" t="s">
        <v>9774</v>
      </c>
      <c r="B4792" t="s">
        <v>13</v>
      </c>
      <c r="C4792" s="14">
        <v>2006</v>
      </c>
      <c r="D4792" t="s">
        <v>302</v>
      </c>
      <c r="E4792" t="s">
        <v>9777</v>
      </c>
      <c r="F4792" t="s">
        <v>299</v>
      </c>
      <c r="G4792" t="s">
        <v>299</v>
      </c>
      <c r="H4792" t="s">
        <v>4353</v>
      </c>
      <c r="I4792" s="14">
        <v>10000000</v>
      </c>
      <c r="J4792" t="s">
        <v>146</v>
      </c>
      <c r="K4792" s="14">
        <v>10000000</v>
      </c>
      <c r="L4792" t="s">
        <v>197</v>
      </c>
      <c r="M4792" t="s">
        <v>202</v>
      </c>
      <c r="N4792" s="14"/>
      <c r="O4792" s="14"/>
      <c r="P4792" s="14"/>
      <c r="Q4792" s="14"/>
      <c r="R4792" s="14"/>
      <c r="S4792" s="14">
        <v>0</v>
      </c>
    </row>
    <row r="4793" spans="1:19" x14ac:dyDescent="0.3">
      <c r="A4793" t="s">
        <v>9775</v>
      </c>
      <c r="B4793" t="s">
        <v>13</v>
      </c>
      <c r="C4793" s="14">
        <v>2006</v>
      </c>
      <c r="D4793" t="s">
        <v>372</v>
      </c>
      <c r="E4793" t="s">
        <v>4140</v>
      </c>
      <c r="F4793" t="s">
        <v>336</v>
      </c>
      <c r="G4793" t="s">
        <v>337</v>
      </c>
      <c r="H4793" t="s">
        <v>207</v>
      </c>
      <c r="I4793" s="14"/>
      <c r="J4793" t="s">
        <v>4353</v>
      </c>
      <c r="K4793" s="14">
        <v>56000000</v>
      </c>
      <c r="L4793" t="s">
        <v>198</v>
      </c>
      <c r="M4793" t="s">
        <v>4353</v>
      </c>
      <c r="N4793" s="14"/>
      <c r="O4793" s="14"/>
      <c r="P4793" s="14"/>
      <c r="Q4793" s="14">
        <v>0</v>
      </c>
      <c r="R4793" s="14">
        <v>1</v>
      </c>
      <c r="S4793" s="14">
        <v>1</v>
      </c>
    </row>
    <row r="4794" spans="1:19" x14ac:dyDescent="0.3">
      <c r="A4794" t="s">
        <v>9776</v>
      </c>
      <c r="B4794" t="s">
        <v>13</v>
      </c>
      <c r="C4794" s="14">
        <v>2006</v>
      </c>
      <c r="D4794" t="s">
        <v>4542</v>
      </c>
      <c r="E4794" t="s">
        <v>4135</v>
      </c>
      <c r="F4794" t="s">
        <v>364</v>
      </c>
      <c r="G4794" t="s">
        <v>365</v>
      </c>
      <c r="H4794" t="s">
        <v>207</v>
      </c>
      <c r="I4794" s="14"/>
      <c r="J4794" t="s">
        <v>4353</v>
      </c>
      <c r="K4794" s="14">
        <v>5000000</v>
      </c>
      <c r="L4794" t="s">
        <v>198</v>
      </c>
      <c r="M4794" t="s">
        <v>366</v>
      </c>
      <c r="N4794" s="14">
        <v>0</v>
      </c>
      <c r="O4794" s="14"/>
      <c r="P4794" s="14"/>
      <c r="Q4794" s="14">
        <v>0</v>
      </c>
      <c r="R4794" s="14">
        <v>1</v>
      </c>
      <c r="S4794" s="14">
        <v>1</v>
      </c>
    </row>
    <row r="4795" spans="1:19" x14ac:dyDescent="0.3">
      <c r="A4795" t="s">
        <v>9778</v>
      </c>
      <c r="B4795" t="s">
        <v>13</v>
      </c>
      <c r="C4795" s="14">
        <v>2006</v>
      </c>
      <c r="D4795" t="s">
        <v>4542</v>
      </c>
      <c r="E4795" t="s">
        <v>4138</v>
      </c>
      <c r="F4795" t="s">
        <v>364</v>
      </c>
      <c r="G4795" t="s">
        <v>365</v>
      </c>
      <c r="H4795" t="s">
        <v>207</v>
      </c>
      <c r="I4795" s="14"/>
      <c r="J4795" t="s">
        <v>4353</v>
      </c>
      <c r="K4795" s="14">
        <v>7000000</v>
      </c>
      <c r="L4795" t="s">
        <v>198</v>
      </c>
      <c r="M4795" t="s">
        <v>366</v>
      </c>
      <c r="N4795" s="14">
        <v>0</v>
      </c>
      <c r="O4795" s="14"/>
      <c r="P4795" s="14"/>
      <c r="Q4795" s="14">
        <v>0</v>
      </c>
      <c r="R4795" s="14">
        <v>1</v>
      </c>
      <c r="S4795" s="14">
        <v>0</v>
      </c>
    </row>
    <row r="4796" spans="1:19" x14ac:dyDescent="0.3">
      <c r="A4796" t="s">
        <v>9779</v>
      </c>
      <c r="B4796" t="s">
        <v>13</v>
      </c>
      <c r="C4796" s="14">
        <v>2007</v>
      </c>
      <c r="D4796" t="s">
        <v>302</v>
      </c>
      <c r="E4796" t="s">
        <v>4144</v>
      </c>
      <c r="F4796" t="s">
        <v>299</v>
      </c>
      <c r="G4796" t="s">
        <v>299</v>
      </c>
      <c r="H4796" t="s">
        <v>4353</v>
      </c>
      <c r="I4796" s="14">
        <v>6000000</v>
      </c>
      <c r="J4796" t="s">
        <v>146</v>
      </c>
      <c r="K4796" s="14">
        <v>6000000</v>
      </c>
      <c r="L4796" t="s">
        <v>197</v>
      </c>
      <c r="M4796" t="s">
        <v>202</v>
      </c>
      <c r="N4796" s="14"/>
      <c r="O4796" s="14"/>
      <c r="P4796" s="14"/>
      <c r="Q4796" s="14"/>
      <c r="R4796" s="14"/>
      <c r="S4796" s="14">
        <v>0</v>
      </c>
    </row>
    <row r="4797" spans="1:19" x14ac:dyDescent="0.3">
      <c r="A4797" t="s">
        <v>9780</v>
      </c>
      <c r="B4797" t="s">
        <v>13</v>
      </c>
      <c r="C4797" s="14">
        <v>2007</v>
      </c>
      <c r="D4797" t="s">
        <v>4542</v>
      </c>
      <c r="E4797" t="s">
        <v>4143</v>
      </c>
      <c r="F4797" t="s">
        <v>336</v>
      </c>
      <c r="G4797" t="s">
        <v>337</v>
      </c>
      <c r="H4797" t="s">
        <v>207</v>
      </c>
      <c r="I4797" s="14">
        <v>39899000</v>
      </c>
      <c r="J4797" t="s">
        <v>146</v>
      </c>
      <c r="K4797" s="14">
        <v>39899000</v>
      </c>
      <c r="L4797" t="s">
        <v>198</v>
      </c>
      <c r="M4797" t="s">
        <v>202</v>
      </c>
      <c r="N4797" s="14"/>
      <c r="O4797" s="14"/>
      <c r="P4797" s="14"/>
      <c r="Q4797" s="14">
        <v>0</v>
      </c>
      <c r="R4797" s="14">
        <v>1</v>
      </c>
      <c r="S4797" s="14">
        <v>1</v>
      </c>
    </row>
    <row r="4798" spans="1:19" x14ac:dyDescent="0.3">
      <c r="A4798" t="s">
        <v>9781</v>
      </c>
      <c r="B4798" t="s">
        <v>13</v>
      </c>
      <c r="C4798" s="14">
        <v>2007</v>
      </c>
      <c r="D4798" t="s">
        <v>4715</v>
      </c>
      <c r="E4798" t="s">
        <v>9782</v>
      </c>
      <c r="F4798" t="s">
        <v>336</v>
      </c>
      <c r="G4798" t="s">
        <v>337</v>
      </c>
      <c r="H4798" t="s">
        <v>699</v>
      </c>
      <c r="I4798" s="14">
        <v>316000000</v>
      </c>
      <c r="J4798" t="s">
        <v>146</v>
      </c>
      <c r="K4798" s="14">
        <v>316000000</v>
      </c>
      <c r="L4798" t="s">
        <v>198</v>
      </c>
      <c r="M4798" t="s">
        <v>202</v>
      </c>
      <c r="N4798" s="14">
        <v>2</v>
      </c>
      <c r="O4798" s="14"/>
      <c r="P4798" s="14">
        <v>15</v>
      </c>
      <c r="Q4798" s="14">
        <v>0</v>
      </c>
      <c r="R4798" s="14">
        <v>1</v>
      </c>
      <c r="S4798" s="14">
        <v>1</v>
      </c>
    </row>
    <row r="4799" spans="1:19" x14ac:dyDescent="0.3">
      <c r="A4799" t="s">
        <v>9783</v>
      </c>
      <c r="B4799" t="s">
        <v>13</v>
      </c>
      <c r="C4799" s="14">
        <v>2009</v>
      </c>
      <c r="D4799" t="s">
        <v>302</v>
      </c>
      <c r="E4799" t="s">
        <v>4149</v>
      </c>
      <c r="F4799" t="s">
        <v>299</v>
      </c>
      <c r="G4799" t="s">
        <v>299</v>
      </c>
      <c r="H4799" t="s">
        <v>4353</v>
      </c>
      <c r="I4799" s="14"/>
      <c r="J4799" t="s">
        <v>4353</v>
      </c>
      <c r="K4799" s="14"/>
      <c r="L4799" t="s">
        <v>197</v>
      </c>
      <c r="M4799" t="s">
        <v>202</v>
      </c>
      <c r="N4799" s="14"/>
      <c r="O4799" s="14"/>
      <c r="P4799" s="14"/>
      <c r="Q4799" s="14"/>
      <c r="R4799" s="14"/>
      <c r="S4799" s="14">
        <v>0</v>
      </c>
    </row>
    <row r="4800" spans="1:19" x14ac:dyDescent="0.3">
      <c r="A4800" t="s">
        <v>9784</v>
      </c>
      <c r="B4800" t="s">
        <v>13</v>
      </c>
      <c r="C4800" s="14">
        <v>2009</v>
      </c>
      <c r="D4800" t="s">
        <v>302</v>
      </c>
      <c r="E4800" t="s">
        <v>4151</v>
      </c>
      <c r="F4800" t="s">
        <v>299</v>
      </c>
      <c r="G4800" t="s">
        <v>299</v>
      </c>
      <c r="H4800" t="s">
        <v>4353</v>
      </c>
      <c r="I4800" s="14"/>
      <c r="J4800" t="s">
        <v>4353</v>
      </c>
      <c r="K4800" s="14"/>
      <c r="L4800" t="s">
        <v>197</v>
      </c>
      <c r="M4800" t="s">
        <v>202</v>
      </c>
      <c r="N4800" s="14"/>
      <c r="O4800" s="14"/>
      <c r="P4800" s="14"/>
      <c r="Q4800" s="14"/>
      <c r="R4800" s="14"/>
      <c r="S4800" s="14">
        <v>0</v>
      </c>
    </row>
    <row r="4801" spans="1:19" x14ac:dyDescent="0.3">
      <c r="A4801" t="s">
        <v>9785</v>
      </c>
      <c r="B4801" t="s">
        <v>13</v>
      </c>
      <c r="C4801" s="14">
        <v>2009</v>
      </c>
      <c r="D4801" t="s">
        <v>4542</v>
      </c>
      <c r="E4801" t="s">
        <v>4146</v>
      </c>
      <c r="F4801" t="s">
        <v>336</v>
      </c>
      <c r="G4801" t="s">
        <v>337</v>
      </c>
      <c r="H4801" t="s">
        <v>207</v>
      </c>
      <c r="I4801" s="14">
        <v>25000000</v>
      </c>
      <c r="J4801" t="s">
        <v>146</v>
      </c>
      <c r="K4801" s="14">
        <v>25000000</v>
      </c>
      <c r="L4801" t="s">
        <v>198</v>
      </c>
      <c r="M4801" t="s">
        <v>202</v>
      </c>
      <c r="N4801" s="14">
        <v>2</v>
      </c>
      <c r="O4801" s="14">
        <v>5</v>
      </c>
      <c r="P4801" s="14">
        <v>10</v>
      </c>
      <c r="Q4801" s="14">
        <v>0</v>
      </c>
      <c r="R4801" s="14">
        <v>1</v>
      </c>
      <c r="S4801" s="14">
        <v>1</v>
      </c>
    </row>
    <row r="4802" spans="1:19" x14ac:dyDescent="0.3">
      <c r="A4802" t="s">
        <v>9786</v>
      </c>
      <c r="B4802" t="s">
        <v>13</v>
      </c>
      <c r="C4802" s="14">
        <v>2009</v>
      </c>
      <c r="D4802" t="s">
        <v>372</v>
      </c>
      <c r="E4802" t="s">
        <v>4147</v>
      </c>
      <c r="F4802" t="s">
        <v>364</v>
      </c>
      <c r="G4802" t="s">
        <v>365</v>
      </c>
      <c r="H4802" t="s">
        <v>207</v>
      </c>
      <c r="I4802" s="14"/>
      <c r="J4802" t="s">
        <v>4353</v>
      </c>
      <c r="K4802" s="14">
        <v>68000000</v>
      </c>
      <c r="L4802" t="s">
        <v>198</v>
      </c>
      <c r="M4802" t="s">
        <v>366</v>
      </c>
      <c r="N4802" s="14">
        <v>0</v>
      </c>
      <c r="O4802" s="14"/>
      <c r="P4802" s="14"/>
      <c r="Q4802" s="14">
        <v>0</v>
      </c>
      <c r="R4802" s="14">
        <v>1</v>
      </c>
      <c r="S4802" s="14">
        <v>1</v>
      </c>
    </row>
    <row r="4803" spans="1:19" x14ac:dyDescent="0.3">
      <c r="A4803" t="s">
        <v>9787</v>
      </c>
      <c r="B4803" t="s">
        <v>13</v>
      </c>
      <c r="C4803" s="14">
        <v>2009</v>
      </c>
      <c r="D4803" t="s">
        <v>4542</v>
      </c>
      <c r="E4803" t="s">
        <v>4148</v>
      </c>
      <c r="F4803" t="s">
        <v>336</v>
      </c>
      <c r="G4803" t="s">
        <v>337</v>
      </c>
      <c r="H4803" t="s">
        <v>207</v>
      </c>
      <c r="I4803" s="14">
        <v>11600000</v>
      </c>
      <c r="J4803" t="s">
        <v>146</v>
      </c>
      <c r="K4803" s="14">
        <v>11600000</v>
      </c>
      <c r="L4803" t="s">
        <v>198</v>
      </c>
      <c r="M4803" t="s">
        <v>202</v>
      </c>
      <c r="N4803" s="14">
        <v>2</v>
      </c>
      <c r="O4803" s="14">
        <v>5</v>
      </c>
      <c r="P4803" s="14">
        <v>15</v>
      </c>
      <c r="Q4803" s="14">
        <v>0</v>
      </c>
      <c r="R4803" s="14">
        <v>1</v>
      </c>
      <c r="S4803" s="14">
        <v>1</v>
      </c>
    </row>
    <row r="4804" spans="1:19" x14ac:dyDescent="0.3">
      <c r="A4804" t="s">
        <v>9788</v>
      </c>
      <c r="B4804" t="s">
        <v>13</v>
      </c>
      <c r="C4804" s="14">
        <v>2009</v>
      </c>
      <c r="D4804" t="s">
        <v>4542</v>
      </c>
      <c r="E4804" t="s">
        <v>4150</v>
      </c>
      <c r="F4804" t="s">
        <v>336</v>
      </c>
      <c r="G4804" t="s">
        <v>337</v>
      </c>
      <c r="H4804" t="s">
        <v>207</v>
      </c>
      <c r="I4804" s="14">
        <v>45800000</v>
      </c>
      <c r="J4804" t="s">
        <v>146</v>
      </c>
      <c r="K4804" s="14">
        <v>45800000</v>
      </c>
      <c r="L4804" t="s">
        <v>198</v>
      </c>
      <c r="M4804" t="s">
        <v>202</v>
      </c>
      <c r="N4804" s="14">
        <v>2</v>
      </c>
      <c r="O4804" s="14">
        <v>5</v>
      </c>
      <c r="P4804" s="14">
        <v>15</v>
      </c>
      <c r="Q4804" s="14">
        <v>0</v>
      </c>
      <c r="R4804" s="14">
        <v>1</v>
      </c>
      <c r="S4804" s="14">
        <v>1</v>
      </c>
    </row>
    <row r="4805" spans="1:19" x14ac:dyDescent="0.3">
      <c r="A4805" t="s">
        <v>9789</v>
      </c>
      <c r="B4805" t="s">
        <v>13</v>
      </c>
      <c r="C4805" s="14">
        <v>2009</v>
      </c>
      <c r="D4805" t="s">
        <v>372</v>
      </c>
      <c r="E4805" t="s">
        <v>4145</v>
      </c>
      <c r="F4805" t="s">
        <v>364</v>
      </c>
      <c r="G4805" t="s">
        <v>365</v>
      </c>
      <c r="H4805" t="s">
        <v>207</v>
      </c>
      <c r="I4805" s="14"/>
      <c r="J4805" t="s">
        <v>4353</v>
      </c>
      <c r="K4805" s="14">
        <v>19000000</v>
      </c>
      <c r="L4805" t="s">
        <v>198</v>
      </c>
      <c r="M4805" t="s">
        <v>366</v>
      </c>
      <c r="N4805" s="14">
        <v>0</v>
      </c>
      <c r="O4805" s="14"/>
      <c r="P4805" s="14"/>
      <c r="Q4805" s="14">
        <v>0</v>
      </c>
      <c r="R4805" s="14">
        <v>1</v>
      </c>
      <c r="S4805" s="14">
        <v>1</v>
      </c>
    </row>
    <row r="4806" spans="1:19" x14ac:dyDescent="0.3">
      <c r="A4806" t="s">
        <v>9790</v>
      </c>
      <c r="B4806" t="s">
        <v>13</v>
      </c>
      <c r="C4806" s="14">
        <v>2010</v>
      </c>
      <c r="D4806" t="s">
        <v>4542</v>
      </c>
      <c r="E4806" t="s">
        <v>4153</v>
      </c>
      <c r="F4806" t="s">
        <v>501</v>
      </c>
      <c r="G4806" t="s">
        <v>455</v>
      </c>
      <c r="H4806" t="s">
        <v>456</v>
      </c>
      <c r="I4806" s="14">
        <v>37000000</v>
      </c>
      <c r="J4806" t="s">
        <v>146</v>
      </c>
      <c r="K4806" s="14">
        <v>37000000</v>
      </c>
      <c r="L4806" t="s">
        <v>198</v>
      </c>
      <c r="M4806" t="s">
        <v>199</v>
      </c>
      <c r="N4806" s="14">
        <v>3.2</v>
      </c>
      <c r="O4806" s="14">
        <v>2</v>
      </c>
      <c r="P4806" s="14">
        <v>10</v>
      </c>
      <c r="Q4806" s="14">
        <v>1</v>
      </c>
      <c r="R4806" s="14">
        <v>1</v>
      </c>
      <c r="S4806" s="14">
        <v>1</v>
      </c>
    </row>
    <row r="4807" spans="1:19" x14ac:dyDescent="0.3">
      <c r="A4807" t="s">
        <v>9791</v>
      </c>
      <c r="B4807" t="s">
        <v>13</v>
      </c>
      <c r="C4807" s="14">
        <v>2010</v>
      </c>
      <c r="D4807" t="s">
        <v>302</v>
      </c>
      <c r="E4807" t="s">
        <v>4158</v>
      </c>
      <c r="F4807" t="s">
        <v>299</v>
      </c>
      <c r="G4807" t="s">
        <v>299</v>
      </c>
      <c r="H4807" t="s">
        <v>4353</v>
      </c>
      <c r="I4807" s="14">
        <v>100000000</v>
      </c>
      <c r="J4807" t="s">
        <v>147</v>
      </c>
      <c r="K4807" s="14">
        <v>14770462</v>
      </c>
      <c r="L4807" t="s">
        <v>197</v>
      </c>
      <c r="M4807" t="s">
        <v>202</v>
      </c>
      <c r="N4807" s="14"/>
      <c r="O4807" s="14"/>
      <c r="P4807" s="14"/>
      <c r="Q4807" s="14"/>
      <c r="R4807" s="14"/>
      <c r="S4807" s="14">
        <v>0</v>
      </c>
    </row>
    <row r="4808" spans="1:19" x14ac:dyDescent="0.3">
      <c r="A4808" t="s">
        <v>9792</v>
      </c>
      <c r="B4808" t="s">
        <v>13</v>
      </c>
      <c r="C4808" s="14">
        <v>2010</v>
      </c>
      <c r="D4808" t="s">
        <v>4542</v>
      </c>
      <c r="E4808" t="s">
        <v>4159</v>
      </c>
      <c r="F4808" t="s">
        <v>336</v>
      </c>
      <c r="G4808" t="s">
        <v>337</v>
      </c>
      <c r="H4808" t="s">
        <v>207</v>
      </c>
      <c r="I4808" s="14">
        <v>361000000</v>
      </c>
      <c r="J4808" t="s">
        <v>147</v>
      </c>
      <c r="K4808" s="14">
        <v>53321368</v>
      </c>
      <c r="L4808" t="s">
        <v>198</v>
      </c>
      <c r="M4808" t="s">
        <v>202</v>
      </c>
      <c r="N4808" s="14"/>
      <c r="O4808" s="14"/>
      <c r="P4808" s="14"/>
      <c r="Q4808" s="14">
        <v>0</v>
      </c>
      <c r="R4808" s="14">
        <v>1</v>
      </c>
      <c r="S4808" s="14">
        <v>1</v>
      </c>
    </row>
    <row r="4809" spans="1:19" x14ac:dyDescent="0.3">
      <c r="A4809" t="s">
        <v>9793</v>
      </c>
      <c r="B4809" t="s">
        <v>13</v>
      </c>
      <c r="C4809" s="14">
        <v>2010</v>
      </c>
      <c r="D4809" t="s">
        <v>302</v>
      </c>
      <c r="E4809" t="s">
        <v>10038</v>
      </c>
      <c r="F4809" t="s">
        <v>299</v>
      </c>
      <c r="G4809" t="s">
        <v>299</v>
      </c>
      <c r="H4809" t="s">
        <v>4353</v>
      </c>
      <c r="I4809" s="14">
        <v>30000000</v>
      </c>
      <c r="J4809" t="s">
        <v>147</v>
      </c>
      <c r="K4809" s="14">
        <v>4431138.5</v>
      </c>
      <c r="L4809" t="s">
        <v>197</v>
      </c>
      <c r="M4809" t="s">
        <v>202</v>
      </c>
      <c r="N4809" s="14"/>
      <c r="O4809" s="14"/>
      <c r="P4809" s="14"/>
      <c r="Q4809" s="14"/>
      <c r="R4809" s="14"/>
      <c r="S4809" s="14">
        <v>0</v>
      </c>
    </row>
    <row r="4810" spans="1:19" x14ac:dyDescent="0.3">
      <c r="A4810" t="s">
        <v>9794</v>
      </c>
      <c r="B4810" t="s">
        <v>13</v>
      </c>
      <c r="C4810" s="14">
        <v>2010</v>
      </c>
      <c r="D4810" t="s">
        <v>372</v>
      </c>
      <c r="E4810" t="s">
        <v>4155</v>
      </c>
      <c r="F4810" t="s">
        <v>336</v>
      </c>
      <c r="G4810" t="s">
        <v>337</v>
      </c>
      <c r="H4810" t="s">
        <v>207</v>
      </c>
      <c r="I4810" s="14"/>
      <c r="J4810" t="s">
        <v>4353</v>
      </c>
      <c r="K4810" s="14">
        <v>8000000</v>
      </c>
      <c r="L4810" t="s">
        <v>198</v>
      </c>
      <c r="M4810" t="s">
        <v>202</v>
      </c>
      <c r="N4810" s="14"/>
      <c r="O4810" s="14"/>
      <c r="P4810" s="14"/>
      <c r="Q4810" s="14">
        <v>0</v>
      </c>
      <c r="R4810" s="14">
        <v>1</v>
      </c>
      <c r="S4810" s="14">
        <v>1</v>
      </c>
    </row>
    <row r="4811" spans="1:19" x14ac:dyDescent="0.3">
      <c r="A4811" t="s">
        <v>9795</v>
      </c>
      <c r="B4811" t="s">
        <v>13</v>
      </c>
      <c r="C4811" s="14">
        <v>2010</v>
      </c>
      <c r="D4811" t="s">
        <v>372</v>
      </c>
      <c r="E4811" t="s">
        <v>4152</v>
      </c>
      <c r="F4811" t="s">
        <v>336</v>
      </c>
      <c r="G4811" t="s">
        <v>337</v>
      </c>
      <c r="H4811" t="s">
        <v>207</v>
      </c>
      <c r="I4811" s="14"/>
      <c r="J4811" t="s">
        <v>4353</v>
      </c>
      <c r="K4811" s="14">
        <v>336000000</v>
      </c>
      <c r="L4811" t="s">
        <v>198</v>
      </c>
      <c r="M4811" t="s">
        <v>202</v>
      </c>
      <c r="N4811" s="14"/>
      <c r="O4811" s="14">
        <v>5</v>
      </c>
      <c r="P4811" s="14">
        <v>20</v>
      </c>
      <c r="Q4811" s="14">
        <v>0</v>
      </c>
      <c r="R4811" s="14">
        <v>1</v>
      </c>
      <c r="S4811" s="14">
        <v>1</v>
      </c>
    </row>
    <row r="4812" spans="1:19" x14ac:dyDescent="0.3">
      <c r="A4812" t="s">
        <v>9796</v>
      </c>
      <c r="B4812" t="s">
        <v>13</v>
      </c>
      <c r="C4812" s="14">
        <v>2010</v>
      </c>
      <c r="D4812" t="s">
        <v>372</v>
      </c>
      <c r="E4812" t="s">
        <v>4156</v>
      </c>
      <c r="F4812" t="s">
        <v>4157</v>
      </c>
      <c r="G4812" t="s">
        <v>455</v>
      </c>
      <c r="H4812" t="s">
        <v>456</v>
      </c>
      <c r="I4812" s="14"/>
      <c r="J4812" t="s">
        <v>4353</v>
      </c>
      <c r="K4812" s="14">
        <v>8000000</v>
      </c>
      <c r="L4812" t="s">
        <v>198</v>
      </c>
      <c r="M4812" t="s">
        <v>199</v>
      </c>
      <c r="N4812" s="14"/>
      <c r="O4812" s="14"/>
      <c r="P4812" s="14"/>
      <c r="Q4812" s="14">
        <v>1</v>
      </c>
      <c r="R4812" s="14">
        <v>1</v>
      </c>
      <c r="S4812" s="14">
        <v>1</v>
      </c>
    </row>
    <row r="4813" spans="1:19" x14ac:dyDescent="0.3">
      <c r="A4813" t="s">
        <v>9797</v>
      </c>
      <c r="B4813" t="s">
        <v>13</v>
      </c>
      <c r="C4813" s="14">
        <v>2010</v>
      </c>
      <c r="D4813" t="s">
        <v>372</v>
      </c>
      <c r="E4813" t="s">
        <v>4154</v>
      </c>
      <c r="F4813" t="s">
        <v>336</v>
      </c>
      <c r="G4813" t="s">
        <v>337</v>
      </c>
      <c r="H4813" t="s">
        <v>207</v>
      </c>
      <c r="I4813" s="14"/>
      <c r="J4813" t="s">
        <v>4353</v>
      </c>
      <c r="K4813" s="14">
        <v>105000000</v>
      </c>
      <c r="L4813" t="s">
        <v>198</v>
      </c>
      <c r="M4813" t="s">
        <v>4353</v>
      </c>
      <c r="N4813" s="14"/>
      <c r="O4813" s="14"/>
      <c r="P4813" s="14"/>
      <c r="Q4813" s="14">
        <v>0</v>
      </c>
      <c r="R4813" s="14">
        <v>1</v>
      </c>
      <c r="S4813" s="14">
        <v>1</v>
      </c>
    </row>
    <row r="4814" spans="1:19" x14ac:dyDescent="0.3">
      <c r="A4814" t="s">
        <v>9798</v>
      </c>
      <c r="B4814" t="s">
        <v>13</v>
      </c>
      <c r="C4814" s="14">
        <v>2010</v>
      </c>
      <c r="D4814" t="s">
        <v>4542</v>
      </c>
      <c r="E4814" t="s">
        <v>4160</v>
      </c>
      <c r="F4814" t="s">
        <v>364</v>
      </c>
      <c r="G4814" t="s">
        <v>365</v>
      </c>
      <c r="H4814" t="s">
        <v>207</v>
      </c>
      <c r="I4814" s="14"/>
      <c r="J4814" t="s">
        <v>4353</v>
      </c>
      <c r="K4814" s="14">
        <v>39000000</v>
      </c>
      <c r="L4814" t="s">
        <v>198</v>
      </c>
      <c r="M4814" t="s">
        <v>366</v>
      </c>
      <c r="N4814" s="14">
        <v>0</v>
      </c>
      <c r="O4814" s="14"/>
      <c r="P4814" s="14"/>
      <c r="Q4814" s="14">
        <v>0</v>
      </c>
      <c r="R4814" s="14">
        <v>1</v>
      </c>
      <c r="S4814" s="14">
        <v>1</v>
      </c>
    </row>
    <row r="4815" spans="1:19" x14ac:dyDescent="0.3">
      <c r="A4815" t="s">
        <v>9799</v>
      </c>
      <c r="B4815" t="s">
        <v>13</v>
      </c>
      <c r="C4815" s="14">
        <v>2011</v>
      </c>
      <c r="D4815" t="s">
        <v>372</v>
      </c>
      <c r="E4815" t="s">
        <v>4162</v>
      </c>
      <c r="F4815" t="s">
        <v>454</v>
      </c>
      <c r="G4815" t="s">
        <v>455</v>
      </c>
      <c r="H4815" t="s">
        <v>456</v>
      </c>
      <c r="I4815" s="14"/>
      <c r="J4815" t="s">
        <v>4353</v>
      </c>
      <c r="K4815" s="14">
        <v>285000000</v>
      </c>
      <c r="L4815" t="s">
        <v>198</v>
      </c>
      <c r="M4815" t="s">
        <v>199</v>
      </c>
      <c r="N4815" s="14">
        <v>3</v>
      </c>
      <c r="O4815" s="14">
        <v>5</v>
      </c>
      <c r="P4815" s="14">
        <v>15</v>
      </c>
      <c r="Q4815" s="14">
        <v>1</v>
      </c>
      <c r="R4815" s="14">
        <v>1</v>
      </c>
      <c r="S4815" s="14">
        <v>1</v>
      </c>
    </row>
    <row r="4816" spans="1:19" x14ac:dyDescent="0.3">
      <c r="A4816" t="s">
        <v>9800</v>
      </c>
      <c r="B4816" t="s">
        <v>13</v>
      </c>
      <c r="C4816" s="14">
        <v>2011</v>
      </c>
      <c r="D4816" t="s">
        <v>4542</v>
      </c>
      <c r="E4816" t="s">
        <v>9802</v>
      </c>
      <c r="F4816" t="s">
        <v>336</v>
      </c>
      <c r="G4816" t="s">
        <v>337</v>
      </c>
      <c r="H4816" t="s">
        <v>207</v>
      </c>
      <c r="I4816" s="14">
        <v>86000000</v>
      </c>
      <c r="J4816" t="s">
        <v>146</v>
      </c>
      <c r="K4816" s="14">
        <v>86000000</v>
      </c>
      <c r="L4816" t="s">
        <v>198</v>
      </c>
      <c r="M4816" t="s">
        <v>202</v>
      </c>
      <c r="N4816" s="14"/>
      <c r="O4816" s="14">
        <v>10</v>
      </c>
      <c r="P4816" s="14">
        <v>20</v>
      </c>
      <c r="Q4816" s="14">
        <v>0</v>
      </c>
      <c r="R4816" s="14">
        <v>1</v>
      </c>
      <c r="S4816" s="14">
        <v>1</v>
      </c>
    </row>
    <row r="4817" spans="1:19" x14ac:dyDescent="0.3">
      <c r="A4817" t="s">
        <v>9801</v>
      </c>
      <c r="B4817" t="s">
        <v>13</v>
      </c>
      <c r="C4817" s="14">
        <v>2011</v>
      </c>
      <c r="D4817" t="s">
        <v>302</v>
      </c>
      <c r="E4817" t="s">
        <v>4164</v>
      </c>
      <c r="F4817" t="s">
        <v>299</v>
      </c>
      <c r="G4817" t="s">
        <v>299</v>
      </c>
      <c r="H4817" t="s">
        <v>4353</v>
      </c>
      <c r="I4817" s="14">
        <v>1500000000</v>
      </c>
      <c r="J4817" t="s">
        <v>160</v>
      </c>
      <c r="K4817" s="14">
        <v>308599744</v>
      </c>
      <c r="L4817" t="s">
        <v>197</v>
      </c>
      <c r="M4817" t="s">
        <v>202</v>
      </c>
      <c r="N4817" s="14"/>
      <c r="O4817" s="14"/>
      <c r="P4817" s="14"/>
      <c r="Q4817" s="14"/>
      <c r="R4817" s="14"/>
      <c r="S4817" s="14">
        <v>0</v>
      </c>
    </row>
    <row r="4818" spans="1:19" x14ac:dyDescent="0.3">
      <c r="A4818" t="s">
        <v>9803</v>
      </c>
      <c r="B4818" t="s">
        <v>13</v>
      </c>
      <c r="C4818" s="14">
        <v>2011</v>
      </c>
      <c r="D4818" t="s">
        <v>302</v>
      </c>
      <c r="E4818" t="s">
        <v>4161</v>
      </c>
      <c r="F4818" t="s">
        <v>299</v>
      </c>
      <c r="G4818" t="s">
        <v>299</v>
      </c>
      <c r="H4818" t="s">
        <v>4353</v>
      </c>
      <c r="I4818" s="14">
        <v>10000000</v>
      </c>
      <c r="J4818" t="s">
        <v>147</v>
      </c>
      <c r="K4818" s="14">
        <v>1547637.5</v>
      </c>
      <c r="L4818" t="s">
        <v>197</v>
      </c>
      <c r="M4818" t="s">
        <v>202</v>
      </c>
      <c r="N4818" s="14"/>
      <c r="O4818" s="14"/>
      <c r="P4818" s="14"/>
      <c r="Q4818" s="14"/>
      <c r="R4818" s="14"/>
      <c r="S4818" s="14">
        <v>0</v>
      </c>
    </row>
    <row r="4819" spans="1:19" x14ac:dyDescent="0.3">
      <c r="A4819" t="s">
        <v>9804</v>
      </c>
      <c r="B4819" t="s">
        <v>13</v>
      </c>
      <c r="C4819" s="14">
        <v>2011</v>
      </c>
      <c r="D4819" t="s">
        <v>372</v>
      </c>
      <c r="E4819" t="s">
        <v>4163</v>
      </c>
      <c r="F4819" t="s">
        <v>336</v>
      </c>
      <c r="G4819" t="s">
        <v>337</v>
      </c>
      <c r="H4819" t="s">
        <v>207</v>
      </c>
      <c r="I4819" s="14"/>
      <c r="J4819" t="s">
        <v>4353</v>
      </c>
      <c r="K4819" s="14">
        <v>244000000</v>
      </c>
      <c r="L4819" t="s">
        <v>198</v>
      </c>
      <c r="M4819" t="s">
        <v>202</v>
      </c>
      <c r="N4819" s="14"/>
      <c r="O4819" s="14"/>
      <c r="P4819" s="14"/>
      <c r="Q4819" s="14">
        <v>0</v>
      </c>
      <c r="R4819" s="14">
        <v>1</v>
      </c>
      <c r="S4819" s="14">
        <v>1</v>
      </c>
    </row>
    <row r="4820" spans="1:19" x14ac:dyDescent="0.3">
      <c r="A4820" t="s">
        <v>9805</v>
      </c>
      <c r="B4820" t="s">
        <v>13</v>
      </c>
      <c r="C4820" s="14">
        <v>2012</v>
      </c>
      <c r="D4820" t="s">
        <v>4542</v>
      </c>
      <c r="E4820" t="s">
        <v>4165</v>
      </c>
      <c r="F4820" t="s">
        <v>463</v>
      </c>
      <c r="G4820" t="s">
        <v>337</v>
      </c>
      <c r="H4820" t="s">
        <v>207</v>
      </c>
      <c r="I4820" s="14">
        <v>175900000</v>
      </c>
      <c r="J4820" t="s">
        <v>146</v>
      </c>
      <c r="K4820" s="14">
        <v>175900000</v>
      </c>
      <c r="L4820" t="s">
        <v>198</v>
      </c>
      <c r="M4820" t="s">
        <v>199</v>
      </c>
      <c r="N4820" s="14"/>
      <c r="O4820" s="14"/>
      <c r="P4820" s="14"/>
      <c r="Q4820" s="14">
        <v>0</v>
      </c>
      <c r="R4820" s="14">
        <v>1</v>
      </c>
      <c r="S4820" s="14">
        <v>1</v>
      </c>
    </row>
    <row r="4821" spans="1:19" x14ac:dyDescent="0.3">
      <c r="A4821" t="s">
        <v>9806</v>
      </c>
      <c r="B4821" t="s">
        <v>13</v>
      </c>
      <c r="C4821" s="14">
        <v>2012</v>
      </c>
      <c r="D4821" t="s">
        <v>302</v>
      </c>
      <c r="E4821" t="s">
        <v>4169</v>
      </c>
      <c r="F4821" t="s">
        <v>299</v>
      </c>
      <c r="G4821" t="s">
        <v>299</v>
      </c>
      <c r="H4821" t="s">
        <v>4353</v>
      </c>
      <c r="I4821" s="14"/>
      <c r="J4821" t="s">
        <v>4353</v>
      </c>
      <c r="K4821" s="14"/>
      <c r="L4821" t="s">
        <v>197</v>
      </c>
      <c r="M4821" t="s">
        <v>202</v>
      </c>
      <c r="N4821" s="14"/>
      <c r="O4821" s="14"/>
      <c r="P4821" s="14"/>
      <c r="Q4821" s="14"/>
      <c r="R4821" s="14"/>
      <c r="S4821" s="14">
        <v>0</v>
      </c>
    </row>
    <row r="4822" spans="1:19" x14ac:dyDescent="0.3">
      <c r="A4822" t="s">
        <v>9807</v>
      </c>
      <c r="B4822" t="s">
        <v>13</v>
      </c>
      <c r="C4822" s="14">
        <v>2012</v>
      </c>
      <c r="D4822" t="s">
        <v>302</v>
      </c>
      <c r="E4822" t="s">
        <v>4166</v>
      </c>
      <c r="F4822" t="s">
        <v>299</v>
      </c>
      <c r="G4822" t="s">
        <v>299</v>
      </c>
      <c r="H4822" t="s">
        <v>4353</v>
      </c>
      <c r="I4822" s="14">
        <v>6000000</v>
      </c>
      <c r="J4822" t="s">
        <v>146</v>
      </c>
      <c r="K4822" s="14">
        <v>6000000</v>
      </c>
      <c r="L4822" t="s">
        <v>197</v>
      </c>
      <c r="M4822" t="s">
        <v>202</v>
      </c>
      <c r="N4822" s="14"/>
      <c r="O4822" s="14"/>
      <c r="P4822" s="14"/>
      <c r="Q4822" s="14"/>
      <c r="R4822" s="14"/>
      <c r="S4822" s="14">
        <v>0</v>
      </c>
    </row>
    <row r="4823" spans="1:19" x14ac:dyDescent="0.3">
      <c r="A4823" t="s">
        <v>9808</v>
      </c>
      <c r="B4823" t="s">
        <v>13</v>
      </c>
      <c r="C4823" s="14">
        <v>2012</v>
      </c>
      <c r="D4823" t="s">
        <v>372</v>
      </c>
      <c r="E4823" t="s">
        <v>4167</v>
      </c>
      <c r="F4823" t="s">
        <v>4168</v>
      </c>
      <c r="G4823" t="s">
        <v>493</v>
      </c>
      <c r="H4823" t="s">
        <v>207</v>
      </c>
      <c r="I4823" s="14"/>
      <c r="J4823" t="s">
        <v>4353</v>
      </c>
      <c r="K4823" s="14">
        <v>67000000</v>
      </c>
      <c r="L4823" t="s">
        <v>198</v>
      </c>
      <c r="M4823" t="s">
        <v>199</v>
      </c>
      <c r="N4823" s="14"/>
      <c r="O4823" s="14"/>
      <c r="P4823" s="14"/>
      <c r="Q4823" s="14">
        <v>0</v>
      </c>
      <c r="R4823" s="14">
        <v>1</v>
      </c>
      <c r="S4823" s="14">
        <v>1</v>
      </c>
    </row>
    <row r="4824" spans="1:19" x14ac:dyDescent="0.3">
      <c r="A4824" t="s">
        <v>9809</v>
      </c>
      <c r="B4824" t="s">
        <v>13</v>
      </c>
      <c r="C4824" s="14">
        <v>2012</v>
      </c>
      <c r="D4824" t="s">
        <v>372</v>
      </c>
      <c r="E4824" t="s">
        <v>4170</v>
      </c>
      <c r="F4824" t="s">
        <v>364</v>
      </c>
      <c r="G4824" t="s">
        <v>365</v>
      </c>
      <c r="H4824" t="s">
        <v>207</v>
      </c>
      <c r="I4824" s="14"/>
      <c r="J4824" t="s">
        <v>4353</v>
      </c>
      <c r="K4824" s="14">
        <v>43000000</v>
      </c>
      <c r="L4824" t="s">
        <v>198</v>
      </c>
      <c r="M4824" t="s">
        <v>366</v>
      </c>
      <c r="N4824" s="14">
        <v>0</v>
      </c>
      <c r="O4824" s="14"/>
      <c r="P4824" s="14"/>
      <c r="Q4824" s="14">
        <v>0</v>
      </c>
      <c r="R4824" s="14">
        <v>1</v>
      </c>
      <c r="S4824" s="14">
        <v>1</v>
      </c>
    </row>
    <row r="4825" spans="1:19" x14ac:dyDescent="0.3">
      <c r="A4825" t="s">
        <v>9810</v>
      </c>
      <c r="B4825" t="s">
        <v>13</v>
      </c>
      <c r="C4825" s="14">
        <v>2013</v>
      </c>
      <c r="D4825" t="s">
        <v>302</v>
      </c>
      <c r="E4825" t="s">
        <v>4172</v>
      </c>
      <c r="F4825" t="s">
        <v>299</v>
      </c>
      <c r="G4825" t="s">
        <v>299</v>
      </c>
      <c r="H4825" t="s">
        <v>4353</v>
      </c>
      <c r="I4825" s="14">
        <v>8000000</v>
      </c>
      <c r="J4825" t="s">
        <v>146</v>
      </c>
      <c r="K4825" s="14">
        <v>8000000</v>
      </c>
      <c r="L4825" t="s">
        <v>197</v>
      </c>
      <c r="M4825" t="s">
        <v>202</v>
      </c>
      <c r="N4825" s="14"/>
      <c r="O4825" s="14"/>
      <c r="P4825" s="14"/>
      <c r="Q4825" s="14"/>
      <c r="R4825" s="14"/>
      <c r="S4825" s="14">
        <v>0</v>
      </c>
    </row>
    <row r="4826" spans="1:19" x14ac:dyDescent="0.3">
      <c r="A4826" t="s">
        <v>9811</v>
      </c>
      <c r="B4826" t="s">
        <v>13</v>
      </c>
      <c r="C4826" s="14">
        <v>2013</v>
      </c>
      <c r="D4826" t="s">
        <v>4542</v>
      </c>
      <c r="E4826" t="s">
        <v>4175</v>
      </c>
      <c r="F4826" t="s">
        <v>336</v>
      </c>
      <c r="G4826" t="s">
        <v>337</v>
      </c>
      <c r="H4826" t="s">
        <v>207</v>
      </c>
      <c r="I4826" s="14">
        <v>296000000</v>
      </c>
      <c r="J4826" t="s">
        <v>146</v>
      </c>
      <c r="K4826" s="14">
        <v>296000000</v>
      </c>
      <c r="L4826" t="s">
        <v>198</v>
      </c>
      <c r="M4826" t="s">
        <v>199</v>
      </c>
      <c r="N4826" s="14"/>
      <c r="O4826" s="14"/>
      <c r="P4826" s="14"/>
      <c r="Q4826" s="14">
        <v>0</v>
      </c>
      <c r="R4826" s="14">
        <v>1</v>
      </c>
      <c r="S4826" s="14">
        <v>1</v>
      </c>
    </row>
    <row r="4827" spans="1:19" x14ac:dyDescent="0.3">
      <c r="A4827" t="s">
        <v>9812</v>
      </c>
      <c r="B4827" t="s">
        <v>13</v>
      </c>
      <c r="C4827" s="14">
        <v>2013</v>
      </c>
      <c r="D4827" t="s">
        <v>5090</v>
      </c>
      <c r="E4827" t="s">
        <v>4173</v>
      </c>
      <c r="F4827" t="s">
        <v>336</v>
      </c>
      <c r="G4827" t="s">
        <v>337</v>
      </c>
      <c r="H4827" t="s">
        <v>456</v>
      </c>
      <c r="I4827" s="14"/>
      <c r="J4827" t="s">
        <v>4353</v>
      </c>
      <c r="K4827" s="14">
        <v>183000000</v>
      </c>
      <c r="L4827" t="s">
        <v>198</v>
      </c>
      <c r="M4827" t="s">
        <v>4353</v>
      </c>
      <c r="N4827" s="14"/>
      <c r="O4827" s="14"/>
      <c r="P4827" s="14"/>
      <c r="Q4827" s="14">
        <v>0</v>
      </c>
      <c r="R4827" s="14">
        <v>1</v>
      </c>
      <c r="S4827" s="14">
        <v>1</v>
      </c>
    </row>
    <row r="4828" spans="1:19" x14ac:dyDescent="0.3">
      <c r="A4828" t="s">
        <v>9813</v>
      </c>
      <c r="B4828" t="s">
        <v>13</v>
      </c>
      <c r="C4828" s="14">
        <v>2013</v>
      </c>
      <c r="D4828" t="s">
        <v>372</v>
      </c>
      <c r="E4828" t="s">
        <v>4174</v>
      </c>
      <c r="F4828" t="s">
        <v>336</v>
      </c>
      <c r="G4828" t="s">
        <v>337</v>
      </c>
      <c r="H4828" t="s">
        <v>207</v>
      </c>
      <c r="I4828" s="14"/>
      <c r="J4828" t="s">
        <v>4353</v>
      </c>
      <c r="K4828" s="14">
        <v>196000000</v>
      </c>
      <c r="L4828" t="s">
        <v>198</v>
      </c>
      <c r="M4828" t="s">
        <v>202</v>
      </c>
      <c r="N4828" s="14"/>
      <c r="O4828" s="14"/>
      <c r="P4828" s="14"/>
      <c r="Q4828" s="14">
        <v>0</v>
      </c>
      <c r="R4828" s="14">
        <v>1</v>
      </c>
      <c r="S4828" s="14">
        <v>1</v>
      </c>
    </row>
    <row r="4829" spans="1:19" x14ac:dyDescent="0.3">
      <c r="A4829" t="s">
        <v>9814</v>
      </c>
      <c r="B4829" t="s">
        <v>13</v>
      </c>
      <c r="C4829" s="14">
        <v>2013</v>
      </c>
      <c r="D4829" t="s">
        <v>302</v>
      </c>
      <c r="E4829" t="s">
        <v>4171</v>
      </c>
      <c r="F4829" t="s">
        <v>787</v>
      </c>
      <c r="G4829" t="s">
        <v>365</v>
      </c>
      <c r="H4829" t="s">
        <v>4353</v>
      </c>
      <c r="I4829" s="14">
        <v>25000</v>
      </c>
      <c r="J4829" t="s">
        <v>160</v>
      </c>
      <c r="K4829" s="14">
        <v>4633.15869140625</v>
      </c>
      <c r="L4829" t="s">
        <v>197</v>
      </c>
      <c r="M4829" t="s">
        <v>202</v>
      </c>
      <c r="N4829" s="14"/>
      <c r="O4829" s="14"/>
      <c r="P4829" s="14"/>
      <c r="Q4829" s="14"/>
      <c r="R4829" s="14"/>
      <c r="S4829" s="14">
        <v>0</v>
      </c>
    </row>
    <row r="4830" spans="1:19" x14ac:dyDescent="0.3">
      <c r="A4830" t="s">
        <v>9815</v>
      </c>
      <c r="B4830" t="s">
        <v>13</v>
      </c>
      <c r="C4830" s="14">
        <v>2014</v>
      </c>
      <c r="D4830" t="s">
        <v>4715</v>
      </c>
      <c r="E4830" t="s">
        <v>4176</v>
      </c>
      <c r="F4830" t="s">
        <v>336</v>
      </c>
      <c r="G4830" t="s">
        <v>337</v>
      </c>
      <c r="H4830" t="s">
        <v>456</v>
      </c>
      <c r="I4830" s="14">
        <v>41000000</v>
      </c>
      <c r="J4830" t="s">
        <v>146</v>
      </c>
      <c r="K4830" s="14">
        <v>41000000</v>
      </c>
      <c r="L4830" t="s">
        <v>198</v>
      </c>
      <c r="M4830" t="s">
        <v>202</v>
      </c>
      <c r="N4830" s="14">
        <v>2</v>
      </c>
      <c r="O4830" s="14">
        <v>7</v>
      </c>
      <c r="P4830" s="14">
        <v>20</v>
      </c>
      <c r="Q4830" s="14">
        <v>0</v>
      </c>
      <c r="R4830" s="14">
        <v>1</v>
      </c>
      <c r="S4830" s="14">
        <v>1</v>
      </c>
    </row>
    <row r="4831" spans="1:19" x14ac:dyDescent="0.3">
      <c r="A4831" t="s">
        <v>9816</v>
      </c>
      <c r="B4831" t="s">
        <v>13</v>
      </c>
      <c r="C4831" s="14">
        <v>2014</v>
      </c>
      <c r="D4831" t="s">
        <v>4542</v>
      </c>
      <c r="E4831" t="s">
        <v>4181</v>
      </c>
      <c r="F4831" t="s">
        <v>336</v>
      </c>
      <c r="G4831" t="s">
        <v>337</v>
      </c>
      <c r="H4831" t="s">
        <v>207</v>
      </c>
      <c r="I4831" s="14">
        <v>360000000</v>
      </c>
      <c r="J4831" t="s">
        <v>146</v>
      </c>
      <c r="K4831" s="14">
        <v>360000000</v>
      </c>
      <c r="L4831" t="s">
        <v>198</v>
      </c>
      <c r="M4831" t="s">
        <v>202</v>
      </c>
      <c r="N4831" s="14">
        <v>2</v>
      </c>
      <c r="O4831" s="14">
        <v>5</v>
      </c>
      <c r="P4831" s="14">
        <v>15</v>
      </c>
      <c r="Q4831" s="14">
        <v>0</v>
      </c>
      <c r="R4831" s="14">
        <v>1</v>
      </c>
      <c r="S4831" s="14">
        <v>1</v>
      </c>
    </row>
    <row r="4832" spans="1:19" x14ac:dyDescent="0.3">
      <c r="A4832" t="s">
        <v>9817</v>
      </c>
      <c r="B4832" t="s">
        <v>13</v>
      </c>
      <c r="C4832" s="14">
        <v>2014</v>
      </c>
      <c r="D4832" t="s">
        <v>302</v>
      </c>
      <c r="E4832" t="s">
        <v>9818</v>
      </c>
      <c r="F4832" t="s">
        <v>299</v>
      </c>
      <c r="G4832" t="s">
        <v>299</v>
      </c>
      <c r="H4832" t="s">
        <v>4353</v>
      </c>
      <c r="I4832" s="14"/>
      <c r="J4832" t="s">
        <v>4353</v>
      </c>
      <c r="K4832" s="14"/>
      <c r="L4832" t="s">
        <v>197</v>
      </c>
      <c r="M4832" t="s">
        <v>202</v>
      </c>
      <c r="N4832" s="14"/>
      <c r="O4832" s="14"/>
      <c r="P4832" s="14"/>
      <c r="Q4832" s="14"/>
      <c r="R4832" s="14"/>
      <c r="S4832" s="14">
        <v>0</v>
      </c>
    </row>
    <row r="4833" spans="1:19" x14ac:dyDescent="0.3">
      <c r="A4833" t="s">
        <v>9819</v>
      </c>
      <c r="B4833" t="s">
        <v>13</v>
      </c>
      <c r="C4833" s="14">
        <v>2014</v>
      </c>
      <c r="D4833" t="s">
        <v>302</v>
      </c>
      <c r="E4833" t="s">
        <v>4179</v>
      </c>
      <c r="F4833" t="s">
        <v>299</v>
      </c>
      <c r="G4833" t="s">
        <v>299</v>
      </c>
      <c r="H4833" t="s">
        <v>4353</v>
      </c>
      <c r="I4833" s="14">
        <v>23593</v>
      </c>
      <c r="J4833" t="s">
        <v>160</v>
      </c>
      <c r="K4833" s="14">
        <v>3834.504150390625</v>
      </c>
      <c r="L4833" t="s">
        <v>197</v>
      </c>
      <c r="M4833" t="s">
        <v>202</v>
      </c>
      <c r="N4833" s="14"/>
      <c r="O4833" s="14"/>
      <c r="P4833" s="14"/>
      <c r="Q4833" s="14"/>
      <c r="R4833" s="14"/>
      <c r="S4833" s="14">
        <v>0</v>
      </c>
    </row>
    <row r="4834" spans="1:19" x14ac:dyDescent="0.3">
      <c r="A4834" t="s">
        <v>9820</v>
      </c>
      <c r="B4834" t="s">
        <v>13</v>
      </c>
      <c r="C4834" s="14">
        <v>2014</v>
      </c>
      <c r="D4834" t="s">
        <v>302</v>
      </c>
      <c r="E4834" t="s">
        <v>4178</v>
      </c>
      <c r="F4834" t="s">
        <v>299</v>
      </c>
      <c r="G4834" t="s">
        <v>299</v>
      </c>
      <c r="H4834" t="s">
        <v>4353</v>
      </c>
      <c r="I4834" s="14"/>
      <c r="J4834" t="s">
        <v>4353</v>
      </c>
      <c r="K4834" s="14"/>
      <c r="L4834" t="s">
        <v>197</v>
      </c>
      <c r="M4834" t="s">
        <v>202</v>
      </c>
      <c r="N4834" s="14"/>
      <c r="O4834" s="14"/>
      <c r="P4834" s="14"/>
      <c r="Q4834" s="14"/>
      <c r="R4834" s="14"/>
      <c r="S4834" s="14">
        <v>0</v>
      </c>
    </row>
    <row r="4835" spans="1:19" x14ac:dyDescent="0.3">
      <c r="A4835" t="s">
        <v>9821</v>
      </c>
      <c r="B4835" t="s">
        <v>13</v>
      </c>
      <c r="C4835" s="14">
        <v>2014</v>
      </c>
      <c r="D4835" t="s">
        <v>302</v>
      </c>
      <c r="E4835" t="s">
        <v>4177</v>
      </c>
      <c r="F4835" t="s">
        <v>299</v>
      </c>
      <c r="G4835" t="s">
        <v>299</v>
      </c>
      <c r="H4835" t="s">
        <v>4353</v>
      </c>
      <c r="I4835" s="14"/>
      <c r="J4835" t="s">
        <v>4353</v>
      </c>
      <c r="K4835" s="14"/>
      <c r="L4835" t="s">
        <v>197</v>
      </c>
      <c r="M4835" t="s">
        <v>202</v>
      </c>
      <c r="N4835" s="14"/>
      <c r="O4835" s="14"/>
      <c r="P4835" s="14"/>
      <c r="Q4835" s="14"/>
      <c r="R4835" s="14"/>
      <c r="S4835" s="14">
        <v>0</v>
      </c>
    </row>
    <row r="4836" spans="1:19" x14ac:dyDescent="0.3">
      <c r="A4836" t="s">
        <v>9822</v>
      </c>
      <c r="B4836" t="s">
        <v>13</v>
      </c>
      <c r="C4836" s="14">
        <v>2014</v>
      </c>
      <c r="D4836" t="s">
        <v>372</v>
      </c>
      <c r="E4836" t="s">
        <v>4180</v>
      </c>
      <c r="F4836" t="s">
        <v>1138</v>
      </c>
      <c r="G4836" t="s">
        <v>493</v>
      </c>
      <c r="H4836" t="s">
        <v>207</v>
      </c>
      <c r="I4836" s="14"/>
      <c r="J4836" t="s">
        <v>4353</v>
      </c>
      <c r="K4836" s="14">
        <v>103000000</v>
      </c>
      <c r="L4836" t="s">
        <v>198</v>
      </c>
      <c r="M4836" t="s">
        <v>199</v>
      </c>
      <c r="N4836" s="14"/>
      <c r="O4836" s="14"/>
      <c r="P4836" s="14"/>
      <c r="Q4836" s="14">
        <v>0</v>
      </c>
      <c r="R4836" s="14">
        <v>1</v>
      </c>
      <c r="S4836" s="14">
        <v>1</v>
      </c>
    </row>
    <row r="4837" spans="1:19" x14ac:dyDescent="0.3">
      <c r="A4837" t="s">
        <v>9823</v>
      </c>
      <c r="B4837" t="s">
        <v>13</v>
      </c>
      <c r="C4837" s="14">
        <v>2015</v>
      </c>
      <c r="D4837" t="s">
        <v>372</v>
      </c>
      <c r="E4837" t="s">
        <v>4182</v>
      </c>
      <c r="F4837" t="s">
        <v>463</v>
      </c>
      <c r="G4837" t="s">
        <v>337</v>
      </c>
      <c r="H4837" t="s">
        <v>207</v>
      </c>
      <c r="I4837" s="14"/>
      <c r="J4837" t="s">
        <v>4353</v>
      </c>
      <c r="K4837" s="14">
        <v>30000000</v>
      </c>
      <c r="L4837" t="s">
        <v>198</v>
      </c>
      <c r="M4837" t="s">
        <v>199</v>
      </c>
      <c r="N4837" s="14">
        <v>5.5</v>
      </c>
      <c r="O4837" s="14"/>
      <c r="P4837" s="14"/>
      <c r="Q4837" s="14">
        <v>0</v>
      </c>
      <c r="R4837" s="14">
        <v>1</v>
      </c>
      <c r="S4837" s="14">
        <v>1</v>
      </c>
    </row>
    <row r="4838" spans="1:19" x14ac:dyDescent="0.3">
      <c r="A4838" t="s">
        <v>9824</v>
      </c>
      <c r="B4838" t="s">
        <v>13</v>
      </c>
      <c r="C4838" s="14">
        <v>2015</v>
      </c>
      <c r="D4838" t="s">
        <v>372</v>
      </c>
      <c r="E4838" t="s">
        <v>4205</v>
      </c>
      <c r="F4838" t="s">
        <v>336</v>
      </c>
      <c r="G4838" t="s">
        <v>337</v>
      </c>
      <c r="H4838" t="s">
        <v>699</v>
      </c>
      <c r="I4838" s="14"/>
      <c r="J4838" t="s">
        <v>4353</v>
      </c>
      <c r="K4838" s="14">
        <v>93000000</v>
      </c>
      <c r="L4838" t="s">
        <v>198</v>
      </c>
      <c r="M4838" t="s">
        <v>202</v>
      </c>
      <c r="N4838" s="14"/>
      <c r="O4838" s="14">
        <v>5</v>
      </c>
      <c r="P4838" s="14">
        <v>25</v>
      </c>
      <c r="Q4838" s="14">
        <v>0</v>
      </c>
      <c r="R4838" s="14">
        <v>1</v>
      </c>
      <c r="S4838" s="14">
        <v>1</v>
      </c>
    </row>
    <row r="4839" spans="1:19" x14ac:dyDescent="0.3">
      <c r="A4839" t="s">
        <v>9825</v>
      </c>
      <c r="B4839" t="s">
        <v>13</v>
      </c>
      <c r="C4839" s="14">
        <v>2015</v>
      </c>
      <c r="D4839" t="s">
        <v>372</v>
      </c>
      <c r="E4839" t="s">
        <v>4184</v>
      </c>
      <c r="F4839" t="s">
        <v>4185</v>
      </c>
      <c r="G4839" t="s">
        <v>493</v>
      </c>
      <c r="H4839" t="s">
        <v>207</v>
      </c>
      <c r="I4839" s="14"/>
      <c r="J4839" t="s">
        <v>4353</v>
      </c>
      <c r="K4839" s="14">
        <v>50000000</v>
      </c>
      <c r="L4839" t="s">
        <v>198</v>
      </c>
      <c r="M4839" t="s">
        <v>199</v>
      </c>
      <c r="N4839" s="14"/>
      <c r="O4839" s="14"/>
      <c r="P4839" s="14"/>
      <c r="Q4839" s="14">
        <v>0</v>
      </c>
      <c r="R4839" s="14">
        <v>1</v>
      </c>
      <c r="S4839" s="14">
        <v>1</v>
      </c>
    </row>
    <row r="4840" spans="1:19" x14ac:dyDescent="0.3">
      <c r="A4840" t="s">
        <v>9826</v>
      </c>
      <c r="B4840" t="s">
        <v>13</v>
      </c>
      <c r="C4840" s="14">
        <v>2015</v>
      </c>
      <c r="D4840" t="s">
        <v>372</v>
      </c>
      <c r="E4840" t="s">
        <v>4183</v>
      </c>
      <c r="F4840" t="s">
        <v>501</v>
      </c>
      <c r="G4840" t="s">
        <v>455</v>
      </c>
      <c r="H4840" t="s">
        <v>699</v>
      </c>
      <c r="I4840" s="14"/>
      <c r="J4840" t="s">
        <v>4353</v>
      </c>
      <c r="K4840" s="14">
        <v>32000000</v>
      </c>
      <c r="L4840" t="s">
        <v>198</v>
      </c>
      <c r="M4840" t="s">
        <v>199</v>
      </c>
      <c r="N4840" s="14"/>
      <c r="O4840" s="14"/>
      <c r="P4840" s="14"/>
      <c r="Q4840" s="14">
        <v>1</v>
      </c>
      <c r="R4840" s="14">
        <v>1</v>
      </c>
      <c r="S4840" s="14">
        <v>1</v>
      </c>
    </row>
    <row r="4841" spans="1:19" x14ac:dyDescent="0.3">
      <c r="A4841" t="s">
        <v>9827</v>
      </c>
      <c r="B4841" t="s">
        <v>13</v>
      </c>
      <c r="C4841" s="14">
        <v>2015</v>
      </c>
      <c r="D4841" t="s">
        <v>372</v>
      </c>
      <c r="E4841" t="s">
        <v>4186</v>
      </c>
      <c r="F4841" t="s">
        <v>454</v>
      </c>
      <c r="G4841" t="s">
        <v>455</v>
      </c>
      <c r="H4841" t="s">
        <v>699</v>
      </c>
      <c r="I4841" s="14"/>
      <c r="J4841" t="s">
        <v>4353</v>
      </c>
      <c r="K4841" s="14">
        <v>32000000</v>
      </c>
      <c r="L4841" t="s">
        <v>198</v>
      </c>
      <c r="M4841" t="s">
        <v>199</v>
      </c>
      <c r="N4841" s="14"/>
      <c r="O4841" s="14"/>
      <c r="P4841" s="14"/>
      <c r="Q4841" s="14">
        <v>1</v>
      </c>
      <c r="R4841" s="14">
        <v>1</v>
      </c>
      <c r="S4841" s="14">
        <v>1</v>
      </c>
    </row>
    <row r="4842" spans="1:19" x14ac:dyDescent="0.3">
      <c r="A4842" t="s">
        <v>9828</v>
      </c>
      <c r="B4842" t="s">
        <v>13</v>
      </c>
      <c r="C4842" s="14">
        <v>2015</v>
      </c>
      <c r="D4842" t="s">
        <v>372</v>
      </c>
      <c r="E4842" t="s">
        <v>4187</v>
      </c>
      <c r="F4842" t="s">
        <v>4168</v>
      </c>
      <c r="G4842" t="s">
        <v>493</v>
      </c>
      <c r="H4842" t="s">
        <v>207</v>
      </c>
      <c r="I4842" s="14"/>
      <c r="J4842" t="s">
        <v>4353</v>
      </c>
      <c r="K4842" s="14">
        <v>211000000</v>
      </c>
      <c r="L4842" t="s">
        <v>198</v>
      </c>
      <c r="M4842" t="s">
        <v>199</v>
      </c>
      <c r="N4842" s="14"/>
      <c r="O4842" s="14"/>
      <c r="P4842" s="14"/>
      <c r="Q4842" s="14">
        <v>0</v>
      </c>
      <c r="R4842" s="14">
        <v>1</v>
      </c>
      <c r="S4842" s="14">
        <v>1</v>
      </c>
    </row>
    <row r="4843" spans="1:19" x14ac:dyDescent="0.3">
      <c r="A4843" t="s">
        <v>9829</v>
      </c>
      <c r="B4843" t="s">
        <v>13</v>
      </c>
      <c r="C4843" s="14">
        <v>2015</v>
      </c>
      <c r="D4843" t="s">
        <v>372</v>
      </c>
      <c r="E4843" t="s">
        <v>4189</v>
      </c>
      <c r="F4843" t="s">
        <v>1718</v>
      </c>
      <c r="G4843" t="s">
        <v>493</v>
      </c>
      <c r="H4843" t="s">
        <v>207</v>
      </c>
      <c r="I4843" s="14"/>
      <c r="J4843" t="s">
        <v>4353</v>
      </c>
      <c r="K4843" s="14">
        <v>164000000</v>
      </c>
      <c r="L4843" t="s">
        <v>198</v>
      </c>
      <c r="M4843" t="s">
        <v>199</v>
      </c>
      <c r="N4843" s="14"/>
      <c r="O4843" s="14"/>
      <c r="P4843" s="14"/>
      <c r="Q4843" s="14">
        <v>0</v>
      </c>
      <c r="R4843" s="14">
        <v>1</v>
      </c>
      <c r="S4843" s="14">
        <v>1</v>
      </c>
    </row>
    <row r="4844" spans="1:19" x14ac:dyDescent="0.3">
      <c r="A4844" t="s">
        <v>9830</v>
      </c>
      <c r="B4844" t="s">
        <v>13</v>
      </c>
      <c r="C4844" s="14">
        <v>2015</v>
      </c>
      <c r="D4844" t="s">
        <v>372</v>
      </c>
      <c r="E4844" t="s">
        <v>248</v>
      </c>
      <c r="F4844" t="s">
        <v>336</v>
      </c>
      <c r="G4844" t="s">
        <v>337</v>
      </c>
      <c r="H4844" t="s">
        <v>207</v>
      </c>
      <c r="I4844" s="14"/>
      <c r="J4844" t="s">
        <v>4353</v>
      </c>
      <c r="K4844" s="14">
        <v>65500000</v>
      </c>
      <c r="L4844" t="s">
        <v>198</v>
      </c>
      <c r="M4844" t="s">
        <v>199</v>
      </c>
      <c r="N4844" s="14"/>
      <c r="O4844" s="14"/>
      <c r="P4844" s="14"/>
      <c r="Q4844" s="14">
        <v>0</v>
      </c>
      <c r="R4844" s="14">
        <v>1</v>
      </c>
      <c r="S4844" s="14">
        <v>1</v>
      </c>
    </row>
    <row r="4845" spans="1:19" x14ac:dyDescent="0.3">
      <c r="A4845" t="s">
        <v>9831</v>
      </c>
      <c r="B4845" t="s">
        <v>13</v>
      </c>
      <c r="C4845" s="14">
        <v>2015</v>
      </c>
      <c r="D4845" t="s">
        <v>372</v>
      </c>
      <c r="E4845" t="s">
        <v>4188</v>
      </c>
      <c r="F4845" t="s">
        <v>364</v>
      </c>
      <c r="G4845" t="s">
        <v>365</v>
      </c>
      <c r="H4845" t="s">
        <v>207</v>
      </c>
      <c r="I4845" s="14"/>
      <c r="J4845" t="s">
        <v>4353</v>
      </c>
      <c r="K4845" s="14">
        <v>22000000</v>
      </c>
      <c r="L4845" t="s">
        <v>198</v>
      </c>
      <c r="M4845" t="s">
        <v>366</v>
      </c>
      <c r="N4845" s="14">
        <v>0</v>
      </c>
      <c r="O4845" s="14"/>
      <c r="P4845" s="14"/>
      <c r="Q4845" s="14">
        <v>0</v>
      </c>
      <c r="R4845" s="14">
        <v>1</v>
      </c>
      <c r="S4845" s="14">
        <v>0</v>
      </c>
    </row>
    <row r="4846" spans="1:19" x14ac:dyDescent="0.3">
      <c r="A4846" t="s">
        <v>9832</v>
      </c>
      <c r="B4846" t="s">
        <v>13</v>
      </c>
      <c r="C4846" s="14">
        <v>2016</v>
      </c>
      <c r="D4846" t="s">
        <v>372</v>
      </c>
      <c r="E4846" t="s">
        <v>4196</v>
      </c>
      <c r="F4846" t="s">
        <v>454</v>
      </c>
      <c r="G4846" t="s">
        <v>455</v>
      </c>
      <c r="H4846" t="s">
        <v>207</v>
      </c>
      <c r="I4846" s="14"/>
      <c r="J4846" t="s">
        <v>4353</v>
      </c>
      <c r="K4846" s="14">
        <v>136000000</v>
      </c>
      <c r="L4846" t="s">
        <v>198</v>
      </c>
      <c r="M4846" t="s">
        <v>199</v>
      </c>
      <c r="N4846" s="14"/>
      <c r="O4846" s="14"/>
      <c r="P4846" s="14"/>
      <c r="Q4846" s="14">
        <v>1</v>
      </c>
      <c r="R4846" s="14">
        <v>1</v>
      </c>
      <c r="S4846" s="14">
        <v>1</v>
      </c>
    </row>
    <row r="4847" spans="1:19" x14ac:dyDescent="0.3">
      <c r="A4847" t="s">
        <v>9833</v>
      </c>
      <c r="B4847" t="s">
        <v>13</v>
      </c>
      <c r="C4847" s="14">
        <v>2016</v>
      </c>
      <c r="D4847" t="s">
        <v>372</v>
      </c>
      <c r="E4847" t="s">
        <v>4195</v>
      </c>
      <c r="F4847" t="s">
        <v>501</v>
      </c>
      <c r="G4847" t="s">
        <v>455</v>
      </c>
      <c r="H4847" t="s">
        <v>207</v>
      </c>
      <c r="I4847" s="14"/>
      <c r="J4847" t="s">
        <v>4353</v>
      </c>
      <c r="K4847" s="14">
        <v>332000000</v>
      </c>
      <c r="L4847" t="s">
        <v>198</v>
      </c>
      <c r="M4847" t="s">
        <v>199</v>
      </c>
      <c r="N4847" s="14"/>
      <c r="O4847" s="14"/>
      <c r="P4847" s="14">
        <v>15</v>
      </c>
      <c r="Q4847" s="14">
        <v>1</v>
      </c>
      <c r="R4847" s="14">
        <v>1</v>
      </c>
      <c r="S4847" s="14">
        <v>1</v>
      </c>
    </row>
    <row r="4848" spans="1:19" x14ac:dyDescent="0.3">
      <c r="A4848" t="s">
        <v>9834</v>
      </c>
      <c r="B4848" t="s">
        <v>13</v>
      </c>
      <c r="C4848" s="14">
        <v>2016</v>
      </c>
      <c r="D4848" t="s">
        <v>372</v>
      </c>
      <c r="E4848" t="s">
        <v>4193</v>
      </c>
      <c r="F4848" t="s">
        <v>336</v>
      </c>
      <c r="G4848" t="s">
        <v>337</v>
      </c>
      <c r="H4848" t="s">
        <v>207</v>
      </c>
      <c r="I4848" s="14"/>
      <c r="J4848" t="s">
        <v>4353</v>
      </c>
      <c r="K4848" s="14">
        <v>313000000</v>
      </c>
      <c r="L4848" t="s">
        <v>198</v>
      </c>
      <c r="M4848" t="s">
        <v>4353</v>
      </c>
      <c r="N4848" s="14"/>
      <c r="O4848" s="14"/>
      <c r="P4848" s="14"/>
      <c r="Q4848" s="14">
        <v>0</v>
      </c>
      <c r="R4848" s="14">
        <v>1</v>
      </c>
      <c r="S4848" s="14">
        <v>1</v>
      </c>
    </row>
    <row r="4849" spans="1:19" x14ac:dyDescent="0.3">
      <c r="A4849" t="s">
        <v>9835</v>
      </c>
      <c r="B4849" t="s">
        <v>13</v>
      </c>
      <c r="C4849" s="14">
        <v>2016</v>
      </c>
      <c r="D4849" t="s">
        <v>372</v>
      </c>
      <c r="E4849" t="s">
        <v>4202</v>
      </c>
      <c r="F4849" t="s">
        <v>336</v>
      </c>
      <c r="G4849" t="s">
        <v>337</v>
      </c>
      <c r="H4849" t="s">
        <v>207</v>
      </c>
      <c r="I4849" s="14"/>
      <c r="J4849" t="s">
        <v>4353</v>
      </c>
      <c r="K4849" s="14">
        <v>128000000</v>
      </c>
      <c r="L4849" t="s">
        <v>198</v>
      </c>
      <c r="M4849" t="s">
        <v>4353</v>
      </c>
      <c r="N4849" s="14"/>
      <c r="O4849" s="14"/>
      <c r="P4849" s="14"/>
      <c r="Q4849" s="14">
        <v>0</v>
      </c>
      <c r="R4849" s="14">
        <v>1</v>
      </c>
      <c r="S4849" s="14">
        <v>1</v>
      </c>
    </row>
    <row r="4850" spans="1:19" x14ac:dyDescent="0.3">
      <c r="A4850" t="s">
        <v>9836</v>
      </c>
      <c r="B4850" t="s">
        <v>13</v>
      </c>
      <c r="C4850" s="14">
        <v>2016</v>
      </c>
      <c r="D4850" t="s">
        <v>372</v>
      </c>
      <c r="E4850" t="s">
        <v>4194</v>
      </c>
      <c r="F4850" t="s">
        <v>463</v>
      </c>
      <c r="G4850" t="s">
        <v>337</v>
      </c>
      <c r="H4850" t="s">
        <v>207</v>
      </c>
      <c r="I4850" s="14"/>
      <c r="J4850" t="s">
        <v>4353</v>
      </c>
      <c r="K4850" s="14">
        <v>30000000</v>
      </c>
      <c r="L4850" t="s">
        <v>198</v>
      </c>
      <c r="M4850" t="s">
        <v>199</v>
      </c>
      <c r="N4850" s="14">
        <v>5.5</v>
      </c>
      <c r="O4850" s="14">
        <v>3</v>
      </c>
      <c r="P4850" s="14">
        <v>10</v>
      </c>
      <c r="Q4850" s="14">
        <v>0</v>
      </c>
      <c r="R4850" s="14">
        <v>1</v>
      </c>
      <c r="S4850" s="14">
        <v>1</v>
      </c>
    </row>
    <row r="4851" spans="1:19" x14ac:dyDescent="0.3">
      <c r="A4851" t="s">
        <v>9837</v>
      </c>
      <c r="B4851" t="s">
        <v>13</v>
      </c>
      <c r="C4851" s="14">
        <v>2016</v>
      </c>
      <c r="D4851" t="s">
        <v>372</v>
      </c>
      <c r="E4851" t="s">
        <v>4203</v>
      </c>
      <c r="F4851" t="s">
        <v>454</v>
      </c>
      <c r="G4851" t="s">
        <v>455</v>
      </c>
      <c r="H4851" t="s">
        <v>456</v>
      </c>
      <c r="I4851" s="14"/>
      <c r="J4851" t="s">
        <v>4353</v>
      </c>
      <c r="K4851" s="14">
        <v>30000000</v>
      </c>
      <c r="L4851" t="s">
        <v>198</v>
      </c>
      <c r="M4851" t="s">
        <v>199</v>
      </c>
      <c r="N4851" s="14">
        <v>4.4000000000000004</v>
      </c>
      <c r="O4851" s="14">
        <v>3</v>
      </c>
      <c r="P4851" s="14">
        <v>18</v>
      </c>
      <c r="Q4851" s="14">
        <v>1</v>
      </c>
      <c r="R4851" s="14">
        <v>1</v>
      </c>
      <c r="S4851" s="14">
        <v>1</v>
      </c>
    </row>
    <row r="4852" spans="1:19" x14ac:dyDescent="0.3">
      <c r="A4852" t="s">
        <v>9838</v>
      </c>
      <c r="B4852" t="s">
        <v>13</v>
      </c>
      <c r="C4852" s="14">
        <v>2016</v>
      </c>
      <c r="D4852" t="s">
        <v>372</v>
      </c>
      <c r="E4852" t="s">
        <v>4191</v>
      </c>
      <c r="F4852" t="s">
        <v>4192</v>
      </c>
      <c r="G4852" t="s">
        <v>493</v>
      </c>
      <c r="H4852" t="s">
        <v>456</v>
      </c>
      <c r="I4852" s="14"/>
      <c r="J4852" t="s">
        <v>4353</v>
      </c>
      <c r="K4852" s="14">
        <v>29000000</v>
      </c>
      <c r="L4852" t="s">
        <v>198</v>
      </c>
      <c r="M4852" t="s">
        <v>199</v>
      </c>
      <c r="N4852" s="14">
        <v>7</v>
      </c>
      <c r="O4852" s="14"/>
      <c r="P4852" s="14"/>
      <c r="Q4852" s="14">
        <v>0</v>
      </c>
      <c r="R4852" s="14">
        <v>1</v>
      </c>
      <c r="S4852" s="14">
        <v>1</v>
      </c>
    </row>
    <row r="4853" spans="1:19" x14ac:dyDescent="0.3">
      <c r="A4853" t="s">
        <v>9839</v>
      </c>
      <c r="B4853" t="s">
        <v>13</v>
      </c>
      <c r="C4853" s="14">
        <v>2016</v>
      </c>
      <c r="D4853" t="s">
        <v>372</v>
      </c>
      <c r="E4853" t="s">
        <v>4204</v>
      </c>
      <c r="F4853" t="s">
        <v>1718</v>
      </c>
      <c r="G4853" t="s">
        <v>493</v>
      </c>
      <c r="H4853" t="s">
        <v>207</v>
      </c>
      <c r="I4853" s="14"/>
      <c r="J4853" t="s">
        <v>4353</v>
      </c>
      <c r="K4853" s="14">
        <v>50000000</v>
      </c>
      <c r="L4853" t="s">
        <v>198</v>
      </c>
      <c r="M4853" t="s">
        <v>199</v>
      </c>
      <c r="N4853" s="14"/>
      <c r="O4853" s="14"/>
      <c r="P4853" s="14"/>
      <c r="Q4853" s="14">
        <v>0</v>
      </c>
      <c r="R4853" s="14">
        <v>1</v>
      </c>
      <c r="S4853" s="14">
        <v>1</v>
      </c>
    </row>
    <row r="4854" spans="1:19" x14ac:dyDescent="0.3">
      <c r="A4854" t="s">
        <v>9840</v>
      </c>
      <c r="B4854" t="s">
        <v>13</v>
      </c>
      <c r="C4854" s="14">
        <v>2016</v>
      </c>
      <c r="D4854" t="s">
        <v>372</v>
      </c>
      <c r="E4854" t="s">
        <v>4201</v>
      </c>
      <c r="F4854" t="s">
        <v>336</v>
      </c>
      <c r="G4854" t="s">
        <v>337</v>
      </c>
      <c r="H4854" t="s">
        <v>207</v>
      </c>
      <c r="I4854" s="14"/>
      <c r="J4854" t="s">
        <v>4353</v>
      </c>
      <c r="K4854" s="14">
        <v>338000000</v>
      </c>
      <c r="L4854" t="s">
        <v>198</v>
      </c>
      <c r="M4854" t="s">
        <v>202</v>
      </c>
      <c r="N4854" s="14"/>
      <c r="O4854" s="14"/>
      <c r="P4854" s="14"/>
      <c r="Q4854" s="14">
        <v>0</v>
      </c>
      <c r="R4854" s="14">
        <v>1</v>
      </c>
      <c r="S4854" s="14">
        <v>1</v>
      </c>
    </row>
    <row r="4855" spans="1:19" x14ac:dyDescent="0.3">
      <c r="A4855" t="s">
        <v>9841</v>
      </c>
      <c r="B4855" t="s">
        <v>13</v>
      </c>
      <c r="C4855" s="14">
        <v>2016</v>
      </c>
      <c r="D4855" t="s">
        <v>372</v>
      </c>
      <c r="E4855" t="s">
        <v>4197</v>
      </c>
      <c r="F4855" t="s">
        <v>454</v>
      </c>
      <c r="G4855" t="s">
        <v>455</v>
      </c>
      <c r="H4855" t="s">
        <v>207</v>
      </c>
      <c r="I4855" s="14"/>
      <c r="J4855" t="s">
        <v>4353</v>
      </c>
      <c r="K4855" s="14">
        <v>170000000</v>
      </c>
      <c r="L4855" t="s">
        <v>198</v>
      </c>
      <c r="M4855" t="s">
        <v>199</v>
      </c>
      <c r="N4855" s="14"/>
      <c r="O4855" s="14"/>
      <c r="P4855" s="14"/>
      <c r="Q4855" s="14">
        <v>1</v>
      </c>
      <c r="R4855" s="14">
        <v>1</v>
      </c>
      <c r="S4855" s="14">
        <v>1</v>
      </c>
    </row>
    <row r="4856" spans="1:19" x14ac:dyDescent="0.3">
      <c r="A4856" t="s">
        <v>9842</v>
      </c>
      <c r="B4856" t="s">
        <v>13</v>
      </c>
      <c r="C4856" s="14">
        <v>2016</v>
      </c>
      <c r="D4856" t="s">
        <v>372</v>
      </c>
      <c r="E4856" t="s">
        <v>4198</v>
      </c>
      <c r="F4856" t="s">
        <v>4199</v>
      </c>
      <c r="G4856" t="s">
        <v>549</v>
      </c>
      <c r="H4856" t="s">
        <v>207</v>
      </c>
      <c r="I4856" s="14"/>
      <c r="J4856" t="s">
        <v>4353</v>
      </c>
      <c r="K4856" s="14">
        <v>275000000</v>
      </c>
      <c r="L4856" t="s">
        <v>198</v>
      </c>
      <c r="M4856" t="s">
        <v>199</v>
      </c>
      <c r="N4856" s="14"/>
      <c r="O4856" s="14"/>
      <c r="P4856" s="14"/>
      <c r="Q4856" s="14">
        <v>1</v>
      </c>
      <c r="R4856" s="14">
        <v>1</v>
      </c>
      <c r="S4856" s="14">
        <v>1</v>
      </c>
    </row>
    <row r="4857" spans="1:19" x14ac:dyDescent="0.3">
      <c r="A4857" t="s">
        <v>9843</v>
      </c>
      <c r="B4857" t="s">
        <v>13</v>
      </c>
      <c r="C4857" s="14">
        <v>2016</v>
      </c>
      <c r="D4857" t="s">
        <v>372</v>
      </c>
      <c r="E4857" t="s">
        <v>4190</v>
      </c>
      <c r="F4857" t="s">
        <v>463</v>
      </c>
      <c r="G4857" t="s">
        <v>337</v>
      </c>
      <c r="H4857" t="s">
        <v>207</v>
      </c>
      <c r="I4857" s="14"/>
      <c r="J4857" t="s">
        <v>4353</v>
      </c>
      <c r="K4857" s="14">
        <v>179000000</v>
      </c>
      <c r="L4857" t="s">
        <v>198</v>
      </c>
      <c r="M4857" t="s">
        <v>199</v>
      </c>
      <c r="N4857" s="14"/>
      <c r="O4857" s="14"/>
      <c r="P4857" s="14"/>
      <c r="Q4857" s="14">
        <v>0</v>
      </c>
      <c r="R4857" s="14">
        <v>1</v>
      </c>
      <c r="S4857" s="14">
        <v>1</v>
      </c>
    </row>
    <row r="4858" spans="1:19" x14ac:dyDescent="0.3">
      <c r="A4858" t="s">
        <v>9844</v>
      </c>
      <c r="B4858" t="s">
        <v>13</v>
      </c>
      <c r="C4858" s="14">
        <v>2016</v>
      </c>
      <c r="D4858" t="s">
        <v>372</v>
      </c>
      <c r="E4858" t="s">
        <v>4200</v>
      </c>
      <c r="F4858" t="s">
        <v>463</v>
      </c>
      <c r="G4858" t="s">
        <v>337</v>
      </c>
      <c r="H4858" t="s">
        <v>207</v>
      </c>
      <c r="I4858" s="14"/>
      <c r="J4858" t="s">
        <v>4353</v>
      </c>
      <c r="K4858" s="14">
        <v>170000000</v>
      </c>
      <c r="L4858" t="s">
        <v>198</v>
      </c>
      <c r="M4858" t="s">
        <v>199</v>
      </c>
      <c r="N4858" s="14">
        <v>4.5</v>
      </c>
      <c r="O4858" s="14"/>
      <c r="P4858" s="14">
        <v>12</v>
      </c>
      <c r="Q4858" s="14">
        <v>0</v>
      </c>
      <c r="R4858" s="14">
        <v>1</v>
      </c>
      <c r="S4858" s="14">
        <v>1</v>
      </c>
    </row>
    <row r="4859" spans="1:19" x14ac:dyDescent="0.3">
      <c r="A4859" t="s">
        <v>9845</v>
      </c>
      <c r="B4859" t="s">
        <v>13</v>
      </c>
      <c r="C4859" s="14">
        <v>2017</v>
      </c>
      <c r="D4859" t="s">
        <v>5090</v>
      </c>
      <c r="E4859" t="s">
        <v>4207</v>
      </c>
      <c r="F4859" t="s">
        <v>336</v>
      </c>
      <c r="G4859" t="s">
        <v>337</v>
      </c>
      <c r="H4859" t="s">
        <v>456</v>
      </c>
      <c r="I4859" s="14"/>
      <c r="J4859" t="s">
        <v>4353</v>
      </c>
      <c r="K4859" s="14">
        <v>114000000</v>
      </c>
      <c r="L4859" t="s">
        <v>198</v>
      </c>
      <c r="M4859" t="s">
        <v>202</v>
      </c>
      <c r="N4859" s="14"/>
      <c r="O4859" s="14"/>
      <c r="P4859" s="14">
        <v>15</v>
      </c>
      <c r="Q4859" s="14">
        <v>0</v>
      </c>
      <c r="R4859" s="14">
        <v>1</v>
      </c>
      <c r="S4859" s="14">
        <v>1</v>
      </c>
    </row>
    <row r="4860" spans="1:19" x14ac:dyDescent="0.3">
      <c r="A4860" t="s">
        <v>9846</v>
      </c>
      <c r="B4860" t="s">
        <v>13</v>
      </c>
      <c r="C4860" s="14">
        <v>2017</v>
      </c>
      <c r="D4860" t="s">
        <v>372</v>
      </c>
      <c r="E4860" t="s">
        <v>4210</v>
      </c>
      <c r="F4860" t="s">
        <v>336</v>
      </c>
      <c r="G4860" t="s">
        <v>337</v>
      </c>
      <c r="H4860" t="s">
        <v>207</v>
      </c>
      <c r="I4860" s="14"/>
      <c r="J4860" t="s">
        <v>4353</v>
      </c>
      <c r="K4860" s="14">
        <v>280000000</v>
      </c>
      <c r="L4860" t="s">
        <v>198</v>
      </c>
      <c r="M4860" t="s">
        <v>4353</v>
      </c>
      <c r="N4860" s="14"/>
      <c r="O4860" s="14"/>
      <c r="P4860" s="14"/>
      <c r="Q4860" s="14">
        <v>0</v>
      </c>
      <c r="R4860" s="14">
        <v>1</v>
      </c>
      <c r="S4860" s="14">
        <v>1</v>
      </c>
    </row>
    <row r="4861" spans="1:19" x14ac:dyDescent="0.3">
      <c r="A4861" t="s">
        <v>9847</v>
      </c>
      <c r="B4861" t="s">
        <v>13</v>
      </c>
      <c r="C4861" s="14">
        <v>2017</v>
      </c>
      <c r="D4861" t="s">
        <v>372</v>
      </c>
      <c r="E4861" t="s">
        <v>4206</v>
      </c>
      <c r="F4861" t="s">
        <v>454</v>
      </c>
      <c r="G4861" t="s">
        <v>455</v>
      </c>
      <c r="H4861" t="s">
        <v>456</v>
      </c>
      <c r="I4861" s="14"/>
      <c r="J4861" t="s">
        <v>4353</v>
      </c>
      <c r="K4861" s="14">
        <v>37000000</v>
      </c>
      <c r="L4861" t="s">
        <v>198</v>
      </c>
      <c r="M4861" t="s">
        <v>199</v>
      </c>
      <c r="N4861" s="14">
        <v>4.8</v>
      </c>
      <c r="O4861" s="14">
        <v>3</v>
      </c>
      <c r="P4861" s="14">
        <v>15</v>
      </c>
      <c r="Q4861" s="14">
        <v>1</v>
      </c>
      <c r="R4861" s="14">
        <v>1</v>
      </c>
      <c r="S4861" s="14">
        <v>1</v>
      </c>
    </row>
    <row r="4862" spans="1:19" x14ac:dyDescent="0.3">
      <c r="A4862" t="s">
        <v>9848</v>
      </c>
      <c r="B4862" t="s">
        <v>13</v>
      </c>
      <c r="C4862" s="14">
        <v>2017</v>
      </c>
      <c r="D4862" t="s">
        <v>5090</v>
      </c>
      <c r="E4862" t="s">
        <v>4214</v>
      </c>
      <c r="F4862" t="s">
        <v>1954</v>
      </c>
      <c r="G4862" t="s">
        <v>549</v>
      </c>
      <c r="H4862" t="s">
        <v>699</v>
      </c>
      <c r="I4862" s="14"/>
      <c r="J4862" t="s">
        <v>4353</v>
      </c>
      <c r="K4862" s="14">
        <v>1500000000</v>
      </c>
      <c r="L4862" t="s">
        <v>198</v>
      </c>
      <c r="M4862" t="s">
        <v>199</v>
      </c>
      <c r="N4862" s="14"/>
      <c r="O4862" s="14"/>
      <c r="P4862" s="14"/>
      <c r="Q4862" s="14">
        <v>1</v>
      </c>
      <c r="R4862" s="14">
        <v>1</v>
      </c>
      <c r="S4862" s="14">
        <v>0</v>
      </c>
    </row>
    <row r="4863" spans="1:19" x14ac:dyDescent="0.3">
      <c r="A4863" t="s">
        <v>9849</v>
      </c>
      <c r="B4863" t="s">
        <v>13</v>
      </c>
      <c r="C4863" s="14">
        <v>2017</v>
      </c>
      <c r="D4863" t="s">
        <v>372</v>
      </c>
      <c r="E4863" t="s">
        <v>4213</v>
      </c>
      <c r="F4863" t="s">
        <v>454</v>
      </c>
      <c r="G4863" t="s">
        <v>455</v>
      </c>
      <c r="H4863" t="s">
        <v>456</v>
      </c>
      <c r="I4863" s="14"/>
      <c r="J4863" t="s">
        <v>4353</v>
      </c>
      <c r="K4863" s="14">
        <v>35000000</v>
      </c>
      <c r="L4863" t="s">
        <v>198</v>
      </c>
      <c r="M4863" t="s">
        <v>199</v>
      </c>
      <c r="N4863" s="14">
        <v>4.8</v>
      </c>
      <c r="O4863" s="14">
        <v>3</v>
      </c>
      <c r="P4863" s="14">
        <v>18</v>
      </c>
      <c r="Q4863" s="14">
        <v>1</v>
      </c>
      <c r="R4863" s="14">
        <v>1</v>
      </c>
      <c r="S4863" s="14">
        <v>1</v>
      </c>
    </row>
    <row r="4864" spans="1:19" x14ac:dyDescent="0.3">
      <c r="A4864" t="s">
        <v>9850</v>
      </c>
      <c r="B4864" t="s">
        <v>13</v>
      </c>
      <c r="C4864" s="14">
        <v>2017</v>
      </c>
      <c r="D4864" t="s">
        <v>372</v>
      </c>
      <c r="E4864" t="s">
        <v>4212</v>
      </c>
      <c r="F4864" t="s">
        <v>454</v>
      </c>
      <c r="G4864" t="s">
        <v>455</v>
      </c>
      <c r="H4864" t="s">
        <v>207</v>
      </c>
      <c r="I4864" s="14"/>
      <c r="J4864" t="s">
        <v>4353</v>
      </c>
      <c r="K4864" s="14">
        <v>60000000</v>
      </c>
      <c r="L4864" t="s">
        <v>198</v>
      </c>
      <c r="M4864" t="s">
        <v>199</v>
      </c>
      <c r="N4864" s="14"/>
      <c r="O4864" s="14"/>
      <c r="P4864" s="14"/>
      <c r="Q4864" s="14">
        <v>1</v>
      </c>
      <c r="R4864" s="14">
        <v>1</v>
      </c>
      <c r="S4864" s="14">
        <v>0</v>
      </c>
    </row>
    <row r="4865" spans="1:19" x14ac:dyDescent="0.3">
      <c r="A4865" t="s">
        <v>9851</v>
      </c>
      <c r="B4865" t="s">
        <v>13</v>
      </c>
      <c r="C4865" s="14">
        <v>2017</v>
      </c>
      <c r="D4865" t="s">
        <v>372</v>
      </c>
      <c r="E4865" t="s">
        <v>4208</v>
      </c>
      <c r="F4865" t="s">
        <v>4209</v>
      </c>
      <c r="G4865" t="s">
        <v>493</v>
      </c>
      <c r="H4865" t="s">
        <v>207</v>
      </c>
      <c r="I4865" s="14"/>
      <c r="J4865" t="s">
        <v>4353</v>
      </c>
      <c r="K4865" s="14">
        <v>41000000</v>
      </c>
      <c r="L4865" t="s">
        <v>198</v>
      </c>
      <c r="M4865" t="s">
        <v>199</v>
      </c>
      <c r="N4865" s="14"/>
      <c r="O4865" s="14"/>
      <c r="P4865" s="14"/>
      <c r="Q4865" s="14">
        <v>0</v>
      </c>
      <c r="R4865" s="14">
        <v>1</v>
      </c>
      <c r="S4865" s="14">
        <v>0</v>
      </c>
    </row>
    <row r="4866" spans="1:19" x14ac:dyDescent="0.3">
      <c r="A4866" t="s">
        <v>9852</v>
      </c>
      <c r="B4866" t="s">
        <v>13</v>
      </c>
      <c r="C4866" s="14">
        <v>2017</v>
      </c>
      <c r="D4866" t="s">
        <v>372</v>
      </c>
      <c r="E4866" t="s">
        <v>4211</v>
      </c>
      <c r="F4866" t="s">
        <v>454</v>
      </c>
      <c r="G4866" t="s">
        <v>455</v>
      </c>
      <c r="H4866" t="s">
        <v>456</v>
      </c>
      <c r="I4866" s="14"/>
      <c r="J4866" t="s">
        <v>4353</v>
      </c>
      <c r="K4866" s="14">
        <v>150000000</v>
      </c>
      <c r="L4866" t="s">
        <v>198</v>
      </c>
      <c r="M4866" t="s">
        <v>199</v>
      </c>
      <c r="N4866" s="14"/>
      <c r="O4866" s="14"/>
      <c r="P4866" s="14"/>
      <c r="Q4866" s="14">
        <v>1</v>
      </c>
      <c r="R4866" s="14">
        <v>1</v>
      </c>
      <c r="S4866" s="14">
        <v>1</v>
      </c>
    </row>
    <row r="4867" spans="1:19" x14ac:dyDescent="0.3">
      <c r="A4867" t="s">
        <v>9853</v>
      </c>
      <c r="B4867" t="s">
        <v>30</v>
      </c>
      <c r="C4867" s="14">
        <v>1980</v>
      </c>
      <c r="D4867" t="s">
        <v>252</v>
      </c>
      <c r="E4867" t="s">
        <v>4216</v>
      </c>
      <c r="F4867" t="s">
        <v>299</v>
      </c>
      <c r="G4867" t="s">
        <v>299</v>
      </c>
      <c r="H4867" t="s">
        <v>4353</v>
      </c>
      <c r="I4867" s="14"/>
      <c r="J4867" t="s">
        <v>4353</v>
      </c>
      <c r="K4867" s="14">
        <v>26500000</v>
      </c>
      <c r="L4867" t="s">
        <v>198</v>
      </c>
      <c r="M4867" t="s">
        <v>4353</v>
      </c>
      <c r="N4867" s="14"/>
      <c r="O4867" s="14"/>
      <c r="P4867" s="14"/>
      <c r="Q4867" s="14"/>
      <c r="R4867" s="14"/>
      <c r="S4867" s="14">
        <v>0</v>
      </c>
    </row>
    <row r="4868" spans="1:19" x14ac:dyDescent="0.3">
      <c r="A4868" t="s">
        <v>9854</v>
      </c>
      <c r="B4868" t="s">
        <v>30</v>
      </c>
      <c r="C4868" s="14">
        <v>1980</v>
      </c>
      <c r="D4868" t="s">
        <v>252</v>
      </c>
      <c r="E4868" t="s">
        <v>4215</v>
      </c>
      <c r="F4868" t="s">
        <v>299</v>
      </c>
      <c r="G4868" t="s">
        <v>299</v>
      </c>
      <c r="H4868" t="s">
        <v>4353</v>
      </c>
      <c r="I4868" s="14"/>
      <c r="J4868" t="s">
        <v>4353</v>
      </c>
      <c r="K4868" s="14">
        <v>2000000</v>
      </c>
      <c r="L4868" t="s">
        <v>198</v>
      </c>
      <c r="M4868" t="s">
        <v>4353</v>
      </c>
      <c r="N4868" s="14"/>
      <c r="O4868" s="14"/>
      <c r="P4868" s="14"/>
      <c r="Q4868" s="14"/>
      <c r="R4868" s="14"/>
      <c r="S4868" s="14">
        <v>0</v>
      </c>
    </row>
    <row r="4869" spans="1:19" x14ac:dyDescent="0.3">
      <c r="A4869" t="s">
        <v>9855</v>
      </c>
      <c r="B4869" t="s">
        <v>30</v>
      </c>
      <c r="C4869" s="14">
        <v>1980</v>
      </c>
      <c r="D4869" t="s">
        <v>252</v>
      </c>
      <c r="E4869" t="s">
        <v>204</v>
      </c>
      <c r="F4869" t="s">
        <v>299</v>
      </c>
      <c r="G4869" t="s">
        <v>299</v>
      </c>
      <c r="H4869" t="s">
        <v>4353</v>
      </c>
      <c r="I4869" s="14"/>
      <c r="J4869" t="s">
        <v>4353</v>
      </c>
      <c r="K4869" s="14">
        <v>38200000</v>
      </c>
      <c r="L4869" t="s">
        <v>198</v>
      </c>
      <c r="M4869" t="s">
        <v>4353</v>
      </c>
      <c r="N4869" s="14"/>
      <c r="O4869" s="14"/>
      <c r="P4869" s="14"/>
      <c r="Q4869" s="14"/>
      <c r="R4869" s="14"/>
      <c r="S4869" s="14">
        <v>0</v>
      </c>
    </row>
    <row r="4870" spans="1:19" x14ac:dyDescent="0.3">
      <c r="A4870" t="s">
        <v>9856</v>
      </c>
      <c r="B4870" t="s">
        <v>30</v>
      </c>
      <c r="C4870" s="14">
        <v>1985</v>
      </c>
      <c r="D4870" t="s">
        <v>255</v>
      </c>
      <c r="E4870" t="s">
        <v>9857</v>
      </c>
      <c r="F4870" t="s">
        <v>299</v>
      </c>
      <c r="G4870" t="s">
        <v>299</v>
      </c>
      <c r="H4870" t="s">
        <v>4353</v>
      </c>
      <c r="I4870" s="14"/>
      <c r="J4870" t="s">
        <v>4353</v>
      </c>
      <c r="K4870" s="14">
        <v>25000000</v>
      </c>
      <c r="L4870" t="s">
        <v>198</v>
      </c>
      <c r="M4870" t="s">
        <v>4353</v>
      </c>
      <c r="N4870" s="14">
        <v>0</v>
      </c>
      <c r="O4870" s="14">
        <v>5</v>
      </c>
      <c r="P4870" s="14">
        <v>20</v>
      </c>
      <c r="Q4870" s="14"/>
      <c r="R4870" s="14"/>
      <c r="S4870" s="14">
        <v>0</v>
      </c>
    </row>
    <row r="4871" spans="1:19" x14ac:dyDescent="0.3">
      <c r="A4871" t="s">
        <v>9858</v>
      </c>
      <c r="B4871" t="s">
        <v>30</v>
      </c>
      <c r="C4871" s="14">
        <v>1987</v>
      </c>
      <c r="D4871" t="s">
        <v>255</v>
      </c>
      <c r="E4871" t="s">
        <v>9859</v>
      </c>
      <c r="F4871" t="s">
        <v>299</v>
      </c>
      <c r="G4871" t="s">
        <v>299</v>
      </c>
      <c r="H4871" t="s">
        <v>4353</v>
      </c>
      <c r="I4871" s="14"/>
      <c r="J4871" t="s">
        <v>4353</v>
      </c>
      <c r="K4871" s="14"/>
      <c r="L4871" t="s">
        <v>198</v>
      </c>
      <c r="M4871" t="s">
        <v>4353</v>
      </c>
      <c r="N4871" s="14">
        <v>0</v>
      </c>
      <c r="O4871" s="14"/>
      <c r="P4871" s="14"/>
      <c r="Q4871" s="14"/>
      <c r="R4871" s="14"/>
      <c r="S4871" s="14">
        <v>0</v>
      </c>
    </row>
    <row r="4872" spans="1:19" x14ac:dyDescent="0.3">
      <c r="A4872" t="s">
        <v>9860</v>
      </c>
      <c r="B4872" t="s">
        <v>30</v>
      </c>
      <c r="C4872" s="14">
        <v>1991</v>
      </c>
      <c r="D4872" t="s">
        <v>362</v>
      </c>
      <c r="E4872" t="s">
        <v>4217</v>
      </c>
      <c r="F4872" t="s">
        <v>299</v>
      </c>
      <c r="G4872" t="s">
        <v>299</v>
      </c>
      <c r="H4872" t="s">
        <v>4353</v>
      </c>
      <c r="I4872" s="14"/>
      <c r="J4872" t="s">
        <v>4353</v>
      </c>
      <c r="K4872" s="14"/>
      <c r="L4872" t="s">
        <v>197</v>
      </c>
      <c r="M4872" t="s">
        <v>4353</v>
      </c>
      <c r="N4872" s="14"/>
      <c r="O4872" s="14"/>
      <c r="P4872" s="14"/>
      <c r="Q4872" s="14"/>
      <c r="R4872" s="14"/>
      <c r="S4872" s="14">
        <v>0</v>
      </c>
    </row>
    <row r="4873" spans="1:19" x14ac:dyDescent="0.3">
      <c r="A4873" t="s">
        <v>9861</v>
      </c>
      <c r="B4873" t="s">
        <v>30</v>
      </c>
      <c r="C4873" s="14">
        <v>1995</v>
      </c>
      <c r="D4873" t="s">
        <v>362</v>
      </c>
      <c r="E4873" t="s">
        <v>4218</v>
      </c>
      <c r="F4873" t="s">
        <v>299</v>
      </c>
      <c r="G4873" t="s">
        <v>299</v>
      </c>
      <c r="H4873" t="s">
        <v>4353</v>
      </c>
      <c r="I4873" s="14"/>
      <c r="J4873" t="s">
        <v>4353</v>
      </c>
      <c r="K4873" s="14"/>
      <c r="L4873" t="s">
        <v>197</v>
      </c>
      <c r="M4873" t="s">
        <v>4353</v>
      </c>
      <c r="N4873" s="14"/>
      <c r="O4873" s="14"/>
      <c r="P4873" s="14"/>
      <c r="Q4873" s="14"/>
      <c r="R4873" s="14"/>
      <c r="S4873" s="14">
        <v>0</v>
      </c>
    </row>
    <row r="4874" spans="1:19" x14ac:dyDescent="0.3">
      <c r="A4874" t="s">
        <v>9862</v>
      </c>
      <c r="B4874" t="s">
        <v>30</v>
      </c>
      <c r="C4874" s="14">
        <v>1996</v>
      </c>
      <c r="D4874" t="s">
        <v>362</v>
      </c>
      <c r="E4874" t="s">
        <v>4220</v>
      </c>
      <c r="F4874" t="s">
        <v>299</v>
      </c>
      <c r="G4874" t="s">
        <v>299</v>
      </c>
      <c r="H4874" t="s">
        <v>4353</v>
      </c>
      <c r="I4874" s="14"/>
      <c r="J4874" t="s">
        <v>4353</v>
      </c>
      <c r="K4874" s="14"/>
      <c r="L4874" t="s">
        <v>197</v>
      </c>
      <c r="M4874" t="s">
        <v>4353</v>
      </c>
      <c r="N4874" s="14"/>
      <c r="O4874" s="14"/>
      <c r="P4874" s="14"/>
      <c r="Q4874" s="14"/>
      <c r="R4874" s="14"/>
      <c r="S4874" s="14">
        <v>0</v>
      </c>
    </row>
    <row r="4875" spans="1:19" x14ac:dyDescent="0.3">
      <c r="A4875" t="s">
        <v>9863</v>
      </c>
      <c r="B4875" t="s">
        <v>30</v>
      </c>
      <c r="C4875" s="14">
        <v>1996</v>
      </c>
      <c r="D4875" t="s">
        <v>362</v>
      </c>
      <c r="E4875" t="s">
        <v>4219</v>
      </c>
      <c r="F4875" t="s">
        <v>299</v>
      </c>
      <c r="G4875" t="s">
        <v>299</v>
      </c>
      <c r="H4875" t="s">
        <v>4353</v>
      </c>
      <c r="I4875" s="14"/>
      <c r="J4875" t="s">
        <v>4353</v>
      </c>
      <c r="K4875" s="14"/>
      <c r="L4875" t="s">
        <v>197</v>
      </c>
      <c r="M4875" t="s">
        <v>4353</v>
      </c>
      <c r="N4875" s="14"/>
      <c r="O4875" s="14"/>
      <c r="P4875" s="14"/>
      <c r="Q4875" s="14"/>
      <c r="R4875" s="14"/>
      <c r="S4875" s="14">
        <v>0</v>
      </c>
    </row>
    <row r="4876" spans="1:19" x14ac:dyDescent="0.3">
      <c r="A4876" t="s">
        <v>9864</v>
      </c>
      <c r="B4876" t="s">
        <v>30</v>
      </c>
      <c r="C4876" s="14">
        <v>1997</v>
      </c>
      <c r="D4876" t="s">
        <v>4222</v>
      </c>
      <c r="E4876" t="s">
        <v>4221</v>
      </c>
      <c r="F4876" t="s">
        <v>299</v>
      </c>
      <c r="G4876" t="s">
        <v>299</v>
      </c>
      <c r="H4876" t="s">
        <v>4353</v>
      </c>
      <c r="I4876" s="14"/>
      <c r="J4876" t="s">
        <v>4353</v>
      </c>
      <c r="K4876" s="14">
        <v>12100000</v>
      </c>
      <c r="L4876" t="s">
        <v>198</v>
      </c>
      <c r="M4876" t="s">
        <v>4353</v>
      </c>
      <c r="N4876" s="14">
        <v>4</v>
      </c>
      <c r="O4876" s="14"/>
      <c r="P4876" s="14"/>
      <c r="Q4876" s="14"/>
      <c r="R4876" s="14"/>
      <c r="S4876" s="14">
        <v>0</v>
      </c>
    </row>
    <row r="4877" spans="1:19" x14ac:dyDescent="0.3">
      <c r="A4877" t="s">
        <v>9865</v>
      </c>
      <c r="B4877" t="s">
        <v>30</v>
      </c>
      <c r="C4877" s="14">
        <v>1997</v>
      </c>
      <c r="D4877" t="s">
        <v>4222</v>
      </c>
      <c r="E4877" t="s">
        <v>4223</v>
      </c>
      <c r="F4877" t="s">
        <v>299</v>
      </c>
      <c r="G4877" t="s">
        <v>299</v>
      </c>
      <c r="H4877" t="s">
        <v>4353</v>
      </c>
      <c r="I4877" s="14"/>
      <c r="J4877" t="s">
        <v>4353</v>
      </c>
      <c r="K4877" s="14">
        <v>35000000</v>
      </c>
      <c r="L4877" t="s">
        <v>198</v>
      </c>
      <c r="M4877" t="s">
        <v>4353</v>
      </c>
      <c r="N4877" s="14"/>
      <c r="O4877" s="14"/>
      <c r="P4877" s="14"/>
      <c r="Q4877" s="14"/>
      <c r="R4877" s="14"/>
      <c r="S4877" s="14">
        <v>0</v>
      </c>
    </row>
    <row r="4878" spans="1:19" x14ac:dyDescent="0.3">
      <c r="A4878" t="s">
        <v>9866</v>
      </c>
      <c r="B4878" t="s">
        <v>30</v>
      </c>
      <c r="C4878" s="14">
        <v>1997</v>
      </c>
      <c r="D4878" t="s">
        <v>362</v>
      </c>
      <c r="E4878" t="s">
        <v>4224</v>
      </c>
      <c r="F4878" t="s">
        <v>299</v>
      </c>
      <c r="G4878" t="s">
        <v>299</v>
      </c>
      <c r="H4878" t="s">
        <v>4353</v>
      </c>
      <c r="I4878" s="14"/>
      <c r="J4878" t="s">
        <v>4353</v>
      </c>
      <c r="K4878" s="14"/>
      <c r="L4878" t="s">
        <v>197</v>
      </c>
      <c r="M4878" t="s">
        <v>4353</v>
      </c>
      <c r="N4878" s="14"/>
      <c r="O4878" s="14"/>
      <c r="P4878" s="14"/>
      <c r="Q4878" s="14"/>
      <c r="R4878" s="14"/>
      <c r="S4878" s="14">
        <v>0</v>
      </c>
    </row>
    <row r="4879" spans="1:19" x14ac:dyDescent="0.3">
      <c r="A4879" t="s">
        <v>9867</v>
      </c>
      <c r="B4879" t="s">
        <v>30</v>
      </c>
      <c r="C4879" s="14">
        <v>2000</v>
      </c>
      <c r="D4879" t="s">
        <v>302</v>
      </c>
      <c r="E4879" t="s">
        <v>4226</v>
      </c>
      <c r="F4879" t="s">
        <v>299</v>
      </c>
      <c r="G4879" t="s">
        <v>299</v>
      </c>
      <c r="H4879" t="s">
        <v>4353</v>
      </c>
      <c r="I4879" s="14">
        <v>604000</v>
      </c>
      <c r="J4879" t="s">
        <v>146</v>
      </c>
      <c r="K4879" s="14">
        <v>604000</v>
      </c>
      <c r="L4879" t="s">
        <v>197</v>
      </c>
      <c r="M4879" t="s">
        <v>202</v>
      </c>
      <c r="N4879" s="14"/>
      <c r="O4879" s="14"/>
      <c r="P4879" s="14"/>
      <c r="Q4879" s="14"/>
      <c r="R4879" s="14"/>
      <c r="S4879" s="14">
        <v>0</v>
      </c>
    </row>
    <row r="4880" spans="1:19" x14ac:dyDescent="0.3">
      <c r="A4880" t="s">
        <v>9868</v>
      </c>
      <c r="B4880" t="s">
        <v>30</v>
      </c>
      <c r="C4880" s="14">
        <v>2000</v>
      </c>
      <c r="D4880" t="s">
        <v>372</v>
      </c>
      <c r="E4880" t="s">
        <v>4225</v>
      </c>
      <c r="F4880" t="s">
        <v>336</v>
      </c>
      <c r="G4880" t="s">
        <v>337</v>
      </c>
      <c r="H4880" t="s">
        <v>207</v>
      </c>
      <c r="I4880" s="14"/>
      <c r="J4880" t="s">
        <v>4353</v>
      </c>
      <c r="K4880" s="14">
        <v>7000000</v>
      </c>
      <c r="L4880" t="s">
        <v>198</v>
      </c>
      <c r="M4880" t="s">
        <v>202</v>
      </c>
      <c r="N4880" s="14">
        <v>3</v>
      </c>
      <c r="O4880" s="14">
        <v>5</v>
      </c>
      <c r="P4880" s="14">
        <v>15</v>
      </c>
      <c r="Q4880" s="14">
        <v>0</v>
      </c>
      <c r="R4880" s="14">
        <v>1</v>
      </c>
      <c r="S4880" s="14">
        <v>0</v>
      </c>
    </row>
    <row r="4881" spans="1:19" x14ac:dyDescent="0.3">
      <c r="A4881" t="s">
        <v>9869</v>
      </c>
      <c r="B4881" t="s">
        <v>30</v>
      </c>
      <c r="C4881" s="14">
        <v>2001</v>
      </c>
      <c r="D4881" t="s">
        <v>302</v>
      </c>
      <c r="E4881" t="s">
        <v>4227</v>
      </c>
      <c r="F4881" t="s">
        <v>299</v>
      </c>
      <c r="G4881" t="s">
        <v>299</v>
      </c>
      <c r="H4881" t="s">
        <v>4353</v>
      </c>
      <c r="I4881" s="14">
        <v>2000000</v>
      </c>
      <c r="J4881" t="s">
        <v>147</v>
      </c>
      <c r="K4881" s="14">
        <v>241631.453125</v>
      </c>
      <c r="L4881" t="s">
        <v>197</v>
      </c>
      <c r="M4881" t="s">
        <v>202</v>
      </c>
      <c r="N4881" s="14"/>
      <c r="O4881" s="14"/>
      <c r="P4881" s="14"/>
      <c r="Q4881" s="14"/>
      <c r="R4881" s="14"/>
      <c r="S4881" s="14">
        <v>0</v>
      </c>
    </row>
    <row r="4882" spans="1:19" x14ac:dyDescent="0.3">
      <c r="A4882" t="s">
        <v>9870</v>
      </c>
      <c r="B4882" t="s">
        <v>30</v>
      </c>
      <c r="C4882" s="14">
        <v>2001</v>
      </c>
      <c r="D4882" t="s">
        <v>302</v>
      </c>
      <c r="E4882" t="s">
        <v>4229</v>
      </c>
      <c r="F4882" t="s">
        <v>4230</v>
      </c>
      <c r="G4882" t="s">
        <v>328</v>
      </c>
      <c r="H4882" t="s">
        <v>4353</v>
      </c>
      <c r="I4882" s="14">
        <v>1000000</v>
      </c>
      <c r="J4882" t="s">
        <v>147</v>
      </c>
      <c r="K4882" s="14">
        <v>120815.7265625</v>
      </c>
      <c r="L4882" t="s">
        <v>197</v>
      </c>
      <c r="M4882" t="s">
        <v>202</v>
      </c>
      <c r="N4882" s="14"/>
      <c r="O4882" s="14"/>
      <c r="P4882" s="14"/>
      <c r="Q4882" s="14"/>
      <c r="R4882" s="14"/>
      <c r="S4882" s="14">
        <v>0</v>
      </c>
    </row>
    <row r="4883" spans="1:19" x14ac:dyDescent="0.3">
      <c r="A4883" t="s">
        <v>9871</v>
      </c>
      <c r="B4883" t="s">
        <v>30</v>
      </c>
      <c r="C4883" s="14">
        <v>2001</v>
      </c>
      <c r="D4883" t="s">
        <v>302</v>
      </c>
      <c r="E4883" t="s">
        <v>4228</v>
      </c>
      <c r="F4883" t="s">
        <v>299</v>
      </c>
      <c r="G4883" t="s">
        <v>299</v>
      </c>
      <c r="H4883" t="s">
        <v>4353</v>
      </c>
      <c r="I4883" s="14">
        <v>250000</v>
      </c>
      <c r="J4883" t="s">
        <v>146</v>
      </c>
      <c r="K4883" s="14">
        <v>250000</v>
      </c>
      <c r="L4883" t="s">
        <v>197</v>
      </c>
      <c r="M4883" t="s">
        <v>202</v>
      </c>
      <c r="N4883" s="14"/>
      <c r="O4883" s="14"/>
      <c r="P4883" s="14"/>
      <c r="Q4883" s="14"/>
      <c r="R4883" s="14"/>
      <c r="S4883" s="14">
        <v>0</v>
      </c>
    </row>
    <row r="4884" spans="1:19" x14ac:dyDescent="0.3">
      <c r="A4884" t="s">
        <v>9872</v>
      </c>
      <c r="B4884" t="s">
        <v>30</v>
      </c>
      <c r="C4884" s="14">
        <v>2002</v>
      </c>
      <c r="D4884" t="s">
        <v>302</v>
      </c>
      <c r="E4884" t="s">
        <v>4232</v>
      </c>
      <c r="F4884" t="s">
        <v>299</v>
      </c>
      <c r="G4884" t="s">
        <v>299</v>
      </c>
      <c r="H4884" t="s">
        <v>4353</v>
      </c>
      <c r="I4884" s="14">
        <v>5000000</v>
      </c>
      <c r="J4884" t="s">
        <v>146</v>
      </c>
      <c r="K4884" s="14">
        <v>5000000</v>
      </c>
      <c r="L4884" t="s">
        <v>197</v>
      </c>
      <c r="M4884" t="s">
        <v>202</v>
      </c>
      <c r="N4884" s="14"/>
      <c r="O4884" s="14"/>
      <c r="P4884" s="14"/>
      <c r="Q4884" s="14"/>
      <c r="R4884" s="14"/>
      <c r="S4884" s="14">
        <v>0</v>
      </c>
    </row>
    <row r="4885" spans="1:19" x14ac:dyDescent="0.3">
      <c r="A4885" t="s">
        <v>9873</v>
      </c>
      <c r="B4885" t="s">
        <v>30</v>
      </c>
      <c r="C4885" s="14">
        <v>2002</v>
      </c>
      <c r="D4885" t="s">
        <v>302</v>
      </c>
      <c r="E4885" t="s">
        <v>4233</v>
      </c>
      <c r="F4885" t="s">
        <v>299</v>
      </c>
      <c r="G4885" t="s">
        <v>299</v>
      </c>
      <c r="H4885" t="s">
        <v>4353</v>
      </c>
      <c r="I4885" s="14">
        <v>2000000</v>
      </c>
      <c r="J4885" t="s">
        <v>161</v>
      </c>
      <c r="K4885" s="14">
        <v>36298768</v>
      </c>
      <c r="L4885" t="s">
        <v>197</v>
      </c>
      <c r="M4885" t="s">
        <v>202</v>
      </c>
      <c r="N4885" s="14"/>
      <c r="O4885" s="14"/>
      <c r="P4885" s="14"/>
      <c r="Q4885" s="14"/>
      <c r="R4885" s="14"/>
      <c r="S4885" s="14">
        <v>0</v>
      </c>
    </row>
    <row r="4886" spans="1:19" x14ac:dyDescent="0.3">
      <c r="A4886" t="s">
        <v>9874</v>
      </c>
      <c r="B4886" t="s">
        <v>30</v>
      </c>
      <c r="C4886" s="14">
        <v>2002</v>
      </c>
      <c r="D4886" t="s">
        <v>302</v>
      </c>
      <c r="E4886" t="s">
        <v>4231</v>
      </c>
      <c r="F4886" t="s">
        <v>299</v>
      </c>
      <c r="G4886" t="s">
        <v>299</v>
      </c>
      <c r="H4886" t="s">
        <v>4353</v>
      </c>
      <c r="I4886" s="14">
        <v>1900000</v>
      </c>
      <c r="J4886" t="s">
        <v>146</v>
      </c>
      <c r="K4886" s="14">
        <v>1900000</v>
      </c>
      <c r="L4886" t="s">
        <v>197</v>
      </c>
      <c r="M4886" t="s">
        <v>202</v>
      </c>
      <c r="N4886" s="14"/>
      <c r="O4886" s="14"/>
      <c r="P4886" s="14"/>
      <c r="Q4886" s="14"/>
      <c r="R4886" s="14"/>
      <c r="S4886" s="14">
        <v>0</v>
      </c>
    </row>
    <row r="4887" spans="1:19" x14ac:dyDescent="0.3">
      <c r="A4887" t="s">
        <v>9875</v>
      </c>
      <c r="B4887" t="s">
        <v>30</v>
      </c>
      <c r="C4887" s="14">
        <v>2003</v>
      </c>
      <c r="D4887" t="s">
        <v>302</v>
      </c>
      <c r="E4887" t="s">
        <v>4235</v>
      </c>
      <c r="F4887" t="s">
        <v>299</v>
      </c>
      <c r="G4887" t="s">
        <v>299</v>
      </c>
      <c r="H4887" t="s">
        <v>4353</v>
      </c>
      <c r="I4887" s="14">
        <v>2000000</v>
      </c>
      <c r="J4887" t="s">
        <v>146</v>
      </c>
      <c r="K4887" s="14">
        <v>2000000</v>
      </c>
      <c r="L4887" t="s">
        <v>197</v>
      </c>
      <c r="M4887" t="s">
        <v>202</v>
      </c>
      <c r="N4887" s="14"/>
      <c r="O4887" s="14"/>
      <c r="P4887" s="14"/>
      <c r="Q4887" s="14"/>
      <c r="R4887" s="14"/>
      <c r="S4887" s="14">
        <v>0</v>
      </c>
    </row>
    <row r="4888" spans="1:19" x14ac:dyDescent="0.3">
      <c r="A4888" t="s">
        <v>9876</v>
      </c>
      <c r="B4888" t="s">
        <v>30</v>
      </c>
      <c r="C4888" s="14">
        <v>2003</v>
      </c>
      <c r="D4888" t="s">
        <v>302</v>
      </c>
      <c r="E4888" t="s">
        <v>4239</v>
      </c>
      <c r="F4888" t="s">
        <v>299</v>
      </c>
      <c r="G4888" t="s">
        <v>299</v>
      </c>
      <c r="H4888" t="s">
        <v>4353</v>
      </c>
      <c r="I4888" s="14">
        <v>4500000</v>
      </c>
      <c r="J4888" t="s">
        <v>146</v>
      </c>
      <c r="K4888" s="14">
        <v>4500000</v>
      </c>
      <c r="L4888" t="s">
        <v>197</v>
      </c>
      <c r="M4888" t="s">
        <v>202</v>
      </c>
      <c r="N4888" s="14"/>
      <c r="O4888" s="14"/>
      <c r="P4888" s="14"/>
      <c r="Q4888" s="14"/>
      <c r="R4888" s="14"/>
      <c r="S4888" s="14">
        <v>0</v>
      </c>
    </row>
    <row r="4889" spans="1:19" x14ac:dyDescent="0.3">
      <c r="A4889" t="s">
        <v>9877</v>
      </c>
      <c r="B4889" t="s">
        <v>30</v>
      </c>
      <c r="C4889" s="14">
        <v>2003</v>
      </c>
      <c r="D4889" t="s">
        <v>302</v>
      </c>
      <c r="E4889" t="s">
        <v>4234</v>
      </c>
      <c r="F4889" t="s">
        <v>299</v>
      </c>
      <c r="G4889" t="s">
        <v>299</v>
      </c>
      <c r="H4889" t="s">
        <v>4353</v>
      </c>
      <c r="I4889" s="14">
        <v>5000000</v>
      </c>
      <c r="J4889" t="s">
        <v>146</v>
      </c>
      <c r="K4889" s="14">
        <v>5000000</v>
      </c>
      <c r="L4889" t="s">
        <v>197</v>
      </c>
      <c r="M4889" t="s">
        <v>202</v>
      </c>
      <c r="N4889" s="14"/>
      <c r="O4889" s="14"/>
      <c r="P4889" s="14"/>
      <c r="Q4889" s="14"/>
      <c r="R4889" s="14"/>
      <c r="S4889" s="14">
        <v>0</v>
      </c>
    </row>
    <row r="4890" spans="1:19" x14ac:dyDescent="0.3">
      <c r="A4890" t="s">
        <v>9878</v>
      </c>
      <c r="B4890" t="s">
        <v>30</v>
      </c>
      <c r="C4890" s="14">
        <v>2003</v>
      </c>
      <c r="D4890" t="s">
        <v>302</v>
      </c>
      <c r="E4890" t="s">
        <v>4237</v>
      </c>
      <c r="F4890" t="s">
        <v>4238</v>
      </c>
      <c r="G4890" t="s">
        <v>328</v>
      </c>
      <c r="H4890" t="s">
        <v>4353</v>
      </c>
      <c r="I4890" s="14">
        <v>20000</v>
      </c>
      <c r="J4890" t="s">
        <v>146</v>
      </c>
      <c r="K4890" s="14">
        <v>20000</v>
      </c>
      <c r="L4890" t="s">
        <v>197</v>
      </c>
      <c r="M4890" t="s">
        <v>202</v>
      </c>
      <c r="N4890" s="14"/>
      <c r="O4890" s="14"/>
      <c r="P4890" s="14"/>
      <c r="Q4890" s="14"/>
      <c r="R4890" s="14"/>
      <c r="S4890" s="14">
        <v>0</v>
      </c>
    </row>
    <row r="4891" spans="1:19" x14ac:dyDescent="0.3">
      <c r="A4891" t="s">
        <v>9879</v>
      </c>
      <c r="B4891" t="s">
        <v>30</v>
      </c>
      <c r="C4891" s="14">
        <v>2003</v>
      </c>
      <c r="D4891" t="s">
        <v>372</v>
      </c>
      <c r="E4891" t="s">
        <v>4236</v>
      </c>
      <c r="F4891" t="s">
        <v>4168</v>
      </c>
      <c r="G4891" t="s">
        <v>493</v>
      </c>
      <c r="H4891" t="s">
        <v>456</v>
      </c>
      <c r="I4891" s="14"/>
      <c r="J4891" t="s">
        <v>4353</v>
      </c>
      <c r="K4891" s="14">
        <v>22000000</v>
      </c>
      <c r="L4891" t="s">
        <v>198</v>
      </c>
      <c r="M4891" t="s">
        <v>199</v>
      </c>
      <c r="N4891" s="14"/>
      <c r="O4891" s="14"/>
      <c r="P4891" s="14"/>
      <c r="Q4891" s="14">
        <v>0</v>
      </c>
      <c r="R4891" s="14">
        <v>1</v>
      </c>
      <c r="S4891" s="14">
        <v>1</v>
      </c>
    </row>
    <row r="4892" spans="1:19" x14ac:dyDescent="0.3">
      <c r="A4892" t="s">
        <v>9880</v>
      </c>
      <c r="B4892" t="s">
        <v>30</v>
      </c>
      <c r="C4892" s="14">
        <v>2003</v>
      </c>
      <c r="D4892" t="s">
        <v>302</v>
      </c>
      <c r="E4892" t="s">
        <v>4240</v>
      </c>
      <c r="F4892" t="s">
        <v>299</v>
      </c>
      <c r="G4892" t="s">
        <v>299</v>
      </c>
      <c r="H4892" t="s">
        <v>4353</v>
      </c>
      <c r="I4892" s="14">
        <v>500000</v>
      </c>
      <c r="J4892" t="s">
        <v>146</v>
      </c>
      <c r="K4892" s="14">
        <v>500000</v>
      </c>
      <c r="L4892" t="s">
        <v>197</v>
      </c>
      <c r="M4892" t="s">
        <v>202</v>
      </c>
      <c r="N4892" s="14"/>
      <c r="O4892" s="14"/>
      <c r="P4892" s="14"/>
      <c r="Q4892" s="14"/>
      <c r="R4892" s="14"/>
      <c r="S4892" s="14">
        <v>0</v>
      </c>
    </row>
    <row r="4893" spans="1:19" x14ac:dyDescent="0.3">
      <c r="A4893" t="s">
        <v>9881</v>
      </c>
      <c r="B4893" t="s">
        <v>30</v>
      </c>
      <c r="C4893" s="14">
        <v>2004</v>
      </c>
      <c r="D4893" t="s">
        <v>302</v>
      </c>
      <c r="E4893" t="s">
        <v>4241</v>
      </c>
      <c r="F4893" t="s">
        <v>299</v>
      </c>
      <c r="G4893" t="s">
        <v>299</v>
      </c>
      <c r="H4893" t="s">
        <v>4353</v>
      </c>
      <c r="I4893" s="14">
        <v>110000000</v>
      </c>
      <c r="J4893" t="s">
        <v>146</v>
      </c>
      <c r="K4893" s="14">
        <v>110000000</v>
      </c>
      <c r="L4893" t="s">
        <v>197</v>
      </c>
      <c r="M4893" t="s">
        <v>202</v>
      </c>
      <c r="N4893" s="14"/>
      <c r="O4893" s="14"/>
      <c r="P4893" s="14"/>
      <c r="Q4893" s="14"/>
      <c r="R4893" s="14"/>
      <c r="S4893" s="14">
        <v>0</v>
      </c>
    </row>
    <row r="4894" spans="1:19" x14ac:dyDescent="0.3">
      <c r="A4894" t="s">
        <v>9882</v>
      </c>
      <c r="B4894" t="s">
        <v>30</v>
      </c>
      <c r="C4894" s="14">
        <v>2004</v>
      </c>
      <c r="D4894" t="s">
        <v>302</v>
      </c>
      <c r="E4894" t="s">
        <v>4243</v>
      </c>
      <c r="F4894" t="s">
        <v>299</v>
      </c>
      <c r="G4894" t="s">
        <v>299</v>
      </c>
      <c r="H4894" t="s">
        <v>4353</v>
      </c>
      <c r="I4894" s="14">
        <v>1184000000</v>
      </c>
      <c r="J4894" t="s">
        <v>161</v>
      </c>
      <c r="K4894" s="14">
        <v>233327184</v>
      </c>
      <c r="L4894" t="s">
        <v>197</v>
      </c>
      <c r="M4894" t="s">
        <v>202</v>
      </c>
      <c r="N4894" s="14"/>
      <c r="O4894" s="14"/>
      <c r="P4894" s="14"/>
      <c r="Q4894" s="14"/>
      <c r="R4894" s="14"/>
      <c r="S4894" s="14">
        <v>0</v>
      </c>
    </row>
    <row r="4895" spans="1:19" x14ac:dyDescent="0.3">
      <c r="A4895" t="s">
        <v>9883</v>
      </c>
      <c r="B4895" t="s">
        <v>30</v>
      </c>
      <c r="C4895" s="14">
        <v>2004</v>
      </c>
      <c r="D4895" t="s">
        <v>372</v>
      </c>
      <c r="E4895" t="s">
        <v>4242</v>
      </c>
      <c r="F4895" t="s">
        <v>4168</v>
      </c>
      <c r="G4895" t="s">
        <v>493</v>
      </c>
      <c r="H4895" t="s">
        <v>456</v>
      </c>
      <c r="I4895" s="14"/>
      <c r="J4895" t="s">
        <v>4353</v>
      </c>
      <c r="K4895" s="14">
        <v>40000000</v>
      </c>
      <c r="L4895" t="s">
        <v>198</v>
      </c>
      <c r="M4895" t="s">
        <v>199</v>
      </c>
      <c r="N4895" s="14"/>
      <c r="O4895" s="14"/>
      <c r="P4895" s="14"/>
      <c r="Q4895" s="14">
        <v>0</v>
      </c>
      <c r="R4895" s="14">
        <v>1</v>
      </c>
      <c r="S4895" s="14">
        <v>1</v>
      </c>
    </row>
    <row r="4896" spans="1:19" x14ac:dyDescent="0.3">
      <c r="A4896" t="s">
        <v>9884</v>
      </c>
      <c r="B4896" t="s">
        <v>30</v>
      </c>
      <c r="C4896" s="14">
        <v>2005</v>
      </c>
      <c r="D4896" t="s">
        <v>302</v>
      </c>
      <c r="E4896" t="s">
        <v>4245</v>
      </c>
      <c r="F4896" t="s">
        <v>299</v>
      </c>
      <c r="G4896" t="s">
        <v>299</v>
      </c>
      <c r="H4896" t="s">
        <v>4353</v>
      </c>
      <c r="I4896" s="14">
        <v>6000000</v>
      </c>
      <c r="J4896" t="s">
        <v>146</v>
      </c>
      <c r="K4896" s="14">
        <v>6000000</v>
      </c>
      <c r="L4896" t="s">
        <v>197</v>
      </c>
      <c r="M4896" t="s">
        <v>202</v>
      </c>
      <c r="N4896" s="14"/>
      <c r="O4896" s="14"/>
      <c r="P4896" s="14"/>
      <c r="Q4896" s="14"/>
      <c r="R4896" s="14"/>
      <c r="S4896" s="14">
        <v>0</v>
      </c>
    </row>
    <row r="4897" spans="1:19" x14ac:dyDescent="0.3">
      <c r="A4897" t="s">
        <v>9885</v>
      </c>
      <c r="B4897" t="s">
        <v>30</v>
      </c>
      <c r="C4897" s="14">
        <v>2005</v>
      </c>
      <c r="D4897" t="s">
        <v>302</v>
      </c>
      <c r="E4897" t="s">
        <v>4244</v>
      </c>
      <c r="F4897" t="s">
        <v>299</v>
      </c>
      <c r="G4897" t="s">
        <v>299</v>
      </c>
      <c r="H4897" t="s">
        <v>4353</v>
      </c>
      <c r="I4897" s="14"/>
      <c r="J4897" t="s">
        <v>4353</v>
      </c>
      <c r="K4897" s="14"/>
      <c r="L4897" t="s">
        <v>197</v>
      </c>
      <c r="M4897" t="s">
        <v>202</v>
      </c>
      <c r="N4897" s="14"/>
      <c r="O4897" s="14"/>
      <c r="P4897" s="14"/>
      <c r="Q4897" s="14"/>
      <c r="R4897" s="14"/>
      <c r="S4897" s="14">
        <v>0</v>
      </c>
    </row>
    <row r="4898" spans="1:19" x14ac:dyDescent="0.3">
      <c r="A4898" t="s">
        <v>9886</v>
      </c>
      <c r="B4898" t="s">
        <v>30</v>
      </c>
      <c r="C4898" s="14">
        <v>2005</v>
      </c>
      <c r="D4898" t="s">
        <v>372</v>
      </c>
      <c r="E4898" t="s">
        <v>4246</v>
      </c>
      <c r="F4898" t="s">
        <v>4168</v>
      </c>
      <c r="G4898" t="s">
        <v>493</v>
      </c>
      <c r="H4898" t="s">
        <v>207</v>
      </c>
      <c r="I4898" s="14"/>
      <c r="J4898" t="s">
        <v>4353</v>
      </c>
      <c r="K4898" s="14">
        <v>12000000</v>
      </c>
      <c r="L4898" t="s">
        <v>198</v>
      </c>
      <c r="M4898" t="s">
        <v>199</v>
      </c>
      <c r="N4898" s="14"/>
      <c r="O4898" s="14"/>
      <c r="P4898" s="14"/>
      <c r="Q4898" s="14">
        <v>0</v>
      </c>
      <c r="R4898" s="14">
        <v>1</v>
      </c>
      <c r="S4898" s="14">
        <v>0</v>
      </c>
    </row>
    <row r="4899" spans="1:19" x14ac:dyDescent="0.3">
      <c r="A4899" t="s">
        <v>9887</v>
      </c>
      <c r="B4899" t="s">
        <v>30</v>
      </c>
      <c r="C4899" s="14">
        <v>2006</v>
      </c>
      <c r="D4899" t="s">
        <v>302</v>
      </c>
      <c r="E4899" t="s">
        <v>4256</v>
      </c>
      <c r="F4899" t="s">
        <v>299</v>
      </c>
      <c r="G4899" t="s">
        <v>299</v>
      </c>
      <c r="H4899" t="s">
        <v>4353</v>
      </c>
      <c r="I4899" s="14"/>
      <c r="J4899" t="s">
        <v>4353</v>
      </c>
      <c r="K4899" s="14"/>
      <c r="L4899" t="s">
        <v>197</v>
      </c>
      <c r="M4899" t="s">
        <v>202</v>
      </c>
      <c r="N4899" s="14"/>
      <c r="O4899" s="14"/>
      <c r="P4899" s="14"/>
      <c r="Q4899" s="14"/>
      <c r="R4899" s="14"/>
      <c r="S4899" s="14">
        <v>0</v>
      </c>
    </row>
    <row r="4900" spans="1:19" x14ac:dyDescent="0.3">
      <c r="A4900" t="s">
        <v>9888</v>
      </c>
      <c r="B4900" t="s">
        <v>30</v>
      </c>
      <c r="C4900" s="14">
        <v>2006</v>
      </c>
      <c r="D4900" t="s">
        <v>302</v>
      </c>
      <c r="E4900" t="s">
        <v>4248</v>
      </c>
      <c r="F4900" t="s">
        <v>299</v>
      </c>
      <c r="G4900" t="s">
        <v>299</v>
      </c>
      <c r="H4900" t="s">
        <v>4353</v>
      </c>
      <c r="I4900" s="14"/>
      <c r="J4900" t="s">
        <v>4353</v>
      </c>
      <c r="K4900" s="14"/>
      <c r="L4900" t="s">
        <v>197</v>
      </c>
      <c r="M4900" t="s">
        <v>202</v>
      </c>
      <c r="N4900" s="14"/>
      <c r="O4900" s="14"/>
      <c r="P4900" s="14"/>
      <c r="Q4900" s="14"/>
      <c r="R4900" s="14"/>
      <c r="S4900" s="14">
        <v>0</v>
      </c>
    </row>
    <row r="4901" spans="1:19" x14ac:dyDescent="0.3">
      <c r="A4901" t="s">
        <v>9889</v>
      </c>
      <c r="B4901" t="s">
        <v>30</v>
      </c>
      <c r="C4901" s="14">
        <v>2006</v>
      </c>
      <c r="D4901" t="s">
        <v>302</v>
      </c>
      <c r="E4901" t="s">
        <v>4254</v>
      </c>
      <c r="F4901" t="s">
        <v>299</v>
      </c>
      <c r="G4901" t="s">
        <v>299</v>
      </c>
      <c r="H4901" t="s">
        <v>4353</v>
      </c>
      <c r="I4901" s="14"/>
      <c r="J4901" t="s">
        <v>4353</v>
      </c>
      <c r="K4901" s="14"/>
      <c r="L4901" t="s">
        <v>197</v>
      </c>
      <c r="M4901" t="s">
        <v>202</v>
      </c>
      <c r="N4901" s="14"/>
      <c r="O4901" s="14"/>
      <c r="P4901" s="14"/>
      <c r="Q4901" s="14"/>
      <c r="R4901" s="14"/>
      <c r="S4901" s="14">
        <v>0</v>
      </c>
    </row>
    <row r="4902" spans="1:19" x14ac:dyDescent="0.3">
      <c r="A4902" t="s">
        <v>9890</v>
      </c>
      <c r="B4902" t="s">
        <v>30</v>
      </c>
      <c r="C4902" s="14">
        <v>2006</v>
      </c>
      <c r="D4902" t="s">
        <v>302</v>
      </c>
      <c r="E4902" t="s">
        <v>4249</v>
      </c>
      <c r="F4902" t="s">
        <v>299</v>
      </c>
      <c r="G4902" t="s">
        <v>299</v>
      </c>
      <c r="H4902" t="s">
        <v>4353</v>
      </c>
      <c r="I4902" s="14"/>
      <c r="J4902" t="s">
        <v>4353</v>
      </c>
      <c r="K4902" s="14"/>
      <c r="L4902" t="s">
        <v>197</v>
      </c>
      <c r="M4902" t="s">
        <v>202</v>
      </c>
      <c r="N4902" s="14"/>
      <c r="O4902" s="14"/>
      <c r="P4902" s="14"/>
      <c r="Q4902" s="14"/>
      <c r="R4902" s="14"/>
      <c r="S4902" s="14">
        <v>0</v>
      </c>
    </row>
    <row r="4903" spans="1:19" x14ac:dyDescent="0.3">
      <c r="A4903" t="s">
        <v>9891</v>
      </c>
      <c r="B4903" t="s">
        <v>30</v>
      </c>
      <c r="C4903" s="14">
        <v>2006</v>
      </c>
      <c r="D4903" t="s">
        <v>302</v>
      </c>
      <c r="E4903" t="s">
        <v>4253</v>
      </c>
      <c r="F4903" t="s">
        <v>299</v>
      </c>
      <c r="G4903" t="s">
        <v>299</v>
      </c>
      <c r="H4903" t="s">
        <v>4353</v>
      </c>
      <c r="I4903" s="14"/>
      <c r="J4903" t="s">
        <v>4353</v>
      </c>
      <c r="K4903" s="14"/>
      <c r="L4903" t="s">
        <v>197</v>
      </c>
      <c r="M4903" t="s">
        <v>202</v>
      </c>
      <c r="N4903" s="14"/>
      <c r="O4903" s="14"/>
      <c r="P4903" s="14"/>
      <c r="Q4903" s="14"/>
      <c r="R4903" s="14"/>
      <c r="S4903" s="14">
        <v>0</v>
      </c>
    </row>
    <row r="4904" spans="1:19" x14ac:dyDescent="0.3">
      <c r="A4904" t="s">
        <v>9892</v>
      </c>
      <c r="B4904" t="s">
        <v>30</v>
      </c>
      <c r="C4904" s="14">
        <v>2006</v>
      </c>
      <c r="D4904" t="s">
        <v>302</v>
      </c>
      <c r="E4904" t="s">
        <v>4247</v>
      </c>
      <c r="F4904" t="s">
        <v>299</v>
      </c>
      <c r="G4904" t="s">
        <v>299</v>
      </c>
      <c r="H4904" t="s">
        <v>4353</v>
      </c>
      <c r="I4904" s="14">
        <v>10000000</v>
      </c>
      <c r="J4904" t="s">
        <v>146</v>
      </c>
      <c r="K4904" s="14">
        <v>10000000</v>
      </c>
      <c r="L4904" t="s">
        <v>197</v>
      </c>
      <c r="M4904" t="s">
        <v>202</v>
      </c>
      <c r="N4904" s="14"/>
      <c r="O4904" s="14"/>
      <c r="P4904" s="14"/>
      <c r="Q4904" s="14"/>
      <c r="R4904" s="14"/>
      <c r="S4904" s="14">
        <v>0</v>
      </c>
    </row>
    <row r="4905" spans="1:19" x14ac:dyDescent="0.3">
      <c r="A4905" t="s">
        <v>9893</v>
      </c>
      <c r="B4905" t="s">
        <v>30</v>
      </c>
      <c r="C4905" s="14">
        <v>2006</v>
      </c>
      <c r="D4905" t="s">
        <v>302</v>
      </c>
      <c r="E4905" t="s">
        <v>4250</v>
      </c>
      <c r="F4905" t="s">
        <v>299</v>
      </c>
      <c r="G4905" t="s">
        <v>299</v>
      </c>
      <c r="H4905" t="s">
        <v>4353</v>
      </c>
      <c r="I4905" s="14"/>
      <c r="J4905" t="s">
        <v>4353</v>
      </c>
      <c r="K4905" s="14"/>
      <c r="L4905" t="s">
        <v>197</v>
      </c>
      <c r="M4905" t="s">
        <v>202</v>
      </c>
      <c r="N4905" s="14"/>
      <c r="O4905" s="14"/>
      <c r="P4905" s="14"/>
      <c r="Q4905" s="14"/>
      <c r="R4905" s="14"/>
      <c r="S4905" s="14">
        <v>0</v>
      </c>
    </row>
    <row r="4906" spans="1:19" x14ac:dyDescent="0.3">
      <c r="A4906" t="s">
        <v>9894</v>
      </c>
      <c r="B4906" t="s">
        <v>30</v>
      </c>
      <c r="C4906" s="14">
        <v>2006</v>
      </c>
      <c r="D4906" t="s">
        <v>302</v>
      </c>
      <c r="E4906" t="s">
        <v>4252</v>
      </c>
      <c r="F4906" t="s">
        <v>299</v>
      </c>
      <c r="G4906" t="s">
        <v>299</v>
      </c>
      <c r="H4906" t="s">
        <v>4353</v>
      </c>
      <c r="I4906" s="14">
        <v>100000</v>
      </c>
      <c r="J4906" t="s">
        <v>146</v>
      </c>
      <c r="K4906" s="14">
        <v>100000</v>
      </c>
      <c r="L4906" t="s">
        <v>197</v>
      </c>
      <c r="M4906" t="s">
        <v>202</v>
      </c>
      <c r="N4906" s="14"/>
      <c r="O4906" s="14"/>
      <c r="P4906" s="14"/>
      <c r="Q4906" s="14"/>
      <c r="R4906" s="14"/>
      <c r="S4906" s="14">
        <v>0</v>
      </c>
    </row>
    <row r="4907" spans="1:19" x14ac:dyDescent="0.3">
      <c r="A4907" t="s">
        <v>9895</v>
      </c>
      <c r="B4907" t="s">
        <v>30</v>
      </c>
      <c r="C4907" s="14">
        <v>2006</v>
      </c>
      <c r="D4907" t="s">
        <v>302</v>
      </c>
      <c r="E4907" t="s">
        <v>4255</v>
      </c>
      <c r="F4907" t="s">
        <v>299</v>
      </c>
      <c r="G4907" t="s">
        <v>299</v>
      </c>
      <c r="H4907" t="s">
        <v>4353</v>
      </c>
      <c r="I4907" s="14">
        <v>40000000</v>
      </c>
      <c r="J4907" t="s">
        <v>147</v>
      </c>
      <c r="K4907" s="14">
        <v>5016656.5</v>
      </c>
      <c r="L4907" t="s">
        <v>197</v>
      </c>
      <c r="M4907" t="s">
        <v>202</v>
      </c>
      <c r="N4907" s="14"/>
      <c r="O4907" s="14"/>
      <c r="P4907" s="14"/>
      <c r="Q4907" s="14"/>
      <c r="R4907" s="14"/>
      <c r="S4907" s="14">
        <v>0</v>
      </c>
    </row>
    <row r="4908" spans="1:19" x14ac:dyDescent="0.3">
      <c r="A4908" t="s">
        <v>9896</v>
      </c>
      <c r="B4908" t="s">
        <v>30</v>
      </c>
      <c r="C4908" s="14">
        <v>2006</v>
      </c>
      <c r="D4908" t="s">
        <v>372</v>
      </c>
      <c r="E4908" t="s">
        <v>4257</v>
      </c>
      <c r="F4908" t="s">
        <v>4168</v>
      </c>
      <c r="G4908" t="s">
        <v>493</v>
      </c>
      <c r="H4908" t="s">
        <v>207</v>
      </c>
      <c r="I4908" s="14"/>
      <c r="J4908" t="s">
        <v>4353</v>
      </c>
      <c r="K4908" s="14">
        <v>150000000</v>
      </c>
      <c r="L4908" t="s">
        <v>198</v>
      </c>
      <c r="M4908" t="s">
        <v>199</v>
      </c>
      <c r="N4908" s="14"/>
      <c r="O4908" s="14"/>
      <c r="P4908" s="14"/>
      <c r="Q4908" s="14">
        <v>0</v>
      </c>
      <c r="R4908" s="14">
        <v>1</v>
      </c>
      <c r="S4908" s="14">
        <v>1</v>
      </c>
    </row>
    <row r="4909" spans="1:19" x14ac:dyDescent="0.3">
      <c r="A4909" t="s">
        <v>9897</v>
      </c>
      <c r="B4909" t="s">
        <v>30</v>
      </c>
      <c r="C4909" s="14">
        <v>2006</v>
      </c>
      <c r="D4909" t="s">
        <v>4542</v>
      </c>
      <c r="E4909" t="s">
        <v>4251</v>
      </c>
      <c r="F4909" t="s">
        <v>336</v>
      </c>
      <c r="G4909" t="s">
        <v>337</v>
      </c>
      <c r="H4909" t="s">
        <v>207</v>
      </c>
      <c r="I4909" s="14">
        <v>200000000</v>
      </c>
      <c r="J4909" t="s">
        <v>146</v>
      </c>
      <c r="K4909" s="14">
        <v>200000000</v>
      </c>
      <c r="L4909" t="s">
        <v>198</v>
      </c>
      <c r="M4909" t="s">
        <v>199</v>
      </c>
      <c r="N4909" s="14"/>
      <c r="O4909" s="14"/>
      <c r="P4909" s="14"/>
      <c r="Q4909" s="14">
        <v>0</v>
      </c>
      <c r="R4909" s="14">
        <v>1</v>
      </c>
      <c r="S4909" s="14">
        <v>1</v>
      </c>
    </row>
    <row r="4910" spans="1:19" x14ac:dyDescent="0.3">
      <c r="A4910" t="s">
        <v>9898</v>
      </c>
      <c r="B4910" t="s">
        <v>30</v>
      </c>
      <c r="C4910" s="14">
        <v>2007</v>
      </c>
      <c r="D4910" t="s">
        <v>302</v>
      </c>
      <c r="E4910" t="s">
        <v>4262</v>
      </c>
      <c r="F4910" t="s">
        <v>4238</v>
      </c>
      <c r="G4910" t="s">
        <v>328</v>
      </c>
      <c r="H4910" t="s">
        <v>4353</v>
      </c>
      <c r="I4910" s="14"/>
      <c r="J4910" t="s">
        <v>4353</v>
      </c>
      <c r="K4910" s="14"/>
      <c r="L4910" t="s">
        <v>197</v>
      </c>
      <c r="M4910" t="s">
        <v>202</v>
      </c>
      <c r="N4910" s="14"/>
      <c r="O4910" s="14"/>
      <c r="P4910" s="14"/>
      <c r="Q4910" s="14"/>
      <c r="R4910" s="14"/>
      <c r="S4910" s="14">
        <v>0</v>
      </c>
    </row>
    <row r="4911" spans="1:19" x14ac:dyDescent="0.3">
      <c r="A4911" t="s">
        <v>9899</v>
      </c>
      <c r="B4911" t="s">
        <v>30</v>
      </c>
      <c r="C4911" s="14">
        <v>2007</v>
      </c>
      <c r="D4911" t="s">
        <v>302</v>
      </c>
      <c r="E4911" t="s">
        <v>4259</v>
      </c>
      <c r="F4911" t="s">
        <v>299</v>
      </c>
      <c r="G4911" t="s">
        <v>299</v>
      </c>
      <c r="H4911" t="s">
        <v>4353</v>
      </c>
      <c r="I4911" s="14"/>
      <c r="J4911" t="s">
        <v>4353</v>
      </c>
      <c r="K4911" s="14"/>
      <c r="L4911" t="s">
        <v>197</v>
      </c>
      <c r="M4911" t="s">
        <v>202</v>
      </c>
      <c r="N4911" s="14"/>
      <c r="O4911" s="14"/>
      <c r="P4911" s="14"/>
      <c r="Q4911" s="14"/>
      <c r="R4911" s="14"/>
      <c r="S4911" s="14">
        <v>0</v>
      </c>
    </row>
    <row r="4912" spans="1:19" x14ac:dyDescent="0.3">
      <c r="A4912" t="s">
        <v>9900</v>
      </c>
      <c r="B4912" t="s">
        <v>30</v>
      </c>
      <c r="C4912" s="14">
        <v>2007</v>
      </c>
      <c r="D4912" t="s">
        <v>4542</v>
      </c>
      <c r="E4912" t="s">
        <v>4258</v>
      </c>
      <c r="F4912" t="s">
        <v>336</v>
      </c>
      <c r="G4912" t="s">
        <v>337</v>
      </c>
      <c r="H4912" t="s">
        <v>207</v>
      </c>
      <c r="I4912" s="14">
        <v>25000000</v>
      </c>
      <c r="J4912" t="s">
        <v>146</v>
      </c>
      <c r="K4912" s="14">
        <v>25000000</v>
      </c>
      <c r="L4912" t="s">
        <v>198</v>
      </c>
      <c r="M4912" t="s">
        <v>202</v>
      </c>
      <c r="N4912" s="14"/>
      <c r="O4912" s="14"/>
      <c r="P4912" s="14"/>
      <c r="Q4912" s="14">
        <v>0</v>
      </c>
      <c r="R4912" s="14">
        <v>1</v>
      </c>
      <c r="S4912" s="14">
        <v>1</v>
      </c>
    </row>
    <row r="4913" spans="1:19" x14ac:dyDescent="0.3">
      <c r="A4913" t="s">
        <v>9901</v>
      </c>
      <c r="B4913" t="s">
        <v>30</v>
      </c>
      <c r="C4913" s="14">
        <v>2007</v>
      </c>
      <c r="D4913" t="s">
        <v>302</v>
      </c>
      <c r="E4913" t="s">
        <v>4260</v>
      </c>
      <c r="F4913" t="s">
        <v>299</v>
      </c>
      <c r="G4913" t="s">
        <v>299</v>
      </c>
      <c r="H4913" t="s">
        <v>4353</v>
      </c>
      <c r="I4913" s="14">
        <v>10000000</v>
      </c>
      <c r="J4913" t="s">
        <v>146</v>
      </c>
      <c r="K4913" s="14">
        <v>10000000</v>
      </c>
      <c r="L4913" t="s">
        <v>197</v>
      </c>
      <c r="M4913" t="s">
        <v>202</v>
      </c>
      <c r="N4913" s="14"/>
      <c r="O4913" s="14"/>
      <c r="P4913" s="14"/>
      <c r="Q4913" s="14"/>
      <c r="R4913" s="14"/>
      <c r="S4913" s="14">
        <v>0</v>
      </c>
    </row>
    <row r="4914" spans="1:19" x14ac:dyDescent="0.3">
      <c r="A4914" t="s">
        <v>9902</v>
      </c>
      <c r="B4914" t="s">
        <v>30</v>
      </c>
      <c r="C4914" s="14">
        <v>2007</v>
      </c>
      <c r="D4914" t="s">
        <v>302</v>
      </c>
      <c r="E4914" t="s">
        <v>4261</v>
      </c>
      <c r="F4914" t="s">
        <v>2348</v>
      </c>
      <c r="G4914" t="s">
        <v>328</v>
      </c>
      <c r="H4914" t="s">
        <v>4353</v>
      </c>
      <c r="I4914" s="14"/>
      <c r="J4914" t="s">
        <v>4353</v>
      </c>
      <c r="K4914" s="14"/>
      <c r="L4914" t="s">
        <v>197</v>
      </c>
      <c r="M4914" t="s">
        <v>202</v>
      </c>
      <c r="N4914" s="14"/>
      <c r="O4914" s="14"/>
      <c r="P4914" s="14"/>
      <c r="Q4914" s="14"/>
      <c r="R4914" s="14"/>
      <c r="S4914" s="14">
        <v>0</v>
      </c>
    </row>
    <row r="4915" spans="1:19" x14ac:dyDescent="0.3">
      <c r="A4915" t="s">
        <v>9903</v>
      </c>
      <c r="B4915" t="s">
        <v>30</v>
      </c>
      <c r="C4915" s="14">
        <v>2008</v>
      </c>
      <c r="D4915" t="s">
        <v>302</v>
      </c>
      <c r="E4915" t="s">
        <v>4265</v>
      </c>
      <c r="F4915" t="s">
        <v>299</v>
      </c>
      <c r="G4915" t="s">
        <v>299</v>
      </c>
      <c r="H4915" t="s">
        <v>4353</v>
      </c>
      <c r="I4915" s="14">
        <v>50000000</v>
      </c>
      <c r="J4915" t="s">
        <v>147</v>
      </c>
      <c r="K4915" s="14">
        <v>7195637</v>
      </c>
      <c r="L4915" t="s">
        <v>197</v>
      </c>
      <c r="M4915" t="s">
        <v>202</v>
      </c>
      <c r="N4915" s="14"/>
      <c r="O4915" s="14"/>
      <c r="P4915" s="14"/>
      <c r="Q4915" s="14"/>
      <c r="R4915" s="14"/>
      <c r="S4915" s="14">
        <v>0</v>
      </c>
    </row>
    <row r="4916" spans="1:19" x14ac:dyDescent="0.3">
      <c r="A4916" t="s">
        <v>9904</v>
      </c>
      <c r="B4916" t="s">
        <v>30</v>
      </c>
      <c r="C4916" s="14">
        <v>2008</v>
      </c>
      <c r="D4916" t="s">
        <v>302</v>
      </c>
      <c r="E4916" t="s">
        <v>4263</v>
      </c>
      <c r="F4916" t="s">
        <v>299</v>
      </c>
      <c r="G4916" t="s">
        <v>299</v>
      </c>
      <c r="H4916" t="s">
        <v>4353</v>
      </c>
      <c r="I4916" s="14">
        <v>500000</v>
      </c>
      <c r="J4916" t="s">
        <v>146</v>
      </c>
      <c r="K4916" s="14">
        <v>500000</v>
      </c>
      <c r="L4916" t="s">
        <v>197</v>
      </c>
      <c r="M4916" t="s">
        <v>202</v>
      </c>
      <c r="N4916" s="14"/>
      <c r="O4916" s="14"/>
      <c r="P4916" s="14"/>
      <c r="Q4916" s="14"/>
      <c r="R4916" s="14"/>
      <c r="S4916" s="14">
        <v>0</v>
      </c>
    </row>
    <row r="4917" spans="1:19" x14ac:dyDescent="0.3">
      <c r="A4917" t="s">
        <v>9905</v>
      </c>
      <c r="B4917" t="s">
        <v>30</v>
      </c>
      <c r="C4917" s="14">
        <v>2008</v>
      </c>
      <c r="D4917" t="s">
        <v>4542</v>
      </c>
      <c r="E4917" t="s">
        <v>4264</v>
      </c>
      <c r="F4917" t="s">
        <v>364</v>
      </c>
      <c r="G4917" t="s">
        <v>365</v>
      </c>
      <c r="H4917" t="s">
        <v>207</v>
      </c>
      <c r="I4917" s="14">
        <v>2500000</v>
      </c>
      <c r="J4917" t="s">
        <v>146</v>
      </c>
      <c r="K4917" s="14">
        <v>2500000</v>
      </c>
      <c r="L4917" t="s">
        <v>198</v>
      </c>
      <c r="M4917" t="s">
        <v>366</v>
      </c>
      <c r="N4917" s="14">
        <v>0</v>
      </c>
      <c r="O4917" s="14"/>
      <c r="P4917" s="14"/>
      <c r="Q4917" s="14">
        <v>0</v>
      </c>
      <c r="R4917" s="14">
        <v>1</v>
      </c>
      <c r="S4917" s="14">
        <v>0</v>
      </c>
    </row>
    <row r="4918" spans="1:19" x14ac:dyDescent="0.3">
      <c r="A4918" t="s">
        <v>9906</v>
      </c>
      <c r="B4918" t="s">
        <v>30</v>
      </c>
      <c r="C4918" s="14">
        <v>2009</v>
      </c>
      <c r="D4918" t="s">
        <v>302</v>
      </c>
      <c r="E4918" t="s">
        <v>4267</v>
      </c>
      <c r="F4918" t="s">
        <v>299</v>
      </c>
      <c r="G4918" t="s">
        <v>299</v>
      </c>
      <c r="H4918" t="s">
        <v>4353</v>
      </c>
      <c r="I4918" s="14">
        <v>500000</v>
      </c>
      <c r="J4918" t="s">
        <v>146</v>
      </c>
      <c r="K4918" s="14">
        <v>500000</v>
      </c>
      <c r="L4918" t="s">
        <v>197</v>
      </c>
      <c r="M4918" t="s">
        <v>202</v>
      </c>
      <c r="N4918" s="14"/>
      <c r="O4918" s="14"/>
      <c r="P4918" s="14"/>
      <c r="Q4918" s="14"/>
      <c r="R4918" s="14"/>
      <c r="S4918" s="14">
        <v>0</v>
      </c>
    </row>
    <row r="4919" spans="1:19" x14ac:dyDescent="0.3">
      <c r="A4919" t="s">
        <v>9907</v>
      </c>
      <c r="B4919" t="s">
        <v>30</v>
      </c>
      <c r="C4919" s="14">
        <v>2009</v>
      </c>
      <c r="D4919" t="s">
        <v>302</v>
      </c>
      <c r="E4919" t="s">
        <v>4269</v>
      </c>
      <c r="F4919" t="s">
        <v>299</v>
      </c>
      <c r="G4919" t="s">
        <v>299</v>
      </c>
      <c r="H4919" t="s">
        <v>4353</v>
      </c>
      <c r="I4919" s="14">
        <v>10000</v>
      </c>
      <c r="J4919" t="s">
        <v>146</v>
      </c>
      <c r="K4919" s="14">
        <v>10000</v>
      </c>
      <c r="L4919" t="s">
        <v>197</v>
      </c>
      <c r="M4919" t="s">
        <v>202</v>
      </c>
      <c r="N4919" s="14"/>
      <c r="O4919" s="14"/>
      <c r="P4919" s="14"/>
      <c r="Q4919" s="14"/>
      <c r="R4919" s="14"/>
      <c r="S4919" s="14">
        <v>0</v>
      </c>
    </row>
    <row r="4920" spans="1:19" x14ac:dyDescent="0.3">
      <c r="A4920" t="s">
        <v>9908</v>
      </c>
      <c r="B4920" t="s">
        <v>30</v>
      </c>
      <c r="C4920" s="14">
        <v>2009</v>
      </c>
      <c r="D4920" t="s">
        <v>302</v>
      </c>
      <c r="E4920" t="s">
        <v>4266</v>
      </c>
      <c r="F4920" t="s">
        <v>299</v>
      </c>
      <c r="G4920" t="s">
        <v>299</v>
      </c>
      <c r="H4920" t="s">
        <v>4353</v>
      </c>
      <c r="I4920" s="14">
        <v>1500000</v>
      </c>
      <c r="J4920" t="s">
        <v>146</v>
      </c>
      <c r="K4920" s="14">
        <v>1500000</v>
      </c>
      <c r="L4920" t="s">
        <v>197</v>
      </c>
      <c r="M4920" t="s">
        <v>202</v>
      </c>
      <c r="N4920" s="14"/>
      <c r="O4920" s="14"/>
      <c r="P4920" s="14"/>
      <c r="Q4920" s="14"/>
      <c r="R4920" s="14"/>
      <c r="S4920" s="14">
        <v>0</v>
      </c>
    </row>
    <row r="4921" spans="1:19" x14ac:dyDescent="0.3">
      <c r="A4921" t="s">
        <v>9909</v>
      </c>
      <c r="B4921" t="s">
        <v>30</v>
      </c>
      <c r="C4921" s="14">
        <v>2009</v>
      </c>
      <c r="D4921" t="s">
        <v>302</v>
      </c>
      <c r="E4921" t="s">
        <v>4270</v>
      </c>
      <c r="F4921" t="s">
        <v>299</v>
      </c>
      <c r="G4921" t="s">
        <v>299</v>
      </c>
      <c r="H4921" t="s">
        <v>4353</v>
      </c>
      <c r="I4921" s="14">
        <v>5000000</v>
      </c>
      <c r="J4921" t="s">
        <v>146</v>
      </c>
      <c r="K4921" s="14">
        <v>5000000</v>
      </c>
      <c r="L4921" t="s">
        <v>197</v>
      </c>
      <c r="M4921" t="s">
        <v>202</v>
      </c>
      <c r="N4921" s="14"/>
      <c r="O4921" s="14"/>
      <c r="P4921" s="14"/>
      <c r="Q4921" s="14"/>
      <c r="R4921" s="14"/>
      <c r="S4921" s="14">
        <v>0</v>
      </c>
    </row>
    <row r="4922" spans="1:19" x14ac:dyDescent="0.3">
      <c r="A4922" t="s">
        <v>9910</v>
      </c>
      <c r="B4922" t="s">
        <v>30</v>
      </c>
      <c r="C4922" s="14">
        <v>2009</v>
      </c>
      <c r="D4922" t="s">
        <v>302</v>
      </c>
      <c r="E4922" t="s">
        <v>4268</v>
      </c>
      <c r="F4922" t="s">
        <v>299</v>
      </c>
      <c r="G4922" t="s">
        <v>299</v>
      </c>
      <c r="H4922" t="s">
        <v>4353</v>
      </c>
      <c r="I4922" s="14">
        <v>150000</v>
      </c>
      <c r="J4922" t="s">
        <v>146</v>
      </c>
      <c r="K4922" s="14">
        <v>150000</v>
      </c>
      <c r="L4922" t="s">
        <v>197</v>
      </c>
      <c r="M4922" t="s">
        <v>202</v>
      </c>
      <c r="N4922" s="14"/>
      <c r="O4922" s="14"/>
      <c r="P4922" s="14"/>
      <c r="Q4922" s="14"/>
      <c r="R4922" s="14"/>
      <c r="S4922" s="14">
        <v>0</v>
      </c>
    </row>
    <row r="4923" spans="1:19" x14ac:dyDescent="0.3">
      <c r="A4923" t="s">
        <v>9911</v>
      </c>
      <c r="B4923" t="s">
        <v>30</v>
      </c>
      <c r="C4923" s="14">
        <v>2010</v>
      </c>
      <c r="D4923" t="s">
        <v>302</v>
      </c>
      <c r="E4923" t="s">
        <v>4276</v>
      </c>
      <c r="F4923" t="s">
        <v>299</v>
      </c>
      <c r="G4923" t="s">
        <v>299</v>
      </c>
      <c r="H4923" t="s">
        <v>4353</v>
      </c>
      <c r="I4923" s="14">
        <v>2900000</v>
      </c>
      <c r="J4923" t="s">
        <v>146</v>
      </c>
      <c r="K4923" s="14">
        <v>2900000</v>
      </c>
      <c r="L4923" t="s">
        <v>197</v>
      </c>
      <c r="M4923" t="s">
        <v>202</v>
      </c>
      <c r="N4923" s="14"/>
      <c r="O4923" s="14"/>
      <c r="P4923" s="14"/>
      <c r="Q4923" s="14"/>
      <c r="R4923" s="14"/>
      <c r="S4923" s="14">
        <v>0</v>
      </c>
    </row>
    <row r="4924" spans="1:19" x14ac:dyDescent="0.3">
      <c r="A4924" t="s">
        <v>9913</v>
      </c>
      <c r="B4924" t="s">
        <v>30</v>
      </c>
      <c r="C4924" s="14">
        <v>2010</v>
      </c>
      <c r="D4924" t="s">
        <v>302</v>
      </c>
      <c r="E4924" t="s">
        <v>4271</v>
      </c>
      <c r="F4924" t="s">
        <v>299</v>
      </c>
      <c r="G4924" t="s">
        <v>299</v>
      </c>
      <c r="H4924" t="s">
        <v>4353</v>
      </c>
      <c r="I4924" s="14">
        <v>50000000</v>
      </c>
      <c r="J4924" t="s">
        <v>147</v>
      </c>
      <c r="K4924" s="14">
        <v>7385231</v>
      </c>
      <c r="L4924" t="s">
        <v>197</v>
      </c>
      <c r="M4924" t="s">
        <v>202</v>
      </c>
      <c r="N4924" s="14"/>
      <c r="O4924" s="14"/>
      <c r="P4924" s="14"/>
      <c r="Q4924" s="14"/>
      <c r="R4924" s="14"/>
      <c r="S4924" s="14">
        <v>0</v>
      </c>
    </row>
    <row r="4925" spans="1:19" x14ac:dyDescent="0.3">
      <c r="A4925" t="s">
        <v>9914</v>
      </c>
      <c r="B4925" t="s">
        <v>30</v>
      </c>
      <c r="C4925" s="14">
        <v>2010</v>
      </c>
      <c r="D4925" t="s">
        <v>302</v>
      </c>
      <c r="E4925" t="s">
        <v>9912</v>
      </c>
      <c r="F4925" t="s">
        <v>299</v>
      </c>
      <c r="G4925" t="s">
        <v>299</v>
      </c>
      <c r="H4925" t="s">
        <v>4353</v>
      </c>
      <c r="I4925" s="14">
        <v>1500000</v>
      </c>
      <c r="J4925" t="s">
        <v>146</v>
      </c>
      <c r="K4925" s="14">
        <v>1500000</v>
      </c>
      <c r="L4925" t="s">
        <v>197</v>
      </c>
      <c r="M4925" t="s">
        <v>202</v>
      </c>
      <c r="N4925" s="14"/>
      <c r="O4925" s="14"/>
      <c r="P4925" s="14"/>
      <c r="Q4925" s="14"/>
      <c r="R4925" s="14"/>
      <c r="S4925" s="14">
        <v>0</v>
      </c>
    </row>
    <row r="4926" spans="1:19" x14ac:dyDescent="0.3">
      <c r="A4926" t="s">
        <v>9915</v>
      </c>
      <c r="B4926" t="s">
        <v>30</v>
      </c>
      <c r="C4926" s="14">
        <v>2010</v>
      </c>
      <c r="D4926" t="s">
        <v>302</v>
      </c>
      <c r="E4926" t="s">
        <v>9918</v>
      </c>
      <c r="F4926" t="s">
        <v>299</v>
      </c>
      <c r="G4926" t="s">
        <v>299</v>
      </c>
      <c r="H4926" t="s">
        <v>4353</v>
      </c>
      <c r="I4926" s="14"/>
      <c r="J4926" t="s">
        <v>4353</v>
      </c>
      <c r="K4926" s="14"/>
      <c r="L4926" t="s">
        <v>197</v>
      </c>
      <c r="M4926" t="s">
        <v>202</v>
      </c>
      <c r="N4926" s="14"/>
      <c r="O4926" s="14"/>
      <c r="P4926" s="14"/>
      <c r="Q4926" s="14"/>
      <c r="R4926" s="14"/>
      <c r="S4926" s="14">
        <v>0</v>
      </c>
    </row>
    <row r="4927" spans="1:19" x14ac:dyDescent="0.3">
      <c r="A4927" t="s">
        <v>9916</v>
      </c>
      <c r="B4927" t="s">
        <v>30</v>
      </c>
      <c r="C4927" s="14">
        <v>2010</v>
      </c>
      <c r="D4927" t="s">
        <v>302</v>
      </c>
      <c r="E4927" t="s">
        <v>4275</v>
      </c>
      <c r="F4927" t="s">
        <v>299</v>
      </c>
      <c r="G4927" t="s">
        <v>299</v>
      </c>
      <c r="H4927" t="s">
        <v>4353</v>
      </c>
      <c r="I4927" s="14"/>
      <c r="J4927" t="s">
        <v>4353</v>
      </c>
      <c r="K4927" s="14"/>
      <c r="L4927" t="s">
        <v>197</v>
      </c>
      <c r="M4927" t="s">
        <v>202</v>
      </c>
      <c r="N4927" s="14"/>
      <c r="O4927" s="14"/>
      <c r="P4927" s="14"/>
      <c r="Q4927" s="14"/>
      <c r="R4927" s="14"/>
      <c r="S4927" s="14">
        <v>0</v>
      </c>
    </row>
    <row r="4928" spans="1:19" x14ac:dyDescent="0.3">
      <c r="A4928" t="s">
        <v>9917</v>
      </c>
      <c r="B4928" t="s">
        <v>30</v>
      </c>
      <c r="C4928" s="14">
        <v>2010</v>
      </c>
      <c r="D4928" t="s">
        <v>302</v>
      </c>
      <c r="E4928" t="s">
        <v>4272</v>
      </c>
      <c r="F4928" t="s">
        <v>299</v>
      </c>
      <c r="G4928" t="s">
        <v>299</v>
      </c>
      <c r="H4928" t="s">
        <v>4353</v>
      </c>
      <c r="I4928" s="14">
        <v>1500000</v>
      </c>
      <c r="J4928" t="s">
        <v>146</v>
      </c>
      <c r="K4928" s="14">
        <v>1500000</v>
      </c>
      <c r="L4928" t="s">
        <v>197</v>
      </c>
      <c r="M4928" t="s">
        <v>202</v>
      </c>
      <c r="N4928" s="14"/>
      <c r="O4928" s="14"/>
      <c r="P4928" s="14"/>
      <c r="Q4928" s="14"/>
      <c r="R4928" s="14"/>
      <c r="S4928" s="14">
        <v>0</v>
      </c>
    </row>
    <row r="4929" spans="1:19" x14ac:dyDescent="0.3">
      <c r="A4929" t="s">
        <v>9919</v>
      </c>
      <c r="B4929" t="s">
        <v>30</v>
      </c>
      <c r="C4929" s="14">
        <v>2010</v>
      </c>
      <c r="D4929" t="s">
        <v>302</v>
      </c>
      <c r="E4929" t="s">
        <v>4273</v>
      </c>
      <c r="F4929" t="s">
        <v>299</v>
      </c>
      <c r="G4929" t="s">
        <v>299</v>
      </c>
      <c r="H4929" t="s">
        <v>4353</v>
      </c>
      <c r="I4929" s="14"/>
      <c r="J4929" t="s">
        <v>4353</v>
      </c>
      <c r="K4929" s="14"/>
      <c r="L4929" t="s">
        <v>197</v>
      </c>
      <c r="M4929" t="s">
        <v>202</v>
      </c>
      <c r="N4929" s="14"/>
      <c r="O4929" s="14"/>
      <c r="P4929" s="14"/>
      <c r="Q4929" s="14"/>
      <c r="R4929" s="14"/>
      <c r="S4929" s="14">
        <v>0</v>
      </c>
    </row>
    <row r="4930" spans="1:19" x14ac:dyDescent="0.3">
      <c r="A4930" t="s">
        <v>9920</v>
      </c>
      <c r="B4930" t="s">
        <v>30</v>
      </c>
      <c r="C4930" s="14">
        <v>2010</v>
      </c>
      <c r="D4930" t="s">
        <v>4542</v>
      </c>
      <c r="E4930" t="s">
        <v>4277</v>
      </c>
      <c r="F4930" t="s">
        <v>364</v>
      </c>
      <c r="G4930" t="s">
        <v>365</v>
      </c>
      <c r="H4930" t="s">
        <v>207</v>
      </c>
      <c r="I4930" s="14"/>
      <c r="J4930" t="s">
        <v>4353</v>
      </c>
      <c r="K4930" s="14">
        <v>1500000</v>
      </c>
      <c r="L4930" t="s">
        <v>198</v>
      </c>
      <c r="M4930" t="s">
        <v>366</v>
      </c>
      <c r="N4930" s="14">
        <v>0</v>
      </c>
      <c r="O4930" s="14"/>
      <c r="P4930" s="14"/>
      <c r="Q4930" s="14">
        <v>0</v>
      </c>
      <c r="R4930" s="14">
        <v>1</v>
      </c>
      <c r="S4930" s="14">
        <v>0</v>
      </c>
    </row>
    <row r="4931" spans="1:19" x14ac:dyDescent="0.3">
      <c r="A4931" t="s">
        <v>9921</v>
      </c>
      <c r="B4931" t="s">
        <v>30</v>
      </c>
      <c r="C4931" s="14">
        <v>2010</v>
      </c>
      <c r="D4931" t="s">
        <v>302</v>
      </c>
      <c r="E4931" t="s">
        <v>4274</v>
      </c>
      <c r="F4931" t="s">
        <v>299</v>
      </c>
      <c r="G4931" t="s">
        <v>299</v>
      </c>
      <c r="H4931" t="s">
        <v>4353</v>
      </c>
      <c r="I4931" s="14">
        <v>10000000</v>
      </c>
      <c r="J4931" t="s">
        <v>146</v>
      </c>
      <c r="K4931" s="14">
        <v>10000000</v>
      </c>
      <c r="L4931" t="s">
        <v>197</v>
      </c>
      <c r="M4931" t="s">
        <v>202</v>
      </c>
      <c r="N4931" s="14"/>
      <c r="O4931" s="14"/>
      <c r="P4931" s="14"/>
      <c r="Q4931" s="14"/>
      <c r="R4931" s="14"/>
      <c r="S4931" s="14">
        <v>0</v>
      </c>
    </row>
    <row r="4932" spans="1:19" x14ac:dyDescent="0.3">
      <c r="A4932" t="s">
        <v>9922</v>
      </c>
      <c r="B4932" t="s">
        <v>30</v>
      </c>
      <c r="C4932" s="14">
        <v>2011</v>
      </c>
      <c r="D4932" t="s">
        <v>302</v>
      </c>
      <c r="E4932" t="s">
        <v>4287</v>
      </c>
      <c r="F4932" t="s">
        <v>299</v>
      </c>
      <c r="G4932" t="s">
        <v>299</v>
      </c>
      <c r="H4932" t="s">
        <v>4353</v>
      </c>
      <c r="I4932" s="14"/>
      <c r="J4932" t="s">
        <v>4353</v>
      </c>
      <c r="K4932" s="14"/>
      <c r="L4932" t="s">
        <v>197</v>
      </c>
      <c r="M4932" t="s">
        <v>202</v>
      </c>
      <c r="N4932" s="14"/>
      <c r="O4932" s="14"/>
      <c r="P4932" s="14"/>
      <c r="Q4932" s="14"/>
      <c r="R4932" s="14"/>
      <c r="S4932" s="14">
        <v>0</v>
      </c>
    </row>
    <row r="4933" spans="1:19" x14ac:dyDescent="0.3">
      <c r="A4933" t="s">
        <v>9923</v>
      </c>
      <c r="B4933" t="s">
        <v>30</v>
      </c>
      <c r="C4933" s="14">
        <v>2011</v>
      </c>
      <c r="D4933" t="s">
        <v>302</v>
      </c>
      <c r="E4933" t="s">
        <v>4284</v>
      </c>
      <c r="F4933" t="s">
        <v>299</v>
      </c>
      <c r="G4933" t="s">
        <v>299</v>
      </c>
      <c r="H4933" t="s">
        <v>4353</v>
      </c>
      <c r="I4933" s="14">
        <v>50000000</v>
      </c>
      <c r="J4933" t="s">
        <v>147</v>
      </c>
      <c r="K4933" s="14">
        <v>7738187.5</v>
      </c>
      <c r="L4933" t="s">
        <v>197</v>
      </c>
      <c r="M4933" t="s">
        <v>202</v>
      </c>
      <c r="N4933" s="14"/>
      <c r="O4933" s="14"/>
      <c r="P4933" s="14"/>
      <c r="Q4933" s="14"/>
      <c r="R4933" s="14"/>
      <c r="S4933" s="14">
        <v>0</v>
      </c>
    </row>
    <row r="4934" spans="1:19" x14ac:dyDescent="0.3">
      <c r="A4934" t="s">
        <v>9924</v>
      </c>
      <c r="B4934" t="s">
        <v>30</v>
      </c>
      <c r="C4934" s="14">
        <v>2011</v>
      </c>
      <c r="D4934" t="s">
        <v>302</v>
      </c>
      <c r="E4934" t="s">
        <v>4283</v>
      </c>
      <c r="F4934" t="s">
        <v>2348</v>
      </c>
      <c r="G4934" t="s">
        <v>328</v>
      </c>
      <c r="H4934" t="s">
        <v>4353</v>
      </c>
      <c r="I4934" s="14">
        <v>20000</v>
      </c>
      <c r="J4934" t="s">
        <v>146</v>
      </c>
      <c r="K4934" s="14">
        <v>20000</v>
      </c>
      <c r="L4934" t="s">
        <v>197</v>
      </c>
      <c r="M4934" t="s">
        <v>202</v>
      </c>
      <c r="N4934" s="14"/>
      <c r="O4934" s="14"/>
      <c r="P4934" s="14"/>
      <c r="Q4934" s="14"/>
      <c r="R4934" s="14"/>
      <c r="S4934" s="14">
        <v>0</v>
      </c>
    </row>
    <row r="4935" spans="1:19" x14ac:dyDescent="0.3">
      <c r="A4935" t="s">
        <v>9925</v>
      </c>
      <c r="B4935" t="s">
        <v>30</v>
      </c>
      <c r="C4935" s="14">
        <v>2011</v>
      </c>
      <c r="D4935" t="s">
        <v>302</v>
      </c>
      <c r="E4935" t="s">
        <v>4285</v>
      </c>
      <c r="F4935" t="s">
        <v>299</v>
      </c>
      <c r="G4935" t="s">
        <v>299</v>
      </c>
      <c r="H4935" t="s">
        <v>4353</v>
      </c>
      <c r="I4935" s="14">
        <v>90000000</v>
      </c>
      <c r="J4935" t="s">
        <v>147</v>
      </c>
      <c r="K4935" s="14">
        <v>13928737</v>
      </c>
      <c r="L4935" t="s">
        <v>197</v>
      </c>
      <c r="M4935" t="s">
        <v>202</v>
      </c>
      <c r="N4935" s="14"/>
      <c r="O4935" s="14"/>
      <c r="P4935" s="14"/>
      <c r="Q4935" s="14"/>
      <c r="R4935" s="14"/>
      <c r="S4935" s="14">
        <v>0</v>
      </c>
    </row>
    <row r="4936" spans="1:19" x14ac:dyDescent="0.3">
      <c r="A4936" t="s">
        <v>9926</v>
      </c>
      <c r="B4936" t="s">
        <v>30</v>
      </c>
      <c r="C4936" s="14">
        <v>2011</v>
      </c>
      <c r="D4936" t="s">
        <v>302</v>
      </c>
      <c r="E4936" t="s">
        <v>4278</v>
      </c>
      <c r="F4936" t="s">
        <v>299</v>
      </c>
      <c r="G4936" t="s">
        <v>299</v>
      </c>
      <c r="H4936" t="s">
        <v>4353</v>
      </c>
      <c r="I4936" s="14"/>
      <c r="J4936" t="s">
        <v>4353</v>
      </c>
      <c r="K4936" s="14"/>
      <c r="L4936" t="s">
        <v>197</v>
      </c>
      <c r="M4936" t="s">
        <v>202</v>
      </c>
      <c r="N4936" s="14"/>
      <c r="O4936" s="14"/>
      <c r="P4936" s="14"/>
      <c r="Q4936" s="14"/>
      <c r="R4936" s="14"/>
      <c r="S4936" s="14">
        <v>0</v>
      </c>
    </row>
    <row r="4937" spans="1:19" x14ac:dyDescent="0.3">
      <c r="A4937" t="s">
        <v>9927</v>
      </c>
      <c r="B4937" t="s">
        <v>30</v>
      </c>
      <c r="C4937" s="14">
        <v>2011</v>
      </c>
      <c r="D4937" t="s">
        <v>4542</v>
      </c>
      <c r="E4937" t="s">
        <v>4282</v>
      </c>
      <c r="F4937" t="s">
        <v>336</v>
      </c>
      <c r="G4937" t="s">
        <v>337</v>
      </c>
      <c r="H4937" t="s">
        <v>456</v>
      </c>
      <c r="I4937" s="14">
        <v>45000000</v>
      </c>
      <c r="J4937" t="s">
        <v>146</v>
      </c>
      <c r="K4937" s="14">
        <v>45000000</v>
      </c>
      <c r="L4937" t="s">
        <v>198</v>
      </c>
      <c r="M4937" t="s">
        <v>202</v>
      </c>
      <c r="N4937" s="14"/>
      <c r="O4937" s="14">
        <v>5</v>
      </c>
      <c r="P4937" s="14"/>
      <c r="Q4937" s="14">
        <v>0</v>
      </c>
      <c r="R4937" s="14">
        <v>1</v>
      </c>
      <c r="S4937" s="14">
        <v>1</v>
      </c>
    </row>
    <row r="4938" spans="1:19" x14ac:dyDescent="0.3">
      <c r="A4938" t="s">
        <v>9928</v>
      </c>
      <c r="B4938" t="s">
        <v>30</v>
      </c>
      <c r="C4938" s="14">
        <v>2011</v>
      </c>
      <c r="D4938" t="s">
        <v>302</v>
      </c>
      <c r="E4938" t="s">
        <v>4288</v>
      </c>
      <c r="F4938" t="s">
        <v>299</v>
      </c>
      <c r="G4938" t="s">
        <v>299</v>
      </c>
      <c r="H4938" t="s">
        <v>4353</v>
      </c>
      <c r="I4938" s="14">
        <v>2000000</v>
      </c>
      <c r="J4938" t="s">
        <v>146</v>
      </c>
      <c r="K4938" s="14">
        <v>2000000</v>
      </c>
      <c r="L4938" t="s">
        <v>197</v>
      </c>
      <c r="M4938" t="s">
        <v>202</v>
      </c>
      <c r="N4938" s="14"/>
      <c r="O4938" s="14"/>
      <c r="P4938" s="14"/>
      <c r="Q4938" s="14"/>
      <c r="R4938" s="14"/>
      <c r="S4938" s="14">
        <v>0</v>
      </c>
    </row>
    <row r="4939" spans="1:19" x14ac:dyDescent="0.3">
      <c r="A4939" t="s">
        <v>9929</v>
      </c>
      <c r="B4939" t="s">
        <v>30</v>
      </c>
      <c r="C4939" s="14">
        <v>2011</v>
      </c>
      <c r="D4939" t="s">
        <v>4542</v>
      </c>
      <c r="E4939" t="s">
        <v>4281</v>
      </c>
      <c r="F4939" t="s">
        <v>336</v>
      </c>
      <c r="G4939" t="s">
        <v>337</v>
      </c>
      <c r="H4939" t="s">
        <v>207</v>
      </c>
      <c r="I4939" s="14">
        <v>144000000</v>
      </c>
      <c r="J4939" t="s">
        <v>146</v>
      </c>
      <c r="K4939" s="14">
        <v>144000000</v>
      </c>
      <c r="L4939" t="s">
        <v>198</v>
      </c>
      <c r="M4939" t="s">
        <v>199</v>
      </c>
      <c r="N4939" s="14">
        <v>3.5</v>
      </c>
      <c r="O4939" s="14">
        <v>4</v>
      </c>
      <c r="P4939" s="14">
        <v>9</v>
      </c>
      <c r="Q4939" s="14">
        <v>0</v>
      </c>
      <c r="R4939" s="14">
        <v>1</v>
      </c>
      <c r="S4939" s="14">
        <v>1</v>
      </c>
    </row>
    <row r="4940" spans="1:19" x14ac:dyDescent="0.3">
      <c r="A4940" t="s">
        <v>9930</v>
      </c>
      <c r="B4940" t="s">
        <v>30</v>
      </c>
      <c r="C4940" s="14">
        <v>2011</v>
      </c>
      <c r="D4940" t="s">
        <v>302</v>
      </c>
      <c r="E4940" t="s">
        <v>4279</v>
      </c>
      <c r="F4940" t="s">
        <v>299</v>
      </c>
      <c r="G4940" t="s">
        <v>299</v>
      </c>
      <c r="H4940" t="s">
        <v>4353</v>
      </c>
      <c r="I4940" s="14"/>
      <c r="J4940" t="s">
        <v>4353</v>
      </c>
      <c r="K4940" s="14"/>
      <c r="L4940" t="s">
        <v>197</v>
      </c>
      <c r="M4940" t="s">
        <v>202</v>
      </c>
      <c r="N4940" s="14"/>
      <c r="O4940" s="14"/>
      <c r="P4940" s="14"/>
      <c r="Q4940" s="14"/>
      <c r="R4940" s="14"/>
      <c r="S4940" s="14">
        <v>0</v>
      </c>
    </row>
    <row r="4941" spans="1:19" x14ac:dyDescent="0.3">
      <c r="A4941" t="s">
        <v>9931</v>
      </c>
      <c r="B4941" t="s">
        <v>30</v>
      </c>
      <c r="C4941" s="14">
        <v>2011</v>
      </c>
      <c r="D4941" t="s">
        <v>302</v>
      </c>
      <c r="E4941" t="s">
        <v>4280</v>
      </c>
      <c r="F4941" t="s">
        <v>299</v>
      </c>
      <c r="G4941" t="s">
        <v>299</v>
      </c>
      <c r="H4941" t="s">
        <v>4353</v>
      </c>
      <c r="I4941" s="14">
        <v>1000000</v>
      </c>
      <c r="J4941" t="s">
        <v>147</v>
      </c>
      <c r="K4941" s="14">
        <v>154763.75</v>
      </c>
      <c r="L4941" t="s">
        <v>197</v>
      </c>
      <c r="M4941" t="s">
        <v>202</v>
      </c>
      <c r="N4941" s="14"/>
      <c r="O4941" s="14"/>
      <c r="P4941" s="14"/>
      <c r="Q4941" s="14"/>
      <c r="R4941" s="14"/>
      <c r="S4941" s="14">
        <v>0</v>
      </c>
    </row>
    <row r="4942" spans="1:19" x14ac:dyDescent="0.3">
      <c r="A4942" t="s">
        <v>9932</v>
      </c>
      <c r="B4942" t="s">
        <v>30</v>
      </c>
      <c r="C4942" s="14">
        <v>2011</v>
      </c>
      <c r="D4942" t="s">
        <v>302</v>
      </c>
      <c r="E4942" t="s">
        <v>4290</v>
      </c>
      <c r="F4942" t="s">
        <v>299</v>
      </c>
      <c r="G4942" t="s">
        <v>299</v>
      </c>
      <c r="H4942" t="s">
        <v>4353</v>
      </c>
      <c r="I4942" s="14"/>
      <c r="J4942" t="s">
        <v>4353</v>
      </c>
      <c r="K4942" s="14"/>
      <c r="L4942" t="s">
        <v>197</v>
      </c>
      <c r="M4942" t="s">
        <v>202</v>
      </c>
      <c r="N4942" s="14"/>
      <c r="O4942" s="14"/>
      <c r="P4942" s="14"/>
      <c r="Q4942" s="14"/>
      <c r="R4942" s="14"/>
      <c r="S4942" s="14">
        <v>0</v>
      </c>
    </row>
    <row r="4943" spans="1:19" x14ac:dyDescent="0.3">
      <c r="A4943" t="s">
        <v>9933</v>
      </c>
      <c r="B4943" t="s">
        <v>30</v>
      </c>
      <c r="C4943" s="14">
        <v>2011</v>
      </c>
      <c r="D4943" t="s">
        <v>302</v>
      </c>
      <c r="E4943" t="s">
        <v>4289</v>
      </c>
      <c r="F4943" t="s">
        <v>299</v>
      </c>
      <c r="G4943" t="s">
        <v>299</v>
      </c>
      <c r="H4943" t="s">
        <v>4353</v>
      </c>
      <c r="I4943" s="14"/>
      <c r="J4943" t="s">
        <v>4353</v>
      </c>
      <c r="K4943" s="14"/>
      <c r="L4943" t="s">
        <v>197</v>
      </c>
      <c r="M4943" t="s">
        <v>202</v>
      </c>
      <c r="N4943" s="14"/>
      <c r="O4943" s="14"/>
      <c r="P4943" s="14"/>
      <c r="Q4943" s="14"/>
      <c r="R4943" s="14"/>
      <c r="S4943" s="14">
        <v>0</v>
      </c>
    </row>
    <row r="4944" spans="1:19" x14ac:dyDescent="0.3">
      <c r="A4944" t="s">
        <v>9934</v>
      </c>
      <c r="B4944" t="s">
        <v>30</v>
      </c>
      <c r="C4944" s="14">
        <v>2011</v>
      </c>
      <c r="D4944" t="s">
        <v>302</v>
      </c>
      <c r="E4944" t="s">
        <v>4286</v>
      </c>
      <c r="F4944" t="s">
        <v>299</v>
      </c>
      <c r="G4944" t="s">
        <v>299</v>
      </c>
      <c r="H4944" t="s">
        <v>4353</v>
      </c>
      <c r="I4944" s="14"/>
      <c r="J4944" t="s">
        <v>4353</v>
      </c>
      <c r="K4944" s="14"/>
      <c r="L4944" t="s">
        <v>197</v>
      </c>
      <c r="M4944" t="s">
        <v>202</v>
      </c>
      <c r="N4944" s="14"/>
      <c r="O4944" s="14"/>
      <c r="P4944" s="14"/>
      <c r="Q4944" s="14"/>
      <c r="R4944" s="14"/>
      <c r="S4944" s="14">
        <v>0</v>
      </c>
    </row>
    <row r="4945" spans="1:19" x14ac:dyDescent="0.3">
      <c r="A4945" t="s">
        <v>9935</v>
      </c>
      <c r="B4945" t="s">
        <v>30</v>
      </c>
      <c r="C4945" s="14">
        <v>2011</v>
      </c>
      <c r="D4945" t="s">
        <v>372</v>
      </c>
      <c r="E4945" t="s">
        <v>4291</v>
      </c>
      <c r="F4945" t="s">
        <v>336</v>
      </c>
      <c r="G4945" t="s">
        <v>337</v>
      </c>
      <c r="H4945" t="s">
        <v>207</v>
      </c>
      <c r="I4945" s="14"/>
      <c r="J4945" t="s">
        <v>4353</v>
      </c>
      <c r="K4945" s="14">
        <v>110000000</v>
      </c>
      <c r="L4945" t="s">
        <v>198</v>
      </c>
      <c r="M4945" t="s">
        <v>202</v>
      </c>
      <c r="N4945" s="14">
        <v>2</v>
      </c>
      <c r="O4945" s="14">
        <v>7</v>
      </c>
      <c r="P4945" s="14">
        <v>20</v>
      </c>
      <c r="Q4945" s="14">
        <v>0</v>
      </c>
      <c r="R4945" s="14">
        <v>1</v>
      </c>
      <c r="S4945" s="14">
        <v>1</v>
      </c>
    </row>
    <row r="4946" spans="1:19" x14ac:dyDescent="0.3">
      <c r="A4946" t="s">
        <v>9936</v>
      </c>
      <c r="B4946" t="s">
        <v>30</v>
      </c>
      <c r="C4946" s="14">
        <v>2011</v>
      </c>
      <c r="D4946" t="s">
        <v>372</v>
      </c>
      <c r="E4946" t="s">
        <v>204</v>
      </c>
      <c r="F4946" t="s">
        <v>364</v>
      </c>
      <c r="G4946" t="s">
        <v>365</v>
      </c>
      <c r="H4946" t="s">
        <v>207</v>
      </c>
      <c r="I4946" s="14"/>
      <c r="J4946" t="s">
        <v>4353</v>
      </c>
      <c r="K4946" s="14">
        <v>8000000</v>
      </c>
      <c r="L4946" t="s">
        <v>198</v>
      </c>
      <c r="M4946" t="s">
        <v>366</v>
      </c>
      <c r="N4946" s="14">
        <v>0</v>
      </c>
      <c r="O4946" s="14"/>
      <c r="P4946" s="14"/>
      <c r="Q4946" s="14">
        <v>0</v>
      </c>
      <c r="R4946" s="14">
        <v>1</v>
      </c>
      <c r="S4946" s="14">
        <v>0</v>
      </c>
    </row>
    <row r="4947" spans="1:19" x14ac:dyDescent="0.3">
      <c r="A4947" t="s">
        <v>9937</v>
      </c>
      <c r="B4947" t="s">
        <v>30</v>
      </c>
      <c r="C4947" s="14">
        <v>2012</v>
      </c>
      <c r="D4947" t="s">
        <v>302</v>
      </c>
      <c r="E4947" t="s">
        <v>4292</v>
      </c>
      <c r="F4947" t="s">
        <v>299</v>
      </c>
      <c r="G4947" t="s">
        <v>299</v>
      </c>
      <c r="H4947" t="s">
        <v>4353</v>
      </c>
      <c r="I4947" s="14">
        <v>15000000</v>
      </c>
      <c r="J4947" t="s">
        <v>146</v>
      </c>
      <c r="K4947" s="14">
        <v>15000000</v>
      </c>
      <c r="L4947" t="s">
        <v>197</v>
      </c>
      <c r="M4947" t="s">
        <v>202</v>
      </c>
      <c r="N4947" s="14"/>
      <c r="O4947" s="14"/>
      <c r="P4947" s="14"/>
      <c r="Q4947" s="14"/>
      <c r="R4947" s="14"/>
      <c r="S4947" s="14">
        <v>0</v>
      </c>
    </row>
    <row r="4948" spans="1:19" x14ac:dyDescent="0.3">
      <c r="A4948" t="s">
        <v>9938</v>
      </c>
      <c r="B4948" t="s">
        <v>30</v>
      </c>
      <c r="C4948" s="14">
        <v>2012</v>
      </c>
      <c r="D4948" t="s">
        <v>302</v>
      </c>
      <c r="E4948" t="s">
        <v>4296</v>
      </c>
      <c r="F4948" t="s">
        <v>299</v>
      </c>
      <c r="G4948" t="s">
        <v>299</v>
      </c>
      <c r="H4948" t="s">
        <v>4353</v>
      </c>
      <c r="I4948" s="14">
        <v>31500000</v>
      </c>
      <c r="J4948" t="s">
        <v>147</v>
      </c>
      <c r="K4948" s="14">
        <v>4990231.5</v>
      </c>
      <c r="L4948" t="s">
        <v>197</v>
      </c>
      <c r="M4948" t="s">
        <v>202</v>
      </c>
      <c r="N4948" s="14"/>
      <c r="O4948" s="14"/>
      <c r="P4948" s="14"/>
      <c r="Q4948" s="14"/>
      <c r="R4948" s="14"/>
      <c r="S4948" s="14">
        <v>0</v>
      </c>
    </row>
    <row r="4949" spans="1:19" x14ac:dyDescent="0.3">
      <c r="A4949" t="s">
        <v>9939</v>
      </c>
      <c r="B4949" t="s">
        <v>30</v>
      </c>
      <c r="C4949" s="14">
        <v>2012</v>
      </c>
      <c r="D4949" t="s">
        <v>4542</v>
      </c>
      <c r="E4949" t="s">
        <v>4295</v>
      </c>
      <c r="F4949" t="s">
        <v>336</v>
      </c>
      <c r="G4949" t="s">
        <v>337</v>
      </c>
      <c r="H4949" t="s">
        <v>207</v>
      </c>
      <c r="I4949" s="14">
        <v>162000000</v>
      </c>
      <c r="J4949" t="s">
        <v>146</v>
      </c>
      <c r="K4949" s="14">
        <v>162000000</v>
      </c>
      <c r="L4949" t="s">
        <v>198</v>
      </c>
      <c r="M4949" t="s">
        <v>202</v>
      </c>
      <c r="N4949" s="14">
        <v>2</v>
      </c>
      <c r="O4949" s="14"/>
      <c r="P4949" s="14">
        <v>20</v>
      </c>
      <c r="Q4949" s="14">
        <v>0</v>
      </c>
      <c r="R4949" s="14">
        <v>1</v>
      </c>
      <c r="S4949" s="14">
        <v>1</v>
      </c>
    </row>
    <row r="4950" spans="1:19" x14ac:dyDescent="0.3">
      <c r="A4950" t="s">
        <v>9940</v>
      </c>
      <c r="B4950" t="s">
        <v>30</v>
      </c>
      <c r="C4950" s="14">
        <v>2012</v>
      </c>
      <c r="D4950" t="s">
        <v>302</v>
      </c>
      <c r="E4950" t="s">
        <v>4293</v>
      </c>
      <c r="F4950" t="s">
        <v>299</v>
      </c>
      <c r="G4950" t="s">
        <v>299</v>
      </c>
      <c r="H4950" t="s">
        <v>4353</v>
      </c>
      <c r="I4950" s="14"/>
      <c r="J4950" t="s">
        <v>4353</v>
      </c>
      <c r="K4950" s="14"/>
      <c r="L4950" t="s">
        <v>197</v>
      </c>
      <c r="M4950" t="s">
        <v>202</v>
      </c>
      <c r="N4950" s="14"/>
      <c r="O4950" s="14"/>
      <c r="P4950" s="14"/>
      <c r="Q4950" s="14"/>
      <c r="R4950" s="14"/>
      <c r="S4950" s="14">
        <v>0</v>
      </c>
    </row>
    <row r="4951" spans="1:19" x14ac:dyDescent="0.3">
      <c r="A4951" t="s">
        <v>9941</v>
      </c>
      <c r="B4951" t="s">
        <v>30</v>
      </c>
      <c r="C4951" s="14">
        <v>2012</v>
      </c>
      <c r="D4951" t="s">
        <v>302</v>
      </c>
      <c r="E4951" t="s">
        <v>4298</v>
      </c>
      <c r="F4951" t="s">
        <v>299</v>
      </c>
      <c r="G4951" t="s">
        <v>299</v>
      </c>
      <c r="H4951" t="s">
        <v>4353</v>
      </c>
      <c r="I4951" s="14">
        <v>50000</v>
      </c>
      <c r="J4951" t="s">
        <v>146</v>
      </c>
      <c r="K4951" s="14">
        <v>50000</v>
      </c>
      <c r="L4951" t="s">
        <v>197</v>
      </c>
      <c r="M4951" t="s">
        <v>202</v>
      </c>
      <c r="N4951" s="14"/>
      <c r="O4951" s="14"/>
      <c r="P4951" s="14"/>
      <c r="Q4951" s="14"/>
      <c r="R4951" s="14"/>
      <c r="S4951" s="14">
        <v>0</v>
      </c>
    </row>
    <row r="4952" spans="1:19" x14ac:dyDescent="0.3">
      <c r="A4952" t="s">
        <v>9942</v>
      </c>
      <c r="B4952" t="s">
        <v>30</v>
      </c>
      <c r="C4952" s="14">
        <v>2012</v>
      </c>
      <c r="D4952" t="s">
        <v>302</v>
      </c>
      <c r="E4952" t="s">
        <v>4294</v>
      </c>
      <c r="F4952" t="s">
        <v>299</v>
      </c>
      <c r="G4952" t="s">
        <v>299</v>
      </c>
      <c r="H4952" t="s">
        <v>4353</v>
      </c>
      <c r="I4952" s="14"/>
      <c r="J4952" t="s">
        <v>4353</v>
      </c>
      <c r="K4952" s="14"/>
      <c r="L4952" t="s">
        <v>197</v>
      </c>
      <c r="M4952" t="s">
        <v>202</v>
      </c>
      <c r="N4952" s="14"/>
      <c r="O4952" s="14"/>
      <c r="P4952" s="14"/>
      <c r="Q4952" s="14"/>
      <c r="R4952" s="14"/>
      <c r="S4952" s="14">
        <v>0</v>
      </c>
    </row>
    <row r="4953" spans="1:19" x14ac:dyDescent="0.3">
      <c r="A4953" t="s">
        <v>9943</v>
      </c>
      <c r="B4953" t="s">
        <v>30</v>
      </c>
      <c r="C4953" s="14">
        <v>2012</v>
      </c>
      <c r="D4953" t="s">
        <v>302</v>
      </c>
      <c r="E4953" t="s">
        <v>4297</v>
      </c>
      <c r="F4953" t="s">
        <v>299</v>
      </c>
      <c r="G4953" t="s">
        <v>299</v>
      </c>
      <c r="H4953" t="s">
        <v>4353</v>
      </c>
      <c r="I4953" s="14"/>
      <c r="J4953" t="s">
        <v>4353</v>
      </c>
      <c r="K4953" s="14"/>
      <c r="L4953" t="s">
        <v>197</v>
      </c>
      <c r="M4953" t="s">
        <v>202</v>
      </c>
      <c r="N4953" s="14"/>
      <c r="O4953" s="14"/>
      <c r="P4953" s="14"/>
      <c r="Q4953" s="14"/>
      <c r="R4953" s="14"/>
      <c r="S4953" s="14">
        <v>0</v>
      </c>
    </row>
    <row r="4954" spans="1:19" x14ac:dyDescent="0.3">
      <c r="A4954" t="s">
        <v>9944</v>
      </c>
      <c r="B4954" t="s">
        <v>30</v>
      </c>
      <c r="C4954" s="14">
        <v>2013</v>
      </c>
      <c r="D4954" t="s">
        <v>302</v>
      </c>
      <c r="E4954" t="s">
        <v>4302</v>
      </c>
      <c r="F4954" t="s">
        <v>299</v>
      </c>
      <c r="G4954" t="s">
        <v>299</v>
      </c>
      <c r="H4954" t="s">
        <v>4353</v>
      </c>
      <c r="I4954" s="14">
        <v>2000000</v>
      </c>
      <c r="J4954" t="s">
        <v>146</v>
      </c>
      <c r="K4954" s="14">
        <v>2000000</v>
      </c>
      <c r="L4954" t="s">
        <v>197</v>
      </c>
      <c r="M4954" t="s">
        <v>202</v>
      </c>
      <c r="N4954" s="14"/>
      <c r="O4954" s="14"/>
      <c r="P4954" s="14"/>
      <c r="Q4954" s="14"/>
      <c r="R4954" s="14"/>
      <c r="S4954" s="14">
        <v>0</v>
      </c>
    </row>
    <row r="4955" spans="1:19" x14ac:dyDescent="0.3">
      <c r="A4955" t="s">
        <v>9945</v>
      </c>
      <c r="B4955" t="s">
        <v>30</v>
      </c>
      <c r="C4955" s="14">
        <v>2013</v>
      </c>
      <c r="D4955" t="s">
        <v>302</v>
      </c>
      <c r="E4955" t="s">
        <v>4300</v>
      </c>
      <c r="F4955" t="s">
        <v>299</v>
      </c>
      <c r="G4955" t="s">
        <v>299</v>
      </c>
      <c r="H4955" t="s">
        <v>4353</v>
      </c>
      <c r="I4955" s="14">
        <v>60000</v>
      </c>
      <c r="J4955" t="s">
        <v>146</v>
      </c>
      <c r="K4955" s="14">
        <v>60000</v>
      </c>
      <c r="L4955" t="s">
        <v>197</v>
      </c>
      <c r="M4955" t="s">
        <v>202</v>
      </c>
      <c r="N4955" s="14"/>
      <c r="O4955" s="14"/>
      <c r="P4955" s="14"/>
      <c r="Q4955" s="14"/>
      <c r="R4955" s="14"/>
      <c r="S4955" s="14">
        <v>0</v>
      </c>
    </row>
    <row r="4956" spans="1:19" x14ac:dyDescent="0.3">
      <c r="A4956" t="s">
        <v>9946</v>
      </c>
      <c r="B4956" t="s">
        <v>30</v>
      </c>
      <c r="C4956" s="14">
        <v>2013</v>
      </c>
      <c r="D4956" t="s">
        <v>302</v>
      </c>
      <c r="E4956" t="s">
        <v>4304</v>
      </c>
      <c r="F4956" t="s">
        <v>299</v>
      </c>
      <c r="G4956" t="s">
        <v>299</v>
      </c>
      <c r="H4956" t="s">
        <v>4353</v>
      </c>
      <c r="I4956" s="14"/>
      <c r="J4956" t="s">
        <v>4353</v>
      </c>
      <c r="K4956" s="14"/>
      <c r="L4956" t="s">
        <v>197</v>
      </c>
      <c r="M4956" t="s">
        <v>202</v>
      </c>
      <c r="N4956" s="14"/>
      <c r="O4956" s="14"/>
      <c r="P4956" s="14"/>
      <c r="Q4956" s="14"/>
      <c r="R4956" s="14"/>
      <c r="S4956" s="14">
        <v>0</v>
      </c>
    </row>
    <row r="4957" spans="1:19" x14ac:dyDescent="0.3">
      <c r="A4957" t="s">
        <v>9947</v>
      </c>
      <c r="B4957" t="s">
        <v>30</v>
      </c>
      <c r="C4957" s="14">
        <v>2013</v>
      </c>
      <c r="D4957" t="s">
        <v>302</v>
      </c>
      <c r="E4957" t="s">
        <v>4306</v>
      </c>
      <c r="F4957" t="s">
        <v>299</v>
      </c>
      <c r="G4957" t="s">
        <v>299</v>
      </c>
      <c r="H4957" t="s">
        <v>4353</v>
      </c>
      <c r="I4957" s="14">
        <v>10500000</v>
      </c>
      <c r="J4957" t="s">
        <v>146</v>
      </c>
      <c r="K4957" s="14">
        <v>10500000</v>
      </c>
      <c r="L4957" t="s">
        <v>197</v>
      </c>
      <c r="M4957" t="s">
        <v>202</v>
      </c>
      <c r="N4957" s="14"/>
      <c r="O4957" s="14"/>
      <c r="P4957" s="14"/>
      <c r="Q4957" s="14"/>
      <c r="R4957" s="14"/>
      <c r="S4957" s="14">
        <v>0</v>
      </c>
    </row>
    <row r="4958" spans="1:19" x14ac:dyDescent="0.3">
      <c r="A4958" t="s">
        <v>9948</v>
      </c>
      <c r="B4958" t="s">
        <v>30</v>
      </c>
      <c r="C4958" s="14">
        <v>2013</v>
      </c>
      <c r="D4958" t="s">
        <v>302</v>
      </c>
      <c r="E4958" t="s">
        <v>4307</v>
      </c>
      <c r="F4958" t="s">
        <v>299</v>
      </c>
      <c r="G4958" t="s">
        <v>299</v>
      </c>
      <c r="H4958" t="s">
        <v>4353</v>
      </c>
      <c r="I4958" s="14">
        <v>800000</v>
      </c>
      <c r="J4958" t="s">
        <v>146</v>
      </c>
      <c r="K4958" s="14">
        <v>800000</v>
      </c>
      <c r="L4958" t="s">
        <v>197</v>
      </c>
      <c r="M4958" t="s">
        <v>202</v>
      </c>
      <c r="N4958" s="14"/>
      <c r="O4958" s="14"/>
      <c r="P4958" s="14"/>
      <c r="Q4958" s="14"/>
      <c r="R4958" s="14"/>
      <c r="S4958" s="14">
        <v>0</v>
      </c>
    </row>
    <row r="4959" spans="1:19" x14ac:dyDescent="0.3">
      <c r="A4959" t="s">
        <v>9949</v>
      </c>
      <c r="B4959" t="s">
        <v>30</v>
      </c>
      <c r="C4959" s="14">
        <v>2013</v>
      </c>
      <c r="D4959" t="s">
        <v>4542</v>
      </c>
      <c r="E4959" t="s">
        <v>4299</v>
      </c>
      <c r="F4959" t="s">
        <v>364</v>
      </c>
      <c r="G4959" t="s">
        <v>365</v>
      </c>
      <c r="H4959" t="s">
        <v>207</v>
      </c>
      <c r="I4959" s="14">
        <v>16000000</v>
      </c>
      <c r="J4959" t="s">
        <v>146</v>
      </c>
      <c r="K4959" s="14">
        <v>16000000</v>
      </c>
      <c r="L4959" t="s">
        <v>198</v>
      </c>
      <c r="M4959" t="s">
        <v>366</v>
      </c>
      <c r="N4959" s="14">
        <v>0</v>
      </c>
      <c r="O4959" s="14"/>
      <c r="P4959" s="14"/>
      <c r="Q4959" s="14">
        <v>0</v>
      </c>
      <c r="R4959" s="14">
        <v>1</v>
      </c>
      <c r="S4959" s="14">
        <v>0</v>
      </c>
    </row>
    <row r="4960" spans="1:19" x14ac:dyDescent="0.3">
      <c r="A4960" t="s">
        <v>9950</v>
      </c>
      <c r="B4960" t="s">
        <v>30</v>
      </c>
      <c r="C4960" s="14">
        <v>2013</v>
      </c>
      <c r="D4960" t="s">
        <v>4542</v>
      </c>
      <c r="E4960" t="s">
        <v>4303</v>
      </c>
      <c r="F4960" t="s">
        <v>364</v>
      </c>
      <c r="G4960" t="s">
        <v>365</v>
      </c>
      <c r="H4960" t="s">
        <v>207</v>
      </c>
      <c r="I4960" s="14">
        <v>60000000</v>
      </c>
      <c r="J4960" t="s">
        <v>147</v>
      </c>
      <c r="K4960" s="14">
        <v>9684045</v>
      </c>
      <c r="L4960" t="s">
        <v>198</v>
      </c>
      <c r="M4960" t="s">
        <v>366</v>
      </c>
      <c r="N4960" s="14">
        <v>0</v>
      </c>
      <c r="O4960" s="14"/>
      <c r="P4960" s="14"/>
      <c r="Q4960" s="14">
        <v>0</v>
      </c>
      <c r="R4960" s="14">
        <v>1</v>
      </c>
      <c r="S4960" s="14">
        <v>0</v>
      </c>
    </row>
    <row r="4961" spans="1:19" x14ac:dyDescent="0.3">
      <c r="A4961" t="s">
        <v>9951</v>
      </c>
      <c r="B4961" t="s">
        <v>30</v>
      </c>
      <c r="C4961" s="14">
        <v>2013</v>
      </c>
      <c r="D4961" t="s">
        <v>302</v>
      </c>
      <c r="E4961" t="s">
        <v>4301</v>
      </c>
      <c r="F4961" t="s">
        <v>299</v>
      </c>
      <c r="G4961" t="s">
        <v>299</v>
      </c>
      <c r="H4961" t="s">
        <v>4353</v>
      </c>
      <c r="I4961" s="14">
        <v>10000</v>
      </c>
      <c r="J4961" t="s">
        <v>146</v>
      </c>
      <c r="K4961" s="14">
        <v>10000</v>
      </c>
      <c r="L4961" t="s">
        <v>197</v>
      </c>
      <c r="M4961" t="s">
        <v>202</v>
      </c>
      <c r="N4961" s="14"/>
      <c r="O4961" s="14"/>
      <c r="P4961" s="14"/>
      <c r="Q4961" s="14"/>
      <c r="R4961" s="14"/>
      <c r="S4961" s="14">
        <v>0</v>
      </c>
    </row>
    <row r="4962" spans="1:19" x14ac:dyDescent="0.3">
      <c r="A4962" t="s">
        <v>9952</v>
      </c>
      <c r="B4962" t="s">
        <v>30</v>
      </c>
      <c r="C4962" s="14">
        <v>2013</v>
      </c>
      <c r="D4962" t="s">
        <v>302</v>
      </c>
      <c r="E4962" t="s">
        <v>4305</v>
      </c>
      <c r="F4962" t="s">
        <v>299</v>
      </c>
      <c r="G4962" t="s">
        <v>299</v>
      </c>
      <c r="H4962" t="s">
        <v>4353</v>
      </c>
      <c r="I4962" s="14"/>
      <c r="J4962" t="s">
        <v>4353</v>
      </c>
      <c r="K4962" s="14"/>
      <c r="L4962" t="s">
        <v>197</v>
      </c>
      <c r="M4962" t="s">
        <v>202</v>
      </c>
      <c r="N4962" s="14"/>
      <c r="O4962" s="14"/>
      <c r="P4962" s="14"/>
      <c r="Q4962" s="14"/>
      <c r="R4962" s="14"/>
      <c r="S4962" s="14">
        <v>0</v>
      </c>
    </row>
    <row r="4963" spans="1:19" x14ac:dyDescent="0.3">
      <c r="A4963" t="s">
        <v>9953</v>
      </c>
      <c r="B4963" t="s">
        <v>30</v>
      </c>
      <c r="C4963" s="14">
        <v>2014</v>
      </c>
      <c r="D4963" t="s">
        <v>4542</v>
      </c>
      <c r="E4963" t="s">
        <v>4311</v>
      </c>
      <c r="F4963" t="s">
        <v>336</v>
      </c>
      <c r="G4963" t="s">
        <v>337</v>
      </c>
      <c r="H4963" t="s">
        <v>456</v>
      </c>
      <c r="I4963" s="14">
        <v>218000000</v>
      </c>
      <c r="J4963" t="s">
        <v>146</v>
      </c>
      <c r="K4963" s="14">
        <v>218000000</v>
      </c>
      <c r="L4963" t="s">
        <v>198</v>
      </c>
      <c r="M4963" t="s">
        <v>202</v>
      </c>
      <c r="N4963" s="14">
        <v>2</v>
      </c>
      <c r="O4963" s="14">
        <v>5</v>
      </c>
      <c r="P4963" s="14">
        <v>20</v>
      </c>
      <c r="Q4963" s="14">
        <v>0</v>
      </c>
      <c r="R4963" s="14">
        <v>1</v>
      </c>
      <c r="S4963" s="14">
        <v>1</v>
      </c>
    </row>
    <row r="4964" spans="1:19" x14ac:dyDescent="0.3">
      <c r="A4964" t="s">
        <v>9954</v>
      </c>
      <c r="B4964" t="s">
        <v>30</v>
      </c>
      <c r="C4964" s="14">
        <v>2014</v>
      </c>
      <c r="D4964" t="s">
        <v>4542</v>
      </c>
      <c r="E4964" t="s">
        <v>4312</v>
      </c>
      <c r="F4964" t="s">
        <v>336</v>
      </c>
      <c r="G4964" t="s">
        <v>337</v>
      </c>
      <c r="H4964" t="s">
        <v>207</v>
      </c>
      <c r="I4964" s="14">
        <v>89000000</v>
      </c>
      <c r="J4964" t="s">
        <v>146</v>
      </c>
      <c r="K4964" s="14">
        <v>89000000</v>
      </c>
      <c r="L4964" t="s">
        <v>198</v>
      </c>
      <c r="M4964" t="s">
        <v>202</v>
      </c>
      <c r="N4964" s="14">
        <v>2</v>
      </c>
      <c r="O4964" s="14">
        <v>5</v>
      </c>
      <c r="P4964" s="14">
        <v>20</v>
      </c>
      <c r="Q4964" s="14">
        <v>0</v>
      </c>
      <c r="R4964" s="14">
        <v>1</v>
      </c>
      <c r="S4964" s="14">
        <v>1</v>
      </c>
    </row>
    <row r="4965" spans="1:19" x14ac:dyDescent="0.3">
      <c r="A4965" t="s">
        <v>9956</v>
      </c>
      <c r="B4965" t="s">
        <v>30</v>
      </c>
      <c r="C4965" s="14">
        <v>2014</v>
      </c>
      <c r="D4965" t="s">
        <v>4715</v>
      </c>
      <c r="E4965" t="s">
        <v>9955</v>
      </c>
      <c r="F4965" t="s">
        <v>336</v>
      </c>
      <c r="G4965" t="s">
        <v>337</v>
      </c>
      <c r="H4965" t="s">
        <v>207</v>
      </c>
      <c r="I4965" s="14">
        <v>329000000</v>
      </c>
      <c r="J4965" t="s">
        <v>146</v>
      </c>
      <c r="K4965" s="14">
        <v>329000000</v>
      </c>
      <c r="L4965" t="s">
        <v>198</v>
      </c>
      <c r="M4965" t="s">
        <v>202</v>
      </c>
      <c r="N4965" s="14">
        <v>2</v>
      </c>
      <c r="O4965" s="14"/>
      <c r="P4965" s="14"/>
      <c r="Q4965" s="14">
        <v>0</v>
      </c>
      <c r="R4965" s="14">
        <v>1</v>
      </c>
      <c r="S4965" s="14">
        <v>1</v>
      </c>
    </row>
    <row r="4966" spans="1:19" x14ac:dyDescent="0.3">
      <c r="A4966" t="s">
        <v>9957</v>
      </c>
      <c r="B4966" t="s">
        <v>30</v>
      </c>
      <c r="C4966" s="14">
        <v>2014</v>
      </c>
      <c r="D4966" t="s">
        <v>302</v>
      </c>
      <c r="E4966" t="s">
        <v>4308</v>
      </c>
      <c r="F4966" t="s">
        <v>299</v>
      </c>
      <c r="G4966" t="s">
        <v>299</v>
      </c>
      <c r="H4966" t="s">
        <v>4353</v>
      </c>
      <c r="I4966" s="14"/>
      <c r="J4966" t="s">
        <v>4353</v>
      </c>
      <c r="K4966" s="14"/>
      <c r="L4966" t="s">
        <v>197</v>
      </c>
      <c r="M4966" t="s">
        <v>202</v>
      </c>
      <c r="N4966" s="14"/>
      <c r="O4966" s="14"/>
      <c r="P4966" s="14"/>
      <c r="Q4966" s="14"/>
      <c r="R4966" s="14"/>
      <c r="S4966" s="14">
        <v>0</v>
      </c>
    </row>
    <row r="4967" spans="1:19" x14ac:dyDescent="0.3">
      <c r="A4967" t="s">
        <v>9958</v>
      </c>
      <c r="B4967" t="s">
        <v>30</v>
      </c>
      <c r="C4967" s="14">
        <v>2014</v>
      </c>
      <c r="D4967" t="s">
        <v>302</v>
      </c>
      <c r="E4967" t="s">
        <v>4309</v>
      </c>
      <c r="F4967" t="s">
        <v>299</v>
      </c>
      <c r="G4967" t="s">
        <v>299</v>
      </c>
      <c r="H4967" t="s">
        <v>4353</v>
      </c>
      <c r="I4967" s="14">
        <v>500000</v>
      </c>
      <c r="J4967" t="s">
        <v>146</v>
      </c>
      <c r="K4967" s="14">
        <v>500000</v>
      </c>
      <c r="L4967" t="s">
        <v>197</v>
      </c>
      <c r="M4967" t="s">
        <v>202</v>
      </c>
      <c r="N4967" s="14"/>
      <c r="O4967" s="14"/>
      <c r="P4967" s="14"/>
      <c r="Q4967" s="14"/>
      <c r="R4967" s="14"/>
      <c r="S4967" s="14">
        <v>0</v>
      </c>
    </row>
    <row r="4968" spans="1:19" x14ac:dyDescent="0.3">
      <c r="A4968" t="s">
        <v>9959</v>
      </c>
      <c r="B4968" t="s">
        <v>30</v>
      </c>
      <c r="C4968" s="14">
        <v>2014</v>
      </c>
      <c r="D4968" t="s">
        <v>302</v>
      </c>
      <c r="E4968" t="s">
        <v>4313</v>
      </c>
      <c r="F4968" t="s">
        <v>299</v>
      </c>
      <c r="G4968" t="s">
        <v>299</v>
      </c>
      <c r="H4968" t="s">
        <v>4353</v>
      </c>
      <c r="I4968" s="14"/>
      <c r="J4968" t="s">
        <v>4353</v>
      </c>
      <c r="K4968" s="14"/>
      <c r="L4968" t="s">
        <v>197</v>
      </c>
      <c r="M4968" t="s">
        <v>202</v>
      </c>
      <c r="N4968" s="14"/>
      <c r="O4968" s="14"/>
      <c r="P4968" s="14"/>
      <c r="Q4968" s="14"/>
      <c r="R4968" s="14"/>
      <c r="S4968" s="14">
        <v>0</v>
      </c>
    </row>
    <row r="4969" spans="1:19" x14ac:dyDescent="0.3">
      <c r="A4969" t="s">
        <v>9960</v>
      </c>
      <c r="B4969" t="s">
        <v>30</v>
      </c>
      <c r="C4969" s="14">
        <v>2014</v>
      </c>
      <c r="D4969" t="s">
        <v>302</v>
      </c>
      <c r="E4969" t="s">
        <v>4310</v>
      </c>
      <c r="F4969" t="s">
        <v>299</v>
      </c>
      <c r="G4969" t="s">
        <v>299</v>
      </c>
      <c r="H4969" t="s">
        <v>4353</v>
      </c>
      <c r="I4969" s="14">
        <v>30000</v>
      </c>
      <c r="J4969" t="s">
        <v>146</v>
      </c>
      <c r="K4969" s="14">
        <v>30000</v>
      </c>
      <c r="L4969" t="s">
        <v>197</v>
      </c>
      <c r="M4969" t="s">
        <v>202</v>
      </c>
      <c r="N4969" s="14"/>
      <c r="O4969" s="14"/>
      <c r="P4969" s="14"/>
      <c r="Q4969" s="14"/>
      <c r="R4969" s="14"/>
      <c r="S4969" s="14">
        <v>0</v>
      </c>
    </row>
    <row r="4970" spans="1:19" x14ac:dyDescent="0.3">
      <c r="A4970" t="s">
        <v>9961</v>
      </c>
      <c r="B4970" t="s">
        <v>30</v>
      </c>
      <c r="C4970" s="14">
        <v>2014</v>
      </c>
      <c r="D4970" t="s">
        <v>302</v>
      </c>
      <c r="E4970" t="s">
        <v>4314</v>
      </c>
      <c r="F4970" t="s">
        <v>299</v>
      </c>
      <c r="G4970" t="s">
        <v>299</v>
      </c>
      <c r="H4970" t="s">
        <v>4353</v>
      </c>
      <c r="I4970" s="14"/>
      <c r="J4970" t="s">
        <v>4353</v>
      </c>
      <c r="K4970" s="14"/>
      <c r="L4970" t="s">
        <v>197</v>
      </c>
      <c r="M4970" t="s">
        <v>202</v>
      </c>
      <c r="N4970" s="14"/>
      <c r="O4970" s="14"/>
      <c r="P4970" s="14"/>
      <c r="Q4970" s="14"/>
      <c r="R4970" s="14"/>
      <c r="S4970" s="14">
        <v>0</v>
      </c>
    </row>
    <row r="4971" spans="1:19" x14ac:dyDescent="0.3">
      <c r="A4971" t="s">
        <v>9962</v>
      </c>
      <c r="B4971" t="s">
        <v>30</v>
      </c>
      <c r="C4971" s="14">
        <v>2015</v>
      </c>
      <c r="D4971" t="s">
        <v>372</v>
      </c>
      <c r="E4971" t="s">
        <v>1397</v>
      </c>
      <c r="F4971" t="s">
        <v>364</v>
      </c>
      <c r="G4971" t="s">
        <v>365</v>
      </c>
      <c r="H4971" t="s">
        <v>207</v>
      </c>
      <c r="I4971" s="14"/>
      <c r="J4971" t="s">
        <v>4353</v>
      </c>
      <c r="K4971" s="14">
        <v>23000000</v>
      </c>
      <c r="L4971" t="s">
        <v>198</v>
      </c>
      <c r="M4971" t="s">
        <v>366</v>
      </c>
      <c r="N4971" s="14">
        <v>0</v>
      </c>
      <c r="O4971" s="14"/>
      <c r="P4971" s="14"/>
      <c r="Q4971" s="14">
        <v>0</v>
      </c>
      <c r="R4971" s="14">
        <v>1</v>
      </c>
      <c r="S4971" s="14">
        <v>0</v>
      </c>
    </row>
    <row r="4972" spans="1:19" x14ac:dyDescent="0.3">
      <c r="A4972" t="s">
        <v>9963</v>
      </c>
      <c r="B4972" t="s">
        <v>30</v>
      </c>
      <c r="C4972" s="14">
        <v>2015</v>
      </c>
      <c r="D4972" t="s">
        <v>372</v>
      </c>
      <c r="E4972" t="s">
        <v>4316</v>
      </c>
      <c r="F4972" t="s">
        <v>364</v>
      </c>
      <c r="G4972" t="s">
        <v>365</v>
      </c>
      <c r="H4972" t="s">
        <v>207</v>
      </c>
      <c r="I4972" s="14"/>
      <c r="J4972" t="s">
        <v>4353</v>
      </c>
      <c r="K4972" s="14">
        <v>5000000</v>
      </c>
      <c r="L4972" t="s">
        <v>198</v>
      </c>
      <c r="M4972" t="s">
        <v>366</v>
      </c>
      <c r="N4972" s="14">
        <v>0</v>
      </c>
      <c r="O4972" s="14"/>
      <c r="P4972" s="14"/>
      <c r="Q4972" s="14">
        <v>0</v>
      </c>
      <c r="R4972" s="14">
        <v>1</v>
      </c>
      <c r="S4972" s="14">
        <v>0</v>
      </c>
    </row>
    <row r="4973" spans="1:19" x14ac:dyDescent="0.3">
      <c r="A4973" t="s">
        <v>9964</v>
      </c>
      <c r="B4973" t="s">
        <v>30</v>
      </c>
      <c r="C4973" s="14">
        <v>2015</v>
      </c>
      <c r="D4973" t="s">
        <v>372</v>
      </c>
      <c r="E4973" t="s">
        <v>4315</v>
      </c>
      <c r="F4973" t="s">
        <v>336</v>
      </c>
      <c r="G4973" t="s">
        <v>337</v>
      </c>
      <c r="H4973" t="s">
        <v>456</v>
      </c>
      <c r="I4973" s="14"/>
      <c r="J4973" t="s">
        <v>4353</v>
      </c>
      <c r="K4973" s="14">
        <v>99000000</v>
      </c>
      <c r="L4973" t="s">
        <v>198</v>
      </c>
      <c r="M4973" t="s">
        <v>4353</v>
      </c>
      <c r="N4973" s="14"/>
      <c r="O4973" s="14"/>
      <c r="P4973" s="14"/>
      <c r="Q4973" s="14">
        <v>0</v>
      </c>
      <c r="R4973" s="14">
        <v>1</v>
      </c>
      <c r="S4973" s="14">
        <v>1</v>
      </c>
    </row>
    <row r="4974" spans="1:19" x14ac:dyDescent="0.3">
      <c r="A4974" t="s">
        <v>9965</v>
      </c>
      <c r="B4974" t="s">
        <v>30</v>
      </c>
      <c r="C4974" s="14">
        <v>2016</v>
      </c>
      <c r="D4974" t="s">
        <v>5090</v>
      </c>
      <c r="E4974" t="s">
        <v>9966</v>
      </c>
      <c r="F4974" t="s">
        <v>336</v>
      </c>
      <c r="G4974" t="s">
        <v>337</v>
      </c>
      <c r="H4974" t="s">
        <v>207</v>
      </c>
      <c r="I4974" s="14"/>
      <c r="J4974" t="s">
        <v>4353</v>
      </c>
      <c r="K4974" s="14">
        <v>998000000</v>
      </c>
      <c r="L4974" t="s">
        <v>198</v>
      </c>
      <c r="M4974" t="s">
        <v>202</v>
      </c>
      <c r="N4974" s="14">
        <v>2</v>
      </c>
      <c r="O4974" s="14">
        <v>7</v>
      </c>
      <c r="P4974" s="14">
        <v>20</v>
      </c>
      <c r="Q4974" s="14">
        <v>0</v>
      </c>
      <c r="R4974" s="14">
        <v>1</v>
      </c>
      <c r="S4974" s="14">
        <v>1</v>
      </c>
    </row>
    <row r="4975" spans="1:19" x14ac:dyDescent="0.3">
      <c r="A4975" t="s">
        <v>9967</v>
      </c>
      <c r="B4975" t="s">
        <v>30</v>
      </c>
      <c r="C4975" s="14">
        <v>2017</v>
      </c>
      <c r="D4975" t="s">
        <v>372</v>
      </c>
      <c r="E4975" t="s">
        <v>4318</v>
      </c>
      <c r="F4975" t="s">
        <v>4319</v>
      </c>
      <c r="G4975" t="s">
        <v>493</v>
      </c>
      <c r="H4975" t="s">
        <v>456</v>
      </c>
      <c r="I4975" s="14"/>
      <c r="J4975" t="s">
        <v>4353</v>
      </c>
      <c r="K4975" s="14">
        <v>5000000</v>
      </c>
      <c r="L4975" t="s">
        <v>198</v>
      </c>
      <c r="M4975" t="s">
        <v>199</v>
      </c>
      <c r="N4975" s="14"/>
      <c r="O4975" s="14"/>
      <c r="P4975" s="14"/>
      <c r="Q4975" s="14">
        <v>0</v>
      </c>
      <c r="R4975" s="14">
        <v>1</v>
      </c>
      <c r="S4975" s="14">
        <v>0</v>
      </c>
    </row>
    <row r="4976" spans="1:19" x14ac:dyDescent="0.3">
      <c r="A4976" t="s">
        <v>9968</v>
      </c>
      <c r="B4976" t="s">
        <v>30</v>
      </c>
      <c r="C4976" s="14">
        <v>2017</v>
      </c>
      <c r="D4976" t="s">
        <v>372</v>
      </c>
      <c r="E4976" t="s">
        <v>4317</v>
      </c>
      <c r="F4976" t="s">
        <v>336</v>
      </c>
      <c r="G4976" t="s">
        <v>337</v>
      </c>
      <c r="H4976" t="s">
        <v>456</v>
      </c>
      <c r="I4976" s="14"/>
      <c r="J4976" t="s">
        <v>4353</v>
      </c>
      <c r="K4976" s="14">
        <v>71000000</v>
      </c>
      <c r="L4976" t="s">
        <v>198</v>
      </c>
      <c r="M4976" t="s">
        <v>202</v>
      </c>
      <c r="N4976" s="14">
        <v>2</v>
      </c>
      <c r="O4976" s="14">
        <v>5</v>
      </c>
      <c r="P4976" s="14">
        <v>20</v>
      </c>
      <c r="Q4976" s="14">
        <v>0</v>
      </c>
      <c r="R4976" s="14">
        <v>1</v>
      </c>
      <c r="S4976" s="14">
        <v>0</v>
      </c>
    </row>
  </sheetData>
  <autoFilter ref="A1:S4980" xr:uid="{0A4C22EC-618E-4924-8F8F-A31CE15EA18D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9FD3-BEEE-4982-8913-4D9E6D545D03}">
  <sheetPr>
    <tabColor theme="3"/>
  </sheetPr>
  <dimension ref="A3:E22"/>
  <sheetViews>
    <sheetView showGridLines="0" zoomScale="70" zoomScaleNormal="70" workbookViewId="0">
      <selection activeCell="L22" sqref="L22"/>
    </sheetView>
  </sheetViews>
  <sheetFormatPr baseColWidth="10" defaultRowHeight="14.4" x14ac:dyDescent="0.3"/>
  <cols>
    <col min="1" max="1" width="18" customWidth="1"/>
    <col min="2" max="2" width="20.33203125" customWidth="1"/>
    <col min="3" max="3" width="16.21875" customWidth="1"/>
    <col min="4" max="4" width="16.109375" bestFit="1" customWidth="1"/>
    <col min="5" max="5" width="16.88671875" customWidth="1"/>
  </cols>
  <sheetData>
    <row r="3" spans="1:5" x14ac:dyDescent="0.3">
      <c r="A3" s="11" t="s">
        <v>218</v>
      </c>
      <c r="B3" s="16">
        <f>SUMIFS(Data!$K:$K,Data!$J:$J,"USD",Data!$D:$D,"*AidData*",Data!$C:$C,"&gt;1999")</f>
        <v>227062979353.04001</v>
      </c>
      <c r="C3" s="16">
        <f>SUMIFS(Data!$K:$K,Data!$J:$J,"RMB",Data!$D:$D,"*AidData*",Data!$C:$C,"&gt;1999")</f>
        <v>18097595373.185486</v>
      </c>
      <c r="D3" s="16">
        <f>SUMIFS(Data!$K:$K,Data!$J:$J,"&lt;&gt;RMB",Data!$J:$J,"&lt;&gt;USD",Data!$D:$D,"*AidData*",Data!$C:$C,"&gt;1999")</f>
        <v>64224513068.649796</v>
      </c>
    </row>
    <row r="4" spans="1:5" x14ac:dyDescent="0.3">
      <c r="A4" s="11" t="s">
        <v>4322</v>
      </c>
      <c r="B4" s="3">
        <f>SUMIFS(Data!$K:$K,Data!$M:$M,"Commercial",Data!$C:$C,"&gt;1999")</f>
        <v>374320325410.6875</v>
      </c>
      <c r="C4" s="3">
        <f>SUMIFS(Data!$K:$K,Data!$M:$M,"Concessional",Data!$C:$C,"&gt;1999")+SUMIFS(Data!$K:$K,Data!$M:$M,"Zero-Interest Loan",Data!$C:$C,"&gt;1999")</f>
        <v>93915112887.058731</v>
      </c>
      <c r="D4" s="3">
        <f>SUMIFS(Data!$K:$K,Data!$M:$M,"",Data!$C:$C,"&gt;1999")</f>
        <v>76859134129.449219</v>
      </c>
    </row>
    <row r="5" spans="1:5" x14ac:dyDescent="0.3">
      <c r="A5" s="11" t="s">
        <v>4321</v>
      </c>
      <c r="B5" s="3">
        <f>SUMIFS(Data!$K:$K,Data!$H:$H,"Central government",Data!$C:$C,"&gt;1999")</f>
        <v>247476108244.88266</v>
      </c>
      <c r="C5" s="3">
        <f>SUMIFS(Data!$K:$K,Data!$H:$H,"SOE",Data!$C:$C,"&gt;1999")</f>
        <v>201804733809.25</v>
      </c>
      <c r="D5" s="3">
        <f>SUMIFS(Data!$K:$K,Data!$H:$H,"SPV",Data!$C:$C,"&gt;1999")</f>
        <v>45540289536</v>
      </c>
      <c r="E5" s="3">
        <f>SUMIFS(Data!$K:$K,Data!$H:$H,"Private sector",Data!$C:$C,"&gt;1999")</f>
        <v>36345684447</v>
      </c>
    </row>
    <row r="6" spans="1:5" x14ac:dyDescent="0.3">
      <c r="A6" s="11" t="s">
        <v>4320</v>
      </c>
      <c r="B6" s="3">
        <f>SUMIFS(Data!$K:$K,Data!$F:$F,"China Development Bank (CDB)",Data!$C:$C,"&gt;1999")</f>
        <v>221061795305</v>
      </c>
      <c r="C6" s="3">
        <f>SUMIFS(Data!$K:$K,Data!$F:$F,"China Export-Import Bank (Ex-Im)",Data!$C:$C,"&gt;1999")</f>
        <v>189413334613.44516</v>
      </c>
      <c r="D6" s="3">
        <f>SUMIFS(Data!$K:$K,Data!$G:$G,"Chinese government",Data!$C:$C,"&gt;1999")</f>
        <v>2210721208.2836914</v>
      </c>
      <c r="E6" s="3">
        <f>SUMIFS(Data!$K:$K,Data!$G:$G,"&lt;&gt;Chinese government", Data!$F:$F,"&lt;&gt;China Development Bank (CDB)",Data!$F:$F,"&lt;&gt;China Export-Import Bank (Ex-Im)",Data!$C:$C,"&gt;1999")</f>
        <v>132408721300.46658</v>
      </c>
    </row>
    <row r="8" spans="1:5" ht="28.2" x14ac:dyDescent="0.3">
      <c r="A8" s="13" t="s">
        <v>4323</v>
      </c>
      <c r="B8" s="12">
        <f>B3/(B3+C3+D3)*100</f>
        <v>73.391701252125159</v>
      </c>
      <c r="C8" s="12">
        <f>C3/($B3+$C3+$D3)*100</f>
        <v>5.849537061457962</v>
      </c>
      <c r="D8" s="12">
        <f>D3/($B3+$C3+$D3)*100</f>
        <v>20.758761686416875</v>
      </c>
    </row>
    <row r="9" spans="1:5" ht="42" x14ac:dyDescent="0.3">
      <c r="A9" s="13" t="s">
        <v>4324</v>
      </c>
      <c r="B9" s="12">
        <f>B4/(B4+C4+D4)*100</f>
        <v>68.670712266298139</v>
      </c>
      <c r="C9" s="12">
        <f>C4/($B4+$C4+$D4)*100</f>
        <v>17.229141077093065</v>
      </c>
      <c r="D9" s="12">
        <f>D4/($B4+$C4+$D4)*100</f>
        <v>14.100146656608798</v>
      </c>
    </row>
    <row r="10" spans="1:5" ht="28.2" x14ac:dyDescent="0.3">
      <c r="A10" s="13" t="s">
        <v>4325</v>
      </c>
      <c r="B10" s="12">
        <f t="shared" ref="B10:E11" si="0">B5/SUM($B5:$E5)*100</f>
        <v>46.591033320045007</v>
      </c>
      <c r="C10" s="12">
        <f t="shared" si="0"/>
        <v>37.992722383309101</v>
      </c>
      <c r="D10" s="12">
        <f t="shared" si="0"/>
        <v>8.5736322678742756</v>
      </c>
      <c r="E10" s="12">
        <f t="shared" si="0"/>
        <v>6.8426120287716081</v>
      </c>
    </row>
    <row r="11" spans="1:5" ht="28.2" x14ac:dyDescent="0.3">
      <c r="A11" s="13" t="s">
        <v>4326</v>
      </c>
      <c r="B11" s="12">
        <f t="shared" si="0"/>
        <v>40.554759942051291</v>
      </c>
      <c r="C11" s="12">
        <f t="shared" si="0"/>
        <v>34.748710443038547</v>
      </c>
      <c r="D11" s="12">
        <f t="shared" si="0"/>
        <v>0.40556654204788695</v>
      </c>
      <c r="E11" s="12">
        <f t="shared" si="0"/>
        <v>24.290963072862283</v>
      </c>
    </row>
    <row r="22" spans="4:4" x14ac:dyDescent="0.3">
      <c r="D22" s="15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E19"/>
  <sheetViews>
    <sheetView showGridLines="0" zoomScale="80" zoomScaleNormal="80" workbookViewId="0">
      <selection activeCell="D14" sqref="D14"/>
    </sheetView>
  </sheetViews>
  <sheetFormatPr baseColWidth="10" defaultColWidth="11.44140625" defaultRowHeight="14.4" x14ac:dyDescent="0.3"/>
  <cols>
    <col min="1" max="1" width="11.44140625" style="1"/>
    <col min="2" max="2" width="15.109375" style="1" bestFit="1" customWidth="1"/>
    <col min="3" max="3" width="14.109375" style="1" customWidth="1"/>
    <col min="4" max="5" width="15.33203125" style="1" customWidth="1"/>
    <col min="6" max="16384" width="11.44140625" style="1"/>
  </cols>
  <sheetData>
    <row r="1" spans="1:5" x14ac:dyDescent="0.3">
      <c r="A1" s="4" t="s">
        <v>213</v>
      </c>
      <c r="B1" s="4" t="s">
        <v>146</v>
      </c>
      <c r="C1" s="4" t="s">
        <v>147</v>
      </c>
      <c r="D1" s="4" t="s">
        <v>203</v>
      </c>
      <c r="E1" s="4" t="s">
        <v>204</v>
      </c>
    </row>
    <row r="2" spans="1:5" x14ac:dyDescent="0.3">
      <c r="A2" s="4">
        <v>2000</v>
      </c>
      <c r="B2" s="5">
        <f>SUMIFS(Data!$K:$K,Data!$C:$C,FigureA3!$A2,Data!$J:$J,"USD",Data!D:D,"*AidData*")</f>
        <v>561540421</v>
      </c>
      <c r="C2" s="5">
        <f>SUMIFS(Data!$K:$K,Data!$C:$C,FigureA3!$A2,Data!$J:$J,"RMB",Data!$D:$D,"*AidData*")</f>
        <v>422334862.671875</v>
      </c>
      <c r="D2" s="5">
        <f>SUMIFS(Data!$K:$K,Data!$C:$C,FigureA3!$A2,Data!$J:$J,"&lt;&gt;RMB",Data!$J:$J,"&lt;&gt;USD",Data!$D:$D,"*AidData*")</f>
        <v>151302835.125</v>
      </c>
      <c r="E2" s="5">
        <f>SUMIFS(Data!$K:$K,Data!$C:$C,FigureA3!$A2,Data!$D:$D,"&lt;&gt;*AidData*")</f>
        <v>22000000</v>
      </c>
    </row>
    <row r="3" spans="1:5" x14ac:dyDescent="0.3">
      <c r="A3" s="4">
        <v>2001</v>
      </c>
      <c r="B3" s="5">
        <f>SUMIFS(Data!$K:$K,Data!$C:$C,FigureA3!$A3,Data!$J:$J,"USD",Data!D:D,"*AidData*")</f>
        <v>1469963746</v>
      </c>
      <c r="C3" s="5">
        <f>SUMIFS(Data!$K:$K,Data!$C:$C,FigureA3!$A3,Data!$J:$J,"RMB",Data!$D:$D,"*AidData*")</f>
        <v>110089706.4375</v>
      </c>
      <c r="D3" s="5">
        <f>SUMIFS(Data!$K:$K,Data!$C:$C,FigureA3!$A3,Data!$J:$J,"&lt;&gt;RMB",Data!$J:$J,"&lt;&gt;USD",Data!$D:$D,"*AidData*")</f>
        <v>171464992.16650391</v>
      </c>
      <c r="E3" s="5">
        <f>SUMIFS(Data!$K:$K,Data!$C:$C,FigureA3!$A3,Data!$D:$D,"&lt;&gt;*AidData*")</f>
        <v>177000000</v>
      </c>
    </row>
    <row r="4" spans="1:5" x14ac:dyDescent="0.3">
      <c r="A4" s="4">
        <v>2002</v>
      </c>
      <c r="B4" s="5">
        <f>SUMIFS(Data!$K:$K,Data!$C:$C,FigureA3!$A4,Data!$J:$J,"USD",Data!D:D,"*AidData*")</f>
        <v>961801151</v>
      </c>
      <c r="C4" s="5">
        <f>SUMIFS(Data!$K:$K,Data!$C:$C,FigureA3!$A4,Data!$J:$J,"RMB",Data!$D:$D,"*AidData*")</f>
        <v>74665116.796875</v>
      </c>
      <c r="D4" s="5">
        <f>SUMIFS(Data!$K:$K,Data!$C:$C,FigureA3!$A4,Data!$J:$J,"&lt;&gt;RMB",Data!$J:$J,"&lt;&gt;USD",Data!$D:$D,"*AidData*")</f>
        <v>593544106.95996094</v>
      </c>
      <c r="E4" s="5">
        <f>SUMIFS(Data!$K:$K,Data!$C:$C,FigureA3!$A4,Data!$D:$D,"&lt;&gt;*AidData*")</f>
        <v>233000000</v>
      </c>
    </row>
    <row r="5" spans="1:5" x14ac:dyDescent="0.3">
      <c r="A5" s="4">
        <v>2003</v>
      </c>
      <c r="B5" s="5">
        <f>SUMIFS(Data!$K:$K,Data!$C:$C,FigureA3!$A5,Data!$J:$J,"USD",Data!D:D,"*AidData*")</f>
        <v>2426245142.04</v>
      </c>
      <c r="C5" s="5">
        <f>SUMIFS(Data!$K:$K,Data!$C:$C,FigureA3!$A5,Data!$J:$J,"RMB",Data!$D:$D,"*AidData*")</f>
        <v>103014808.42773438</v>
      </c>
      <c r="D5" s="5">
        <f>SUMIFS(Data!$K:$K,Data!$C:$C,FigureA3!$A5,Data!$J:$J,"&lt;&gt;RMB",Data!$J:$J,"&lt;&gt;USD",Data!$D:$D,"*AidData*")</f>
        <v>179634228.10107422</v>
      </c>
      <c r="E5" s="5">
        <f>SUMIFS(Data!$K:$K,Data!$C:$C,FigureA3!$A5,Data!$D:$D,"&lt;&gt;*AidData*")</f>
        <v>336000000</v>
      </c>
    </row>
    <row r="6" spans="1:5" x14ac:dyDescent="0.3">
      <c r="A6" s="4">
        <v>2004</v>
      </c>
      <c r="B6" s="5">
        <f>SUMIFS(Data!$K:$K,Data!$C:$C,FigureA3!$A6,Data!$J:$J,"USD",Data!D:D,"*AidData*")</f>
        <v>1650973622.5</v>
      </c>
      <c r="C6" s="5">
        <f>SUMIFS(Data!$K:$K,Data!$C:$C,FigureA3!$A6,Data!$J:$J,"RMB",Data!$D:$D,"*AidData*")</f>
        <v>145698840.48828125</v>
      </c>
      <c r="D6" s="5">
        <f>SUMIFS(Data!$K:$K,Data!$C:$C,FigureA3!$A6,Data!$J:$J,"&lt;&gt;RMB",Data!$J:$J,"&lt;&gt;USD",Data!$D:$D,"*AidData*")</f>
        <v>808561464.08056641</v>
      </c>
      <c r="E6" s="5">
        <f>SUMIFS(Data!$K:$K,Data!$C:$C,FigureA3!$A6,Data!$D:$D,"&lt;&gt;*AidData*")</f>
        <v>373000000</v>
      </c>
    </row>
    <row r="7" spans="1:5" x14ac:dyDescent="0.3">
      <c r="A7" s="4">
        <v>2005</v>
      </c>
      <c r="B7" s="5">
        <f>SUMIFS(Data!$K:$K,Data!$C:$C,FigureA3!$A7,Data!$J:$J,"USD",Data!D:D,"*AidData*")</f>
        <v>2265995239</v>
      </c>
      <c r="C7" s="5">
        <f>SUMIFS(Data!$K:$K,Data!$C:$C,FigureA3!$A7,Data!$J:$J,"RMB",Data!$D:$D,"*AidData*")</f>
        <v>264493070.0234375</v>
      </c>
      <c r="D7" s="5">
        <f>SUMIFS(Data!$K:$K,Data!$C:$C,FigureA3!$A7,Data!$J:$J,"&lt;&gt;RMB",Data!$J:$J,"&lt;&gt;USD",Data!$D:$D,"*AidData*")</f>
        <v>1097087907.9403381</v>
      </c>
      <c r="E7" s="5">
        <f>SUMIFS(Data!$K:$K,Data!$C:$C,FigureA3!$A7,Data!$D:$D,"&lt;&gt;*AidData*")</f>
        <v>6503996000</v>
      </c>
    </row>
    <row r="8" spans="1:5" x14ac:dyDescent="0.3">
      <c r="A8" s="4">
        <v>2006</v>
      </c>
      <c r="B8" s="5">
        <f>SUMIFS(Data!$K:$K,Data!$C:$C,FigureA3!$A8,Data!$J:$J,"USD",Data!D:D,"*AidData*")</f>
        <v>5823609207.5</v>
      </c>
      <c r="C8" s="5">
        <f>SUMIFS(Data!$K:$K,Data!$C:$C,FigureA3!$A8,Data!$J:$J,"RMB",Data!$D:$D,"*AidData*")</f>
        <v>209420321.203125</v>
      </c>
      <c r="D8" s="5">
        <f>SUMIFS(Data!$K:$K,Data!$C:$C,FigureA3!$A8,Data!$J:$J,"&lt;&gt;RMB",Data!$J:$J,"&lt;&gt;USD",Data!$D:$D,"*AidData*")</f>
        <v>1266643030.9981079</v>
      </c>
      <c r="E8" s="5">
        <f>SUMIFS(Data!$K:$K,Data!$C:$C,FigureA3!$A8,Data!$D:$D,"&lt;&gt;*AidData*")</f>
        <v>2783000000</v>
      </c>
    </row>
    <row r="9" spans="1:5" x14ac:dyDescent="0.3">
      <c r="A9" s="4">
        <v>2007</v>
      </c>
      <c r="B9" s="5">
        <f>SUMIFS(Data!$K:$K,Data!$C:$C,FigureA3!$A9,Data!$J:$J,"USD",Data!D:D,"*AidData*")</f>
        <v>8962990371</v>
      </c>
      <c r="C9" s="5">
        <f>SUMIFS(Data!$K:$K,Data!$C:$C,FigureA3!$A9,Data!$J:$J,"RMB",Data!$D:$D,"*AidData*")</f>
        <v>315266379.05957031</v>
      </c>
      <c r="D9" s="5">
        <f>SUMIFS(Data!$K:$K,Data!$C:$C,FigureA3!$A9,Data!$J:$J,"&lt;&gt;RMB",Data!$J:$J,"&lt;&gt;USD",Data!$D:$D,"*AidData*")</f>
        <v>2452831263.3164063</v>
      </c>
      <c r="E9" s="5">
        <f>SUMIFS(Data!$K:$K,Data!$C:$C,FigureA3!$A9,Data!$D:$D,"&lt;&gt;*AidData*")</f>
        <v>1793123869</v>
      </c>
    </row>
    <row r="10" spans="1:5" x14ac:dyDescent="0.3">
      <c r="A10" s="4">
        <v>2008</v>
      </c>
      <c r="B10" s="5">
        <f>SUMIFS(Data!$K:$K,Data!$C:$C,FigureA3!$A10,Data!$J:$J,"USD",Data!D:D,"*AidData*")</f>
        <v>9238558039</v>
      </c>
      <c r="C10" s="5">
        <f>SUMIFS(Data!$K:$K,Data!$C:$C,FigureA3!$A10,Data!$J:$J,"RMB",Data!$D:$D,"*AidData*")</f>
        <v>898462204.328125</v>
      </c>
      <c r="D10" s="5">
        <f>SUMIFS(Data!$K:$K,Data!$C:$C,FigureA3!$A10,Data!$J:$J,"&lt;&gt;RMB",Data!$J:$J,"&lt;&gt;USD",Data!$D:$D,"*AidData*")</f>
        <v>1801893397.8632813</v>
      </c>
      <c r="E10" s="5">
        <f>SUMIFS(Data!$K:$K,Data!$C:$C,FigureA3!$A10,Data!$D:$D,"&lt;&gt;*AidData*")</f>
        <v>4426000000</v>
      </c>
    </row>
    <row r="11" spans="1:5" x14ac:dyDescent="0.3">
      <c r="A11" s="4">
        <v>2009</v>
      </c>
      <c r="B11" s="5">
        <f>SUMIFS(Data!$K:$K,Data!$C:$C,FigureA3!$A11,Data!$J:$J,"USD",Data!D:D,"*AidData*")</f>
        <v>42118339201</v>
      </c>
      <c r="C11" s="5">
        <f>SUMIFS(Data!$K:$K,Data!$C:$C,FigureA3!$A11,Data!$J:$J,"RMB",Data!$D:$D,"*AidData*")</f>
        <v>724260646.70898438</v>
      </c>
      <c r="D11" s="5">
        <f>SUMIFS(Data!$K:$K,Data!$C:$C,FigureA3!$A11,Data!$J:$J,"&lt;&gt;RMB",Data!$J:$J,"&lt;&gt;USD",Data!$D:$D,"*AidData*")</f>
        <v>2320191608.7575684</v>
      </c>
      <c r="E11" s="5">
        <f>SUMIFS(Data!$K:$K,Data!$C:$C,FigureA3!$A11,Data!$D:$D,"&lt;&gt;*AidData*")</f>
        <v>8592294608</v>
      </c>
    </row>
    <row r="12" spans="1:5" x14ac:dyDescent="0.3">
      <c r="A12" s="4">
        <v>2010</v>
      </c>
      <c r="B12" s="5">
        <f>SUMIFS(Data!$K:$K,Data!$C:$C,FigureA3!$A12,Data!$J:$J,"USD",Data!D:D,"*AidData*")</f>
        <v>29750318352</v>
      </c>
      <c r="C12" s="5">
        <f>SUMIFS(Data!$K:$K,Data!$C:$C,FigureA3!$A12,Data!$J:$J,"RMB",Data!$D:$D,"*AidData*")</f>
        <v>10767839610.986328</v>
      </c>
      <c r="D12" s="5">
        <f>SUMIFS(Data!$K:$K,Data!$C:$C,FigureA3!$A12,Data!$J:$J,"&lt;&gt;RMB",Data!$J:$J,"&lt;&gt;USD",Data!$D:$D,"*AidData*")</f>
        <v>1267039087.4359589</v>
      </c>
      <c r="E12" s="5">
        <f>SUMIFS(Data!$K:$K,Data!$C:$C,FigureA3!$A12,Data!$D:$D,"&lt;&gt;*AidData*")</f>
        <v>6639235370.4299936</v>
      </c>
    </row>
    <row r="13" spans="1:5" x14ac:dyDescent="0.3">
      <c r="A13" s="4">
        <v>2011</v>
      </c>
      <c r="B13" s="5">
        <f>SUMIFS(Data!$K:$K,Data!$C:$C,FigureA3!$A13,Data!$J:$J,"USD",Data!D:D,"*AidData*")</f>
        <v>32625013249</v>
      </c>
      <c r="C13" s="5">
        <f>SUMIFS(Data!$K:$K,Data!$C:$C,FigureA3!$A13,Data!$J:$J,"RMB",Data!$D:$D,"*AidData*")</f>
        <v>1074382877.1530762</v>
      </c>
      <c r="D13" s="5">
        <f>SUMIFS(Data!$K:$K,Data!$C:$C,FigureA3!$A13,Data!$J:$J,"&lt;&gt;RMB",Data!$J:$J,"&lt;&gt;USD",Data!$D:$D,"*AidData*")</f>
        <v>4930736790.5117188</v>
      </c>
      <c r="E13" s="5">
        <f>SUMIFS(Data!$K:$K,Data!$C:$C,FigureA3!$A13,Data!$D:$D,"&lt;&gt;*AidData*")</f>
        <v>9381909088</v>
      </c>
    </row>
    <row r="14" spans="1:5" x14ac:dyDescent="0.3">
      <c r="A14" s="4">
        <v>2012</v>
      </c>
      <c r="B14" s="5">
        <f>SUMIFS(Data!$K:$K,Data!$C:$C,FigureA3!$A14,Data!$J:$J,"USD",Data!D:D,"*AidData*")</f>
        <v>26545692130</v>
      </c>
      <c r="C14" s="5">
        <f>SUMIFS(Data!$K:$K,Data!$C:$C,FigureA3!$A14,Data!$J:$J,"RMB",Data!$D:$D,"*AidData*")</f>
        <v>643336956.21875</v>
      </c>
      <c r="D14" s="5">
        <f>SUMIFS(Data!$K:$K,Data!$C:$C,FigureA3!$A14,Data!$J:$J,"&lt;&gt;RMB",Data!$J:$J,"&lt;&gt;USD",Data!$D:$D,"*AidData*")</f>
        <v>2264074332.8193359</v>
      </c>
      <c r="E14" s="5">
        <f>SUMIFS(Data!$K:$K,Data!$C:$C,FigureA3!$A14,Data!$D:$D,"&lt;&gt;*AidData*")</f>
        <v>5272733575.2817392</v>
      </c>
    </row>
    <row r="15" spans="1:5" x14ac:dyDescent="0.3">
      <c r="A15" s="4">
        <v>2013</v>
      </c>
      <c r="B15" s="5">
        <f>SUMIFS(Data!$K:$K,Data!$C:$C,FigureA3!$A15,Data!$J:$J,"USD",Data!D:D,"*AidData*")</f>
        <v>31561933550</v>
      </c>
      <c r="C15" s="5">
        <f>SUMIFS(Data!$K:$K,Data!$C:$C,FigureA3!$A15,Data!$J:$J,"RMB",Data!$D:$D,"*AidData*")</f>
        <v>1152345392.9552612</v>
      </c>
      <c r="D15" s="5">
        <f>SUMIFS(Data!$K:$K,Data!$C:$C,FigureA3!$A15,Data!$J:$J,"&lt;&gt;RMB",Data!$J:$J,"&lt;&gt;USD",Data!$D:$D,"*AidData*")</f>
        <v>4680744003.5556641</v>
      </c>
      <c r="E15" s="5">
        <f>SUMIFS(Data!$K:$K,Data!$C:$C,FigureA3!$A15,Data!$D:$D,"&lt;&gt;*AidData*")</f>
        <v>10722864523.379955</v>
      </c>
    </row>
    <row r="16" spans="1:5" x14ac:dyDescent="0.3">
      <c r="A16" s="4">
        <v>2014</v>
      </c>
      <c r="B16" s="5">
        <f>SUMIFS(Data!$K:$K,Data!$C:$C,FigureA3!$A16,Data!$J:$J,"USD",Data!D:D,"*AidData*")</f>
        <v>25958450967</v>
      </c>
      <c r="C16" s="5">
        <f>SUMIFS(Data!$K:$K,Data!$C:$C,FigureA3!$A16,Data!$J:$J,"RMB",Data!$D:$D,"*AidData*")</f>
        <v>729289270.2265625</v>
      </c>
      <c r="D16" s="5">
        <f>SUMIFS(Data!$K:$K,Data!$C:$C,FigureA3!$A16,Data!$J:$J,"&lt;&gt;RMB",Data!$J:$J,"&lt;&gt;USD",Data!$D:$D,"*AidData*")</f>
        <v>13480132728.81665</v>
      </c>
      <c r="E16" s="5">
        <f>SUMIFS(Data!$K:$K,Data!$C:$C,FigureA3!$A16,Data!$D:$D,"&lt;&gt;*AidData*")</f>
        <v>36791074655.603745</v>
      </c>
    </row>
    <row r="17" spans="1:5" x14ac:dyDescent="0.3">
      <c r="A17" s="4"/>
      <c r="B17" s="5"/>
      <c r="C17" s="5"/>
      <c r="D17" s="5"/>
      <c r="E17" s="5"/>
    </row>
    <row r="18" spans="1:5" x14ac:dyDescent="0.3">
      <c r="A18" s="4"/>
      <c r="B18" s="5"/>
      <c r="C18" s="5"/>
      <c r="D18" s="5"/>
      <c r="E18" s="5"/>
    </row>
    <row r="19" spans="1:5" x14ac:dyDescent="0.3">
      <c r="A19" s="4"/>
      <c r="B19" s="5"/>
      <c r="C19" s="5"/>
      <c r="D19" s="5"/>
      <c r="E19" s="5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D19"/>
  <sheetViews>
    <sheetView showGridLines="0" zoomScale="90" zoomScaleNormal="90" workbookViewId="0"/>
  </sheetViews>
  <sheetFormatPr baseColWidth="10" defaultColWidth="10.88671875" defaultRowHeight="14.4" x14ac:dyDescent="0.3"/>
  <cols>
    <col min="2" max="2" width="17.6640625" customWidth="1"/>
    <col min="3" max="3" width="15" customWidth="1"/>
    <col min="4" max="4" width="14.6640625" customWidth="1"/>
  </cols>
  <sheetData>
    <row r="1" spans="1:4" x14ac:dyDescent="0.3">
      <c r="A1" s="2" t="s">
        <v>213</v>
      </c>
      <c r="B1" s="2" t="s">
        <v>199</v>
      </c>
      <c r="C1" s="2" t="s">
        <v>202</v>
      </c>
      <c r="D1" s="2" t="s">
        <v>204</v>
      </c>
    </row>
    <row r="2" spans="1:4" x14ac:dyDescent="0.3">
      <c r="A2" s="2">
        <v>2000</v>
      </c>
      <c r="B2" s="3">
        <f>SUMIFS(Data!$K:$K,Data!$C:$C,FigureA4!$A2,Data!$M:$M,"Commercial")</f>
        <v>31110000</v>
      </c>
      <c r="C2" s="3">
        <f>SUMIFS(Data!$K:$K,Data!$C:$C,FigureA4!$A2,Data!$M:$M,"Concessional")+SUMIFS(Data!$K:$K,Data!$C:$C,FigureA4!$A2,Data!$M:$M,"Zero-Interest Loan")</f>
        <v>574506258.796875</v>
      </c>
      <c r="D2" s="3">
        <f>SUMIFS(Data!$K:$K,Data!$C:$C,FigureA4!$A2,Data!$M:$M,"")</f>
        <v>551561860</v>
      </c>
    </row>
    <row r="3" spans="1:4" x14ac:dyDescent="0.3">
      <c r="A3" s="2">
        <v>2001</v>
      </c>
      <c r="B3" s="3">
        <f>SUMIFS(Data!$K:$K,Data!$C:$C,FigureA4!$A3,Data!$M:$M,"Commercial")</f>
        <v>974600000</v>
      </c>
      <c r="C3" s="3">
        <f>SUMIFS(Data!$K:$K,Data!$C:$C,FigureA4!$A3,Data!$M:$M,"Concessional")+SUMIFS(Data!$K:$K,Data!$C:$C,FigureA4!$A3,Data!$M:$M,"Zero-Interest Loan")</f>
        <v>591836871.60400391</v>
      </c>
      <c r="D3" s="3">
        <f>SUMIFS(Data!$K:$K,Data!$C:$C,FigureA4!$A3,Data!$M:$M,"")</f>
        <v>362081573</v>
      </c>
    </row>
    <row r="4" spans="1:4" x14ac:dyDescent="0.3">
      <c r="A4" s="2">
        <v>2002</v>
      </c>
      <c r="B4" s="3">
        <f>SUMIFS(Data!$K:$K,Data!$C:$C,FigureA4!$A4,Data!$M:$M,"Commercial")</f>
        <v>946900000</v>
      </c>
      <c r="C4" s="3">
        <f>SUMIFS(Data!$K:$K,Data!$C:$C,FigureA4!$A4,Data!$M:$M,"Concessional")+SUMIFS(Data!$K:$K,Data!$C:$C,FigureA4!$A4,Data!$M:$M,"Zero-Interest Loan")</f>
        <v>440287222.75683594</v>
      </c>
      <c r="D4" s="3">
        <f>SUMIFS(Data!$K:$K,Data!$C:$C,FigureA4!$A4,Data!$M:$M,"")</f>
        <v>475823152</v>
      </c>
    </row>
    <row r="5" spans="1:4" x14ac:dyDescent="0.3">
      <c r="A5" s="2">
        <v>2003</v>
      </c>
      <c r="B5" s="3">
        <f>SUMIFS(Data!$K:$K,Data!$C:$C,FigureA4!$A5,Data!$M:$M,"Commercial")</f>
        <v>1169300000</v>
      </c>
      <c r="C5" s="3">
        <f>SUMIFS(Data!$K:$K,Data!$C:$C,FigureA4!$A5,Data!$M:$M,"Concessional")+SUMIFS(Data!$K:$K,Data!$C:$C,FigureA4!$A5,Data!$M:$M,"Zero-Interest Loan")</f>
        <v>754144178.56880856</v>
      </c>
      <c r="D5" s="3">
        <f>SUMIFS(Data!$K:$K,Data!$C:$C,FigureA4!$A5,Data!$M:$M,"")</f>
        <v>1121450000</v>
      </c>
    </row>
    <row r="6" spans="1:4" x14ac:dyDescent="0.3">
      <c r="A6" s="2">
        <v>2004</v>
      </c>
      <c r="B6" s="3">
        <f>SUMIFS(Data!$K:$K,Data!$C:$C,FigureA4!$A6,Data!$M:$M,"Commercial")</f>
        <v>534000000</v>
      </c>
      <c r="C6" s="3">
        <f>SUMIFS(Data!$K:$K,Data!$C:$C,FigureA4!$A6,Data!$M:$M,"Concessional")+SUMIFS(Data!$K:$K,Data!$C:$C,FigureA4!$A6,Data!$M:$M,"Zero-Interest Loan")</f>
        <v>1150366440.6938477</v>
      </c>
      <c r="D6" s="3">
        <f>SUMIFS(Data!$K:$K,Data!$C:$C,FigureA4!$A6,Data!$M:$M,"")</f>
        <v>1293867486.375</v>
      </c>
    </row>
    <row r="7" spans="1:4" x14ac:dyDescent="0.3">
      <c r="A7" s="2">
        <v>2005</v>
      </c>
      <c r="B7" s="3">
        <f>SUMIFS(Data!$K:$K,Data!$C:$C,FigureA4!$A7,Data!$M:$M,"Commercial")</f>
        <v>8313400000</v>
      </c>
      <c r="C7" s="3">
        <f>SUMIFS(Data!$K:$K,Data!$C:$C,FigureA4!$A7,Data!$M:$M,"Concessional")+SUMIFS(Data!$K:$K,Data!$C:$C,FigureA4!$A7,Data!$M:$M,"Zero-Interest Loan")</f>
        <v>867172216.96377563</v>
      </c>
      <c r="D7" s="3">
        <f>SUMIFS(Data!$K:$K,Data!$C:$C,FigureA4!$A7,Data!$M:$M,"")</f>
        <v>951000000</v>
      </c>
    </row>
    <row r="8" spans="1:4" x14ac:dyDescent="0.3">
      <c r="A8" s="2">
        <v>2006</v>
      </c>
      <c r="B8" s="3">
        <f>SUMIFS(Data!$K:$K,Data!$C:$C,FigureA4!$A8,Data!$M:$M,"Commercial")</f>
        <v>4015300000</v>
      </c>
      <c r="C8" s="3">
        <f>SUMIFS(Data!$K:$K,Data!$C:$C,FigureA4!$A8,Data!$M:$M,"Concessional")+SUMIFS(Data!$K:$K,Data!$C:$C,FigureA4!$A8,Data!$M:$M,"Zero-Interest Loan")</f>
        <v>2993108151.7012329</v>
      </c>
      <c r="D8" s="3">
        <f>SUMIFS(Data!$K:$K,Data!$C:$C,FigureA4!$A8,Data!$M:$M,"")</f>
        <v>3074264408</v>
      </c>
    </row>
    <row r="9" spans="1:4" x14ac:dyDescent="0.3">
      <c r="A9" s="2">
        <v>2007</v>
      </c>
      <c r="B9" s="3">
        <f>SUMIFS(Data!$K:$K,Data!$C:$C,FigureA4!$A9,Data!$M:$M,"Commercial")</f>
        <v>8498600000</v>
      </c>
      <c r="C9" s="3">
        <f>SUMIFS(Data!$K:$K,Data!$C:$C,FigureA4!$A9,Data!$M:$M,"Concessional")+SUMIFS(Data!$K:$K,Data!$C:$C,FigureA4!$A9,Data!$M:$M,"Zero-Interest Loan")</f>
        <v>3778372591.1259766</v>
      </c>
      <c r="D9" s="3">
        <f>SUMIFS(Data!$K:$K,Data!$C:$C,FigureA4!$A9,Data!$M:$M,"")</f>
        <v>1247239291.25</v>
      </c>
    </row>
    <row r="10" spans="1:4" x14ac:dyDescent="0.3">
      <c r="A10" s="2">
        <v>2008</v>
      </c>
      <c r="B10" s="3">
        <f>SUMIFS(Data!$K:$K,Data!$C:$C,FigureA4!$A10,Data!$M:$M,"Commercial")</f>
        <v>8863575650.9375</v>
      </c>
      <c r="C10" s="3">
        <f>SUMIFS(Data!$K:$K,Data!$C:$C,FigureA4!$A10,Data!$M:$M,"Concessional")+SUMIFS(Data!$K:$K,Data!$C:$C,FigureA4!$A10,Data!$M:$M,"Zero-Interest Loan")</f>
        <v>2893844830.2539063</v>
      </c>
      <c r="D10" s="3">
        <f>SUMIFS(Data!$K:$K,Data!$C:$C,FigureA4!$A10,Data!$M:$M,"")</f>
        <v>4607493160</v>
      </c>
    </row>
    <row r="11" spans="1:4" x14ac:dyDescent="0.3">
      <c r="A11" s="2">
        <v>2009</v>
      </c>
      <c r="B11" s="3">
        <f>SUMIFS(Data!$K:$K,Data!$C:$C,FigureA4!$A11,Data!$M:$M,"Commercial")</f>
        <v>42115268472.75</v>
      </c>
      <c r="C11" s="3">
        <f>SUMIFS(Data!$K:$K,Data!$C:$C,FigureA4!$A11,Data!$M:$M,"Concessional")+SUMIFS(Data!$K:$K,Data!$C:$C,FigureA4!$A11,Data!$M:$M,"Zero-Interest Loan")</f>
        <v>5654656631.7165527</v>
      </c>
      <c r="D11" s="3">
        <f>SUMIFS(Data!$K:$K,Data!$C:$C,FigureA4!$A11,Data!$M:$M,"")</f>
        <v>5985160960</v>
      </c>
    </row>
    <row r="12" spans="1:4" x14ac:dyDescent="0.3">
      <c r="A12" s="2">
        <v>2010</v>
      </c>
      <c r="B12" s="3">
        <f>SUMIFS(Data!$K:$K,Data!$C:$C,FigureA4!$A12,Data!$M:$M,"Commercial")</f>
        <v>39510253881</v>
      </c>
      <c r="C12" s="3">
        <f>SUMIFS(Data!$K:$K,Data!$C:$C,FigureA4!$A12,Data!$M:$M,"Concessional")+SUMIFS(Data!$K:$K,Data!$C:$C,FigureA4!$A12,Data!$M:$M,"Zero-Interest Loan")</f>
        <v>6265033377.8522806</v>
      </c>
      <c r="D12" s="3">
        <f>SUMIFS(Data!$K:$K,Data!$C:$C,FigureA4!$A12,Data!$M:$M,"")</f>
        <v>2649145162</v>
      </c>
    </row>
    <row r="13" spans="1:4" x14ac:dyDescent="0.3">
      <c r="A13" s="2">
        <v>2011</v>
      </c>
      <c r="B13" s="3">
        <f>SUMIFS(Data!$K:$K,Data!$C:$C,FigureA4!$A13,Data!$M:$M,"Commercial")</f>
        <v>36316100148</v>
      </c>
      <c r="C13" s="3">
        <f>SUMIFS(Data!$K:$K,Data!$C:$C,FigureA4!$A13,Data!$M:$M,"Concessional")+SUMIFS(Data!$K:$K,Data!$C:$C,FigureA4!$A13,Data!$M:$M,"Zero-Interest Loan")</f>
        <v>6679950484.6647949</v>
      </c>
      <c r="D13" s="3">
        <f>SUMIFS(Data!$K:$K,Data!$C:$C,FigureA4!$A13,Data!$M:$M,"")</f>
        <v>5015991372</v>
      </c>
    </row>
    <row r="14" spans="1:4" x14ac:dyDescent="0.3">
      <c r="A14" s="2">
        <v>2012</v>
      </c>
      <c r="B14" s="3">
        <f>SUMIFS(Data!$K:$K,Data!$C:$C,FigureA4!$A14,Data!$M:$M,"Commercial")</f>
        <v>20128533867</v>
      </c>
      <c r="C14" s="3">
        <f>SUMIFS(Data!$K:$K,Data!$C:$C,FigureA4!$A14,Data!$M:$M,"Concessional")+SUMIFS(Data!$K:$K,Data!$C:$C,FigureA4!$A14,Data!$M:$M,"Zero-Interest Loan")</f>
        <v>11018308597.319824</v>
      </c>
      <c r="D14" s="3">
        <f>SUMIFS(Data!$K:$K,Data!$C:$C,FigureA4!$A14,Data!$M:$M,"")</f>
        <v>3578994530</v>
      </c>
    </row>
    <row r="15" spans="1:4" x14ac:dyDescent="0.3">
      <c r="A15" s="2">
        <v>2013</v>
      </c>
      <c r="B15" s="3">
        <f>SUMIFS(Data!$K:$K,Data!$C:$C,FigureA4!$A15,Data!$M:$M,"Commercial")</f>
        <v>34582728550</v>
      </c>
      <c r="C15" s="3">
        <f>SUMIFS(Data!$K:$K,Data!$C:$C,FigureA4!$A15,Data!$M:$M,"Concessional")+SUMIFS(Data!$K:$K,Data!$C:$C,FigureA4!$A15,Data!$M:$M,"Zero-Interest Loan")</f>
        <v>9265203607.8908806</v>
      </c>
      <c r="D15" s="3">
        <f>SUMIFS(Data!$K:$K,Data!$C:$C,FigureA4!$A15,Data!$M:$M,"")</f>
        <v>4269955312</v>
      </c>
    </row>
    <row r="16" spans="1:4" x14ac:dyDescent="0.3">
      <c r="A16" s="2">
        <v>2014</v>
      </c>
      <c r="B16" s="3">
        <f>SUMIFS(Data!$K:$K,Data!$C:$C,FigureA4!$A16,Data!$M:$M,"Commercial")</f>
        <v>52320065888</v>
      </c>
      <c r="C16" s="3">
        <f>SUMIFS(Data!$K:$K,Data!$C:$C,FigureA4!$A16,Data!$M:$M,"Concessional")+SUMIFS(Data!$K:$K,Data!$C:$C,FigureA4!$A16,Data!$M:$M,"Zero-Interest Loan")</f>
        <v>16507547685.646954</v>
      </c>
      <c r="D16" s="3">
        <f>SUMIFS(Data!$K:$K,Data!$C:$C,FigureA4!$A16,Data!$M:$M,"")</f>
        <v>8131334048</v>
      </c>
    </row>
    <row r="17" spans="1:4" x14ac:dyDescent="0.3">
      <c r="A17" s="2">
        <v>2015</v>
      </c>
      <c r="B17" s="3">
        <f>SUMIFS(Data!$K:$K,Data!$C:$C,FigureA4!$A17,Data!$M:$M,"Commercial")</f>
        <v>35265800512</v>
      </c>
      <c r="C17" s="3">
        <f>SUMIFS(Data!$K:$K,Data!$C:$C,FigureA4!$A17,Data!$M:$M,"Concessional")+SUMIFS(Data!$K:$K,Data!$C:$C,FigureA4!$A17,Data!$M:$M,"Zero-Interest Loan")</f>
        <v>5052402413.7602539</v>
      </c>
      <c r="D17" s="3">
        <f>SUMIFS(Data!$K:$K,Data!$C:$C,FigureA4!$A17,Data!$M:$M,"")</f>
        <v>10413019226.824219</v>
      </c>
    </row>
    <row r="18" spans="1:4" x14ac:dyDescent="0.3">
      <c r="A18" s="2">
        <v>2016</v>
      </c>
      <c r="B18" s="3">
        <f>SUMIFS(Data!$K:$K,Data!$C:$C,FigureA4!$A18,Data!$M:$M,"Commercial")</f>
        <v>55193888377</v>
      </c>
      <c r="C18" s="3">
        <f>SUMIFS(Data!$K:$K,Data!$C:$C,FigureA4!$A18,Data!$M:$M,"Concessional")+SUMIFS(Data!$K:$K,Data!$C:$C,FigureA4!$A18,Data!$M:$M,"Zero-Interest Loan")</f>
        <v>14983113934.117188</v>
      </c>
      <c r="D18" s="3">
        <f>SUMIFS(Data!$K:$K,Data!$C:$C,FigureA4!$A18,Data!$M:$M,"")</f>
        <v>14702701504</v>
      </c>
    </row>
    <row r="19" spans="1:4" x14ac:dyDescent="0.3">
      <c r="A19" s="2">
        <v>2017</v>
      </c>
      <c r="B19" s="3">
        <f>SUMIFS(Data!$K:$K,Data!$C:$C,FigureA4!$A19,Data!$M:$M,"Commercial")</f>
        <v>25540900064</v>
      </c>
      <c r="C19" s="3">
        <f>SUMIFS(Data!$K:$K,Data!$C:$C,FigureA4!$A19,Data!$M:$M,"Concessional")+SUMIFS(Data!$K:$K,Data!$C:$C,FigureA4!$A19,Data!$M:$M,"Zero-Interest Loan")</f>
        <v>4445257391.6247559</v>
      </c>
      <c r="D19" s="3">
        <f>SUMIFS(Data!$K:$K,Data!$C:$C,FigureA4!$A19,Data!$M:$M,"")</f>
        <v>8428051084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G19"/>
  <sheetViews>
    <sheetView showGridLines="0" zoomScale="85" zoomScaleNormal="85" workbookViewId="0">
      <selection activeCell="C29" sqref="C29"/>
    </sheetView>
  </sheetViews>
  <sheetFormatPr baseColWidth="10" defaultColWidth="10.88671875" defaultRowHeight="14.4" x14ac:dyDescent="0.3"/>
  <cols>
    <col min="2" max="2" width="15.88671875" customWidth="1"/>
    <col min="3" max="3" width="15.6640625" customWidth="1"/>
    <col min="4" max="4" width="14.44140625" customWidth="1"/>
    <col min="5" max="5" width="17.109375" customWidth="1"/>
    <col min="6" max="6" width="14.109375" customWidth="1"/>
    <col min="7" max="7" width="15.44140625" customWidth="1"/>
  </cols>
  <sheetData>
    <row r="1" spans="1:7" x14ac:dyDescent="0.3">
      <c r="A1" s="2" t="s">
        <v>213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</row>
    <row r="2" spans="1:7" x14ac:dyDescent="0.3">
      <c r="A2" s="2">
        <v>2000</v>
      </c>
      <c r="B2" s="3">
        <f>SUMIFS(Data!$K:$K,Data!$C:$C,FigureA5!$A2,Data!$F:$F,"China Development Bank (CDB)")</f>
        <v>0</v>
      </c>
      <c r="C2" s="3">
        <f>SUMIFS(Data!$K:$K,Data!$C:$C,FigureA5!$A2,Data!$F:$F,"China Export-Import Bank (Ex-Im)")</f>
        <v>438169346.5</v>
      </c>
      <c r="D2" s="3">
        <f>SUMIFS(Data!$K:$K,Data!$C:$C,FigureA5!$A2,Data!$G:$G,"Chinese government")</f>
        <v>59341415.75</v>
      </c>
      <c r="E2" s="3">
        <f>SUMIFS(Data!$K:$K,Data!$C:$C,FigureA5!$A2,Data!$G:$G,"State-owned commercial bank")+SUMIFS(Data!$K:$K,Data!$C:$C,FigureA5!$A2,Data!$G:$G,"State-owned enterprise")</f>
        <v>0</v>
      </c>
      <c r="F2" s="3">
        <f>SUMIFS(Data!$K:$K,Data!$C:$C,FigureA5!$A2,Data!$G:$G,"Multiple commercial creditors")</f>
        <v>29110000</v>
      </c>
      <c r="G2" s="3">
        <f>SUMIFS(Data!$K:$K,Data!$C:$C,FigureA5!$A2,Data!$F:$F,"Unspecified Chinese government agency")+SUMIFS(Data!$K:$K,Data!$C:$C,FigureA5!$A2,Data!$G:$G,"Other official donor / creditor")</f>
        <v>630557356.546875</v>
      </c>
    </row>
    <row r="3" spans="1:7" x14ac:dyDescent="0.3">
      <c r="A3" s="2">
        <v>2001</v>
      </c>
      <c r="B3" s="3">
        <f>SUMIFS(Data!$K:$K,Data!$C:$C,FigureA5!$A3,Data!$F:$F,"China Development Bank (CDB)")</f>
        <v>0</v>
      </c>
      <c r="C3" s="3">
        <f>SUMIFS(Data!$K:$K,Data!$C:$C,FigureA5!$A3,Data!$F:$F,"China Export-Import Bank (Ex-Im)")</f>
        <v>608037730.25</v>
      </c>
      <c r="D3" s="3">
        <f>SUMIFS(Data!$K:$K,Data!$C:$C,FigureA5!$A3,Data!$G:$G,"Chinese government")</f>
        <v>112581779</v>
      </c>
      <c r="E3" s="3">
        <f>SUMIFS(Data!$K:$K,Data!$C:$C,FigureA5!$A3,Data!$G:$G,"State-owned commercial bank")+SUMIFS(Data!$K:$K,Data!$C:$C,FigureA5!$A3,Data!$G:$G,"State-owned enterprise")</f>
        <v>887100000</v>
      </c>
      <c r="F3" s="3">
        <f>SUMIFS(Data!$K:$K,Data!$C:$C,FigureA5!$A3,Data!$G:$G,"Multiple commercial creditors")</f>
        <v>0</v>
      </c>
      <c r="G3" s="3">
        <f>SUMIFS(Data!$K:$K,Data!$C:$C,FigureA5!$A3,Data!$F:$F,"Unspecified Chinese government agency")+SUMIFS(Data!$K:$K,Data!$C:$C,FigureA5!$A3,Data!$G:$G,"Other official donor / creditor")</f>
        <v>320798935.35400391</v>
      </c>
    </row>
    <row r="4" spans="1:7" x14ac:dyDescent="0.3">
      <c r="A4" s="2">
        <v>2002</v>
      </c>
      <c r="B4" s="3">
        <f>SUMIFS(Data!$K:$K,Data!$C:$C,FigureA5!$A4,Data!$F:$F,"China Development Bank (CDB)")</f>
        <v>0</v>
      </c>
      <c r="C4" s="3">
        <f>SUMIFS(Data!$K:$K,Data!$C:$C,FigureA5!$A4,Data!$F:$F,"China Export-Import Bank (Ex-Im)")</f>
        <v>917404886</v>
      </c>
      <c r="D4" s="3">
        <f>SUMIFS(Data!$K:$K,Data!$C:$C,FigureA5!$A4,Data!$G:$G,"Chinese government")</f>
        <v>80855870.4375</v>
      </c>
      <c r="E4" s="3">
        <f>SUMIFS(Data!$K:$K,Data!$C:$C,FigureA5!$A4,Data!$G:$G,"State-owned commercial bank")+SUMIFS(Data!$K:$K,Data!$C:$C,FigureA5!$A4,Data!$G:$G,"State-owned enterprise")</f>
        <v>345985000</v>
      </c>
      <c r="F4" s="3">
        <f>SUMIFS(Data!$K:$K,Data!$C:$C,FigureA5!$A4,Data!$G:$G,"Multiple commercial creditors")</f>
        <v>0</v>
      </c>
      <c r="G4" s="3">
        <f>SUMIFS(Data!$K:$K,Data!$C:$C,FigureA5!$A4,Data!$F:$F,"Unspecified Chinese government agency")+SUMIFS(Data!$K:$K,Data!$C:$C,FigureA5!$A4,Data!$G:$G,"Other official donor / creditor")</f>
        <v>218764618.31933594</v>
      </c>
    </row>
    <row r="5" spans="1:7" x14ac:dyDescent="0.3">
      <c r="A5" s="2">
        <v>2003</v>
      </c>
      <c r="B5" s="3">
        <f>SUMIFS(Data!$K:$K,Data!$C:$C,FigureA5!$A5,Data!$F:$F,"China Development Bank (CDB)")</f>
        <v>0</v>
      </c>
      <c r="C5" s="3">
        <f>SUMIFS(Data!$K:$K,Data!$C:$C,FigureA5!$A5,Data!$F:$F,"China Export-Import Bank (Ex-Im)")</f>
        <v>1858913238</v>
      </c>
      <c r="D5" s="3">
        <f>SUMIFS(Data!$K:$K,Data!$C:$C,FigureA5!$A5,Data!$G:$G,"Chinese government")</f>
        <v>114332868.875</v>
      </c>
      <c r="E5" s="3">
        <f>SUMIFS(Data!$K:$K,Data!$C:$C,FigureA5!$A5,Data!$G:$G,"State-owned commercial bank")+SUMIFS(Data!$K:$K,Data!$C:$C,FigureA5!$A5,Data!$G:$G,"State-owned enterprise")</f>
        <v>539300000</v>
      </c>
      <c r="F5" s="3">
        <f>SUMIFS(Data!$K:$K,Data!$C:$C,FigureA5!$A5,Data!$G:$G,"Multiple commercial creditors")</f>
        <v>0</v>
      </c>
      <c r="G5" s="3">
        <f>SUMIFS(Data!$K:$K,Data!$C:$C,FigureA5!$A5,Data!$F:$F,"Unspecified Chinese government agency")+SUMIFS(Data!$K:$K,Data!$C:$C,FigureA5!$A5,Data!$G:$G,"Other official donor / creditor")</f>
        <v>532348071.69380856</v>
      </c>
    </row>
    <row r="6" spans="1:7" x14ac:dyDescent="0.3">
      <c r="A6" s="2">
        <v>2004</v>
      </c>
      <c r="B6" s="3">
        <f>SUMIFS(Data!$K:$K,Data!$C:$C,FigureA5!$A6,Data!$F:$F,"China Development Bank (CDB)")</f>
        <v>0</v>
      </c>
      <c r="C6" s="3">
        <f>SUMIFS(Data!$K:$K,Data!$C:$C,FigureA5!$A6,Data!$F:$F,"China Export-Import Bank (Ex-Im)")</f>
        <v>1706957798</v>
      </c>
      <c r="D6" s="3">
        <f>SUMIFS(Data!$K:$K,Data!$C:$C,FigureA5!$A6,Data!$G:$G,"Chinese government")</f>
        <v>104615457.921875</v>
      </c>
      <c r="E6" s="3">
        <f>SUMIFS(Data!$K:$K,Data!$C:$C,FigureA5!$A6,Data!$G:$G,"State-owned commercial bank")+SUMIFS(Data!$K:$K,Data!$C:$C,FigureA5!$A6,Data!$G:$G,"State-owned enterprise")</f>
        <v>534000000</v>
      </c>
      <c r="F6" s="3">
        <f>SUMIFS(Data!$K:$K,Data!$C:$C,FigureA5!$A6,Data!$G:$G,"Multiple commercial creditors")</f>
        <v>0</v>
      </c>
      <c r="G6" s="3">
        <f>SUMIFS(Data!$K:$K,Data!$C:$C,FigureA5!$A6,Data!$F:$F,"Unspecified Chinese government agency")+SUMIFS(Data!$K:$K,Data!$C:$C,FigureA5!$A6,Data!$G:$G,"Other official donor / creditor")</f>
        <v>632660671.14697266</v>
      </c>
    </row>
    <row r="7" spans="1:7" x14ac:dyDescent="0.3">
      <c r="A7" s="2">
        <v>2005</v>
      </c>
      <c r="B7" s="3">
        <f>SUMIFS(Data!$K:$K,Data!$C:$C,FigureA5!$A7,Data!$F:$F,"China Development Bank (CDB)")</f>
        <v>366000000</v>
      </c>
      <c r="C7" s="3">
        <f>SUMIFS(Data!$K:$K,Data!$C:$C,FigureA5!$A7,Data!$F:$F,"China Export-Import Bank (Ex-Im)")</f>
        <v>2667004950</v>
      </c>
      <c r="D7" s="3">
        <f>SUMIFS(Data!$K:$K,Data!$C:$C,FigureA5!$A7,Data!$G:$G,"Chinese government")</f>
        <v>67478340.9453125</v>
      </c>
      <c r="E7" s="3">
        <f>SUMIFS(Data!$K:$K,Data!$C:$C,FigureA5!$A7,Data!$G:$G,"State-owned commercial bank")+SUMIFS(Data!$K:$K,Data!$C:$C,FigureA5!$A7,Data!$G:$G,"State-owned enterprise")</f>
        <v>194500000</v>
      </c>
      <c r="F7" s="3">
        <f>SUMIFS(Data!$K:$K,Data!$C:$C,FigureA5!$A7,Data!$G:$G,"Multiple commercial creditors")</f>
        <v>0</v>
      </c>
      <c r="G7" s="3">
        <f>SUMIFS(Data!$K:$K,Data!$C:$C,FigureA5!$A7,Data!$F:$F,"Unspecified Chinese government agency")+SUMIFS(Data!$K:$K,Data!$C:$C,FigureA5!$A7,Data!$G:$G,"Other official donor / creditor")</f>
        <v>836588926.01846313</v>
      </c>
    </row>
    <row r="8" spans="1:7" x14ac:dyDescent="0.3">
      <c r="A8" s="2">
        <v>2006</v>
      </c>
      <c r="B8" s="3">
        <f>SUMIFS(Data!$K:$K,Data!$C:$C,FigureA5!$A8,Data!$F:$F,"China Development Bank (CDB)")</f>
        <v>237000000</v>
      </c>
      <c r="C8" s="3">
        <f>SUMIFS(Data!$K:$K,Data!$C:$C,FigureA5!$A8,Data!$F:$F,"China Export-Import Bank (Ex-Im)")</f>
        <v>6911655009</v>
      </c>
      <c r="D8" s="3">
        <f>SUMIFS(Data!$K:$K,Data!$C:$C,FigureA5!$A8,Data!$G:$G,"Chinese government")</f>
        <v>145799889.25</v>
      </c>
      <c r="E8" s="3">
        <f>SUMIFS(Data!$K:$K,Data!$C:$C,FigureA5!$A8,Data!$G:$G,"State-owned commercial bank")+SUMIFS(Data!$K:$K,Data!$C:$C,FigureA5!$A8,Data!$G:$G,"State-owned enterprise")</f>
        <v>2139000000</v>
      </c>
      <c r="F8" s="3">
        <f>SUMIFS(Data!$K:$K,Data!$C:$C,FigureA5!$A8,Data!$G:$G,"Multiple commercial creditors")</f>
        <v>81500000</v>
      </c>
      <c r="G8" s="3">
        <f>SUMIFS(Data!$K:$K,Data!$C:$C,FigureA5!$A8,Data!$F:$F,"Unspecified Chinese government agency")+SUMIFS(Data!$K:$K,Data!$C:$C,FigureA5!$A8,Data!$G:$G,"Other official donor / creditor")</f>
        <v>567717661.45123291</v>
      </c>
    </row>
    <row r="9" spans="1:7" x14ac:dyDescent="0.3">
      <c r="A9" s="2">
        <v>2007</v>
      </c>
      <c r="B9" s="3">
        <f>SUMIFS(Data!$K:$K,Data!$C:$C,FigureA5!$A9,Data!$F:$F,"China Development Bank (CDB)")</f>
        <v>4497000000</v>
      </c>
      <c r="C9" s="3">
        <f>SUMIFS(Data!$K:$K,Data!$C:$C,FigureA5!$A9,Data!$F:$F,"China Export-Import Bank (Ex-Im)")</f>
        <v>7841076534</v>
      </c>
      <c r="D9" s="3">
        <f>SUMIFS(Data!$K:$K,Data!$C:$C,FigureA5!$A9,Data!$G:$G,"Chinese government")</f>
        <v>108522975.25</v>
      </c>
      <c r="E9" s="3">
        <f>SUMIFS(Data!$K:$K,Data!$C:$C,FigureA5!$A9,Data!$G:$G,"State-owned commercial bank")+SUMIFS(Data!$K:$K,Data!$C:$C,FigureA5!$A9,Data!$G:$G,"State-owned enterprise")</f>
        <v>0</v>
      </c>
      <c r="F9" s="3">
        <f>SUMIFS(Data!$K:$K,Data!$C:$C,FigureA5!$A9,Data!$G:$G,"Multiple commercial creditors")</f>
        <v>0</v>
      </c>
      <c r="G9" s="3">
        <f>SUMIFS(Data!$K:$K,Data!$C:$C,FigureA5!$A9,Data!$F:$F,"Unspecified Chinese government agency")+SUMIFS(Data!$K:$K,Data!$C:$C,FigureA5!$A9,Data!$G:$G,"Other official donor / creditor")</f>
        <v>1077612373.1259766</v>
      </c>
    </row>
    <row r="10" spans="1:7" x14ac:dyDescent="0.3">
      <c r="A10" s="2">
        <v>2008</v>
      </c>
      <c r="B10" s="3">
        <f>SUMIFS(Data!$K:$K,Data!$C:$C,FigureA5!$A10,Data!$F:$F,"China Development Bank (CDB)")</f>
        <v>5906000000</v>
      </c>
      <c r="C10" s="3">
        <f>SUMIFS(Data!$K:$K,Data!$C:$C,FigureA5!$A10,Data!$F:$F,"China Export-Import Bank (Ex-Im)")</f>
        <v>7926242027</v>
      </c>
      <c r="D10" s="3">
        <f>SUMIFS(Data!$K:$K,Data!$C:$C,FigureA5!$A10,Data!$G:$G,"Chinese government")</f>
        <v>109763000</v>
      </c>
      <c r="E10" s="3">
        <f>SUMIFS(Data!$K:$K,Data!$C:$C,FigureA5!$A10,Data!$G:$G,"State-owned commercial bank")+SUMIFS(Data!$K:$K,Data!$C:$C,FigureA5!$A10,Data!$G:$G,"State-owned enterprise")</f>
        <v>1225000000</v>
      </c>
      <c r="F10" s="3">
        <f>SUMIFS(Data!$K:$K,Data!$C:$C,FigureA5!$A10,Data!$G:$G,"Multiple commercial creditors")</f>
        <v>0</v>
      </c>
      <c r="G10" s="3">
        <f>SUMIFS(Data!$K:$K,Data!$C:$C,FigureA5!$A10,Data!$F:$F,"Unspecified Chinese government agency")+SUMIFS(Data!$K:$K,Data!$C:$C,FigureA5!$A10,Data!$G:$G,"Other official donor / creditor")</f>
        <v>1197908614.1914063</v>
      </c>
    </row>
    <row r="11" spans="1:7" x14ac:dyDescent="0.3">
      <c r="A11" s="2">
        <v>2009</v>
      </c>
      <c r="B11" s="3">
        <f>SUMIFS(Data!$K:$K,Data!$C:$C,FigureA5!$A11,Data!$F:$F,"China Development Bank (CDB)")</f>
        <v>35456000000</v>
      </c>
      <c r="C11" s="3">
        <f>SUMIFS(Data!$K:$K,Data!$C:$C,FigureA5!$A11,Data!$F:$F,"China Export-Import Bank (Ex-Im)")</f>
        <v>10929788373</v>
      </c>
      <c r="D11" s="3">
        <f>SUMIFS(Data!$K:$K,Data!$C:$C,FigureA5!$A11,Data!$G:$G,"Chinese government")</f>
        <v>189319055.54589844</v>
      </c>
      <c r="E11" s="3">
        <f>SUMIFS(Data!$K:$K,Data!$C:$C,FigureA5!$A11,Data!$G:$G,"State-owned commercial bank")+SUMIFS(Data!$K:$K,Data!$C:$C,FigureA5!$A11,Data!$G:$G,"State-owned enterprise")</f>
        <v>3546500000</v>
      </c>
      <c r="F11" s="3">
        <f>SUMIFS(Data!$K:$K,Data!$C:$C,FigureA5!$A11,Data!$G:$G,"Multiple commercial creditors")</f>
        <v>1000000000</v>
      </c>
      <c r="G11" s="3">
        <f>SUMIFS(Data!$K:$K,Data!$C:$C,FigureA5!$A11,Data!$F:$F,"Unspecified Chinese government agency")+SUMIFS(Data!$K:$K,Data!$C:$C,FigureA5!$A11,Data!$G:$G,"Other official donor / creditor")</f>
        <v>2133478635.9206543</v>
      </c>
    </row>
    <row r="12" spans="1:7" x14ac:dyDescent="0.3">
      <c r="A12" s="2">
        <v>2010</v>
      </c>
      <c r="B12" s="3">
        <f>SUMIFS(Data!$K:$K,Data!$C:$C,FigureA5!$A12,Data!$F:$F,"China Development Bank (CDB)")</f>
        <v>27895620000</v>
      </c>
      <c r="C12" s="3">
        <f>SUMIFS(Data!$K:$K,Data!$C:$C,FigureA5!$A12,Data!$F:$F,"China Export-Import Bank (Ex-Im)")</f>
        <v>10848336404.429995</v>
      </c>
      <c r="D12" s="3">
        <f>SUMIFS(Data!$K:$K,Data!$C:$C,FigureA5!$A12,Data!$G:$G,"Chinese government")</f>
        <v>113393454.15429688</v>
      </c>
      <c r="E12" s="3">
        <f>SUMIFS(Data!$K:$K,Data!$C:$C,FigureA5!$A12,Data!$G:$G,"State-owned commercial bank")+SUMIFS(Data!$K:$K,Data!$C:$C,FigureA5!$A12,Data!$G:$G,"State-owned enterprise")</f>
        <v>5631152000</v>
      </c>
      <c r="F12" s="3">
        <f>SUMIFS(Data!$K:$K,Data!$C:$C,FigureA5!$A12,Data!$G:$G,"Multiple commercial creditors")</f>
        <v>1230000000</v>
      </c>
      <c r="G12" s="3">
        <f>SUMIFS(Data!$K:$K,Data!$C:$C,FigureA5!$A12,Data!$F:$F,"Unspecified Chinese government agency")+SUMIFS(Data!$K:$K,Data!$C:$C,FigureA5!$A12,Data!$G:$G,"Other official donor / creditor")</f>
        <v>1217930562.2679901</v>
      </c>
    </row>
    <row r="13" spans="1:7" x14ac:dyDescent="0.3">
      <c r="A13" s="2">
        <v>2011</v>
      </c>
      <c r="B13" s="3">
        <f>SUMIFS(Data!$K:$K,Data!$C:$C,FigureA5!$A13,Data!$F:$F,"China Development Bank (CDB)")</f>
        <v>21940046816</v>
      </c>
      <c r="C13" s="3">
        <f>SUMIFS(Data!$K:$K,Data!$C:$C,FigureA5!$A13,Data!$F:$F,"China Export-Import Bank (Ex-Im)")</f>
        <v>14513943405</v>
      </c>
      <c r="D13" s="3">
        <f>SUMIFS(Data!$K:$K,Data!$C:$C,FigureA5!$A13,Data!$G:$G,"Chinese government")</f>
        <v>198042881.59423828</v>
      </c>
      <c r="E13" s="3">
        <f>SUMIFS(Data!$K:$K,Data!$C:$C,FigureA5!$A13,Data!$G:$G,"State-owned commercial bank")+SUMIFS(Data!$K:$K,Data!$C:$C,FigureA5!$A13,Data!$G:$G,"State-owned enterprise")</f>
        <v>7982000000</v>
      </c>
      <c r="F13" s="3">
        <f>SUMIFS(Data!$K:$K,Data!$C:$C,FigureA5!$A13,Data!$G:$G,"Multiple commercial creditors")</f>
        <v>200687552</v>
      </c>
      <c r="G13" s="3">
        <f>SUMIFS(Data!$K:$K,Data!$C:$C,FigureA5!$A13,Data!$F:$F,"Unspecified Chinese government agency")+SUMIFS(Data!$K:$K,Data!$C:$C,FigureA5!$A13,Data!$G:$G,"Other official donor / creditor")</f>
        <v>3177321350.0705566</v>
      </c>
    </row>
    <row r="14" spans="1:7" x14ac:dyDescent="0.3">
      <c r="A14" s="2">
        <v>2012</v>
      </c>
      <c r="B14" s="3">
        <f>SUMIFS(Data!$K:$K,Data!$C:$C,FigureA5!$A14,Data!$F:$F,"China Development Bank (CDB)")</f>
        <v>14888120048</v>
      </c>
      <c r="C14" s="3">
        <f>SUMIFS(Data!$K:$K,Data!$C:$C,FigureA5!$A14,Data!$F:$F,"China Export-Import Bank (Ex-Im)")</f>
        <v>16080624247.281738</v>
      </c>
      <c r="D14" s="3">
        <f>SUMIFS(Data!$K:$K,Data!$C:$C,FigureA5!$A14,Data!$G:$G,"Chinese government")</f>
        <v>200877881.62988281</v>
      </c>
      <c r="E14" s="3">
        <f>SUMIFS(Data!$K:$K,Data!$C:$C,FigureA5!$A14,Data!$G:$G,"State-owned commercial bank")+SUMIFS(Data!$K:$K,Data!$C:$C,FigureA5!$A14,Data!$G:$G,"State-owned enterprise")</f>
        <v>2020000000</v>
      </c>
      <c r="F14" s="3">
        <f>SUMIFS(Data!$K:$K,Data!$C:$C,FigureA5!$A14,Data!$G:$G,"Multiple commercial creditors")</f>
        <v>0</v>
      </c>
      <c r="G14" s="3">
        <f>SUMIFS(Data!$K:$K,Data!$C:$C,FigureA5!$A14,Data!$F:$F,"Unspecified Chinese government agency")+SUMIFS(Data!$K:$K,Data!$C:$C,FigureA5!$A14,Data!$G:$G,"Other official donor / creditor")</f>
        <v>1536214817.4082031</v>
      </c>
    </row>
    <row r="15" spans="1:7" x14ac:dyDescent="0.3">
      <c r="A15" s="2">
        <v>2013</v>
      </c>
      <c r="B15" s="3">
        <f>SUMIFS(Data!$K:$K,Data!$C:$C,FigureA5!$A15,Data!$F:$F,"China Development Bank (CDB)")</f>
        <v>19894000000</v>
      </c>
      <c r="C15" s="3">
        <f>SUMIFS(Data!$K:$K,Data!$C:$C,FigureA5!$A15,Data!$F:$F,"China Export-Import Bank (Ex-Im)")</f>
        <v>16819930619.379955</v>
      </c>
      <c r="D15" s="3">
        <f>SUMIFS(Data!$K:$K,Data!$C:$C,FigureA5!$A15,Data!$G:$G,"Chinese government")</f>
        <v>286051984.89599609</v>
      </c>
      <c r="E15" s="3">
        <f>SUMIFS(Data!$K:$K,Data!$C:$C,FigureA5!$A15,Data!$G:$G,"State-owned commercial bank")+SUMIFS(Data!$K:$K,Data!$C:$C,FigureA5!$A15,Data!$G:$G,"State-owned enterprise")</f>
        <v>5488000000</v>
      </c>
      <c r="F15" s="3">
        <f>SUMIFS(Data!$K:$K,Data!$C:$C,FigureA5!$A15,Data!$G:$G,"Multiple commercial creditors")</f>
        <v>707685550</v>
      </c>
      <c r="G15" s="3">
        <f>SUMIFS(Data!$K:$K,Data!$C:$C,FigureA5!$A15,Data!$F:$F,"Unspecified Chinese government agency")+SUMIFS(Data!$K:$K,Data!$C:$C,FigureA5!$A15,Data!$G:$G,"Other official donor / creditor")</f>
        <v>1922219315.6149292</v>
      </c>
    </row>
    <row r="16" spans="1:7" x14ac:dyDescent="0.3">
      <c r="A16" s="2">
        <v>2014</v>
      </c>
      <c r="B16" s="3">
        <f>SUMIFS(Data!$K:$K,Data!$C:$C,FigureA5!$A16,Data!$F:$F,"China Development Bank (CDB)")</f>
        <v>14957120064</v>
      </c>
      <c r="C16" s="3">
        <f>SUMIFS(Data!$K:$K,Data!$C:$C,FigureA5!$A16,Data!$F:$F,"China Export-Import Bank (Ex-Im)")</f>
        <v>30345259654.978741</v>
      </c>
      <c r="D16" s="3">
        <f>SUMIFS(Data!$K:$K,Data!$C:$C,FigureA5!$A16,Data!$G:$G,"Chinese government")</f>
        <v>113739232.05078125</v>
      </c>
      <c r="E16" s="3">
        <f>SUMIFS(Data!$K:$K,Data!$C:$C,FigureA5!$A16,Data!$G:$G,"State-owned commercial bank")+SUMIFS(Data!$K:$K,Data!$C:$C,FigureA5!$A16,Data!$G:$G,"State-owned enterprise")</f>
        <v>23595000000</v>
      </c>
      <c r="F16" s="3">
        <f>SUMIFS(Data!$K:$K,Data!$C:$C,FigureA5!$A16,Data!$G:$G,"Multiple commercial creditors")</f>
        <v>5987999744</v>
      </c>
      <c r="G16" s="3">
        <f>SUMIFS(Data!$K:$K,Data!$C:$C,FigureA5!$A16,Data!$F:$F,"Unspecified Chinese government agency")+SUMIFS(Data!$K:$K,Data!$C:$C,FigureA5!$A16,Data!$G:$G,"Other official donor / creditor")</f>
        <v>559828926.61743164</v>
      </c>
    </row>
    <row r="17" spans="1:7" x14ac:dyDescent="0.3">
      <c r="A17" s="2">
        <v>2015</v>
      </c>
      <c r="B17" s="3">
        <f>SUMIFS(Data!$K:$K,Data!$C:$C,FigureA5!$A17,Data!$F:$F,"China Development Bank (CDB)")</f>
        <v>14923000000</v>
      </c>
      <c r="C17" s="3">
        <f>SUMIFS(Data!$K:$K,Data!$C:$C,FigureA5!$A17,Data!$F:$F,"China Export-Import Bank (Ex-Im)")</f>
        <v>16041152055</v>
      </c>
      <c r="D17" s="3">
        <f>SUMIFS(Data!$K:$K,Data!$C:$C,FigureA5!$A17,Data!$G:$G,"Chinese government")</f>
        <v>122005120.98291016</v>
      </c>
      <c r="E17" s="3">
        <f>SUMIFS(Data!$K:$K,Data!$C:$C,FigureA5!$A17,Data!$G:$G,"State-owned commercial bank")+SUMIFS(Data!$K:$K,Data!$C:$C,FigureA5!$A17,Data!$G:$G,"State-owned enterprise")</f>
        <v>17575000512</v>
      </c>
      <c r="F17" s="3">
        <f>SUMIFS(Data!$K:$K,Data!$C:$C,FigureA5!$A17,Data!$G:$G,"Multiple commercial creditors")</f>
        <v>0</v>
      </c>
      <c r="G17" s="3">
        <f>SUMIFS(Data!$K:$K,Data!$C:$C,FigureA5!$A17,Data!$F:$F,"Unspecified Chinese government agency")+SUMIFS(Data!$K:$K,Data!$C:$C,FigureA5!$A17,Data!$G:$G,"Other official donor / creditor")</f>
        <v>570064464.6015625</v>
      </c>
    </row>
    <row r="18" spans="1:7" x14ac:dyDescent="0.3">
      <c r="A18" s="2">
        <v>2016</v>
      </c>
      <c r="B18" s="3">
        <f>SUMIFS(Data!$K:$K,Data!$C:$C,FigureA5!$A18,Data!$F:$F,"China Development Bank (CDB)")</f>
        <v>46672888377</v>
      </c>
      <c r="C18" s="3">
        <f>SUMIFS(Data!$K:$K,Data!$C:$C,FigureA5!$A18,Data!$F:$F,"China Export-Import Bank (Ex-Im)")</f>
        <v>29862054860</v>
      </c>
      <c r="D18" s="3">
        <f>SUMIFS(Data!$K:$K,Data!$C:$C,FigureA5!$A18,Data!$G:$G,"Chinese government")</f>
        <v>69000000</v>
      </c>
      <c r="E18" s="3">
        <f>SUMIFS(Data!$K:$K,Data!$C:$C,FigureA5!$A18,Data!$G:$G,"State-owned commercial bank")+SUMIFS(Data!$K:$K,Data!$C:$C,FigureA5!$A18,Data!$G:$G,"State-owned enterprise")</f>
        <v>2193000000</v>
      </c>
      <c r="F18" s="3">
        <f>SUMIFS(Data!$K:$K,Data!$C:$C,FigureA5!$A18,Data!$G:$G,"Multiple commercial creditors")</f>
        <v>4375000000</v>
      </c>
      <c r="G18" s="3">
        <f>SUMIFS(Data!$K:$K,Data!$C:$C,FigureA5!$A18,Data!$F:$F,"Unspecified Chinese government agency")+SUMIFS(Data!$K:$K,Data!$C:$C,FigureA5!$A18,Data!$G:$G,"Other official donor / creditor")</f>
        <v>177760578.1171875</v>
      </c>
    </row>
    <row r="19" spans="1:7" x14ac:dyDescent="0.3">
      <c r="A19" s="2">
        <v>2017</v>
      </c>
      <c r="B19" s="3">
        <f>SUMIFS(Data!$K:$K,Data!$C:$C,FigureA5!$A19,Data!$F:$F,"China Development Bank (CDB)")</f>
        <v>13429000000</v>
      </c>
      <c r="C19" s="3">
        <f>SUMIFS(Data!$K:$K,Data!$C:$C,FigureA5!$A19,Data!$F:$F,"China Export-Import Bank (Ex-Im)")</f>
        <v>13096783475.624756</v>
      </c>
      <c r="D19" s="3">
        <f>SUMIFS(Data!$K:$K,Data!$C:$C,FigureA5!$A19,Data!$G:$G,"Chinese government")</f>
        <v>15000000</v>
      </c>
      <c r="E19" s="3">
        <f>SUMIFS(Data!$K:$K,Data!$C:$C,FigureA5!$A19,Data!$G:$G,"State-owned commercial bank")+SUMIFS(Data!$K:$K,Data!$C:$C,FigureA5!$A19,Data!$G:$G,"State-owned enterprise")</f>
        <v>3739900064</v>
      </c>
      <c r="F19" s="3">
        <f>SUMIFS(Data!$K:$K,Data!$C:$C,FigureA5!$A19,Data!$G:$G,"Multiple commercial creditors")</f>
        <v>6600000000</v>
      </c>
      <c r="G19" s="3">
        <f>SUMIFS(Data!$K:$K,Data!$C:$C,FigureA5!$A19,Data!$F:$F,"Unspecified Chinese government agency")+SUMIFS(Data!$K:$K,Data!$C:$C,FigureA5!$A19,Data!$G:$G,"Other official donor / creditor")</f>
        <v>33525000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Data</vt:lpstr>
      <vt:lpstr>Figure10</vt:lpstr>
      <vt:lpstr>FigureA3</vt:lpstr>
      <vt:lpstr>FigureA4</vt:lpstr>
      <vt:lpstr>FigureA5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Sebastian</dc:creator>
  <cp:lastModifiedBy>Horn, Sebastian</cp:lastModifiedBy>
  <dcterms:created xsi:type="dcterms:W3CDTF">2020-06-14T09:21:46Z</dcterms:created>
  <dcterms:modified xsi:type="dcterms:W3CDTF">2021-07-27T08:51:06Z</dcterms:modified>
</cp:coreProperties>
</file>