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工作表 1" sheetId="1" r:id="rId4"/>
    <sheet name="工作表 1-1" sheetId="2" r:id="rId5"/>
  </sheets>
</workbook>
</file>

<file path=xl/sharedStrings.xml><?xml version="1.0" encoding="utf-8"?>
<sst xmlns="http://schemas.openxmlformats.org/spreadsheetml/2006/main" uniqueCount="24">
  <si>
    <t>表格 1</t>
  </si>
  <si>
    <t>Year</t>
  </si>
  <si>
    <t>Sri Lanka Nominal GDP</t>
  </si>
  <si>
    <t>Pakistan Nominal GDP</t>
  </si>
  <si>
    <t>Sri Lanka Agri.</t>
  </si>
  <si>
    <t>Sri Lanka Ind.</t>
  </si>
  <si>
    <t>Sri Lanka Man.</t>
  </si>
  <si>
    <t>Pakistan Agri.</t>
  </si>
  <si>
    <t>Pakistan Ind.</t>
  </si>
  <si>
    <t>Pakistan Man.</t>
  </si>
  <si>
    <t>Sri Lanka Tadable</t>
  </si>
  <si>
    <t>Pakistan Tradable</t>
  </si>
  <si>
    <t>Sri Lanka Trade Balance</t>
  </si>
  <si>
    <t>Pakistan Trade Balance</t>
  </si>
  <si>
    <t>Sri Lanka Population</t>
  </si>
  <si>
    <t>Pakistan Population</t>
  </si>
  <si>
    <t>Sri Lanka Per Capita Tradable</t>
  </si>
  <si>
    <t>Pakistan Per Capita Tradable</t>
  </si>
  <si>
    <t>Sri Lanka per Capital GDP</t>
  </si>
  <si>
    <t>Pakistan per Capita GDP</t>
  </si>
  <si>
    <t>Sri Lanka Tradables share</t>
  </si>
  <si>
    <t>Pakistan Tradables share</t>
  </si>
  <si>
    <t>Sri Lanka TB/GDP</t>
  </si>
  <si>
    <t>Pakistan TB/GDP</t>
  </si>
</sst>
</file>

<file path=xl/styles.xml><?xml version="1.0" encoding="utf-8"?>
<styleSheet xmlns="http://schemas.openxmlformats.org/spreadsheetml/2006/main">
  <numFmts count="9">
    <numFmt numFmtId="0" formatCode="General"/>
    <numFmt numFmtId="59" formatCode="0.000000"/>
    <numFmt numFmtId="60" formatCode="0.00000"/>
    <numFmt numFmtId="61" formatCode="0.0000"/>
    <numFmt numFmtId="62" formatCode="0.000"/>
    <numFmt numFmtId="63" formatCode="0.0000000"/>
    <numFmt numFmtId="64" formatCode="0.0000000000"/>
    <numFmt numFmtId="65" formatCode="0.00000000"/>
    <numFmt numFmtId="66" formatCode="0.000000000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1" applyFont="1" applyFill="1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2" fillId="3" borderId="5" applyNumberFormat="1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62" fontId="0" borderId="7" applyNumberFormat="1" applyFont="1" applyFill="0" applyBorder="1" applyAlignment="1" applyProtection="0">
      <alignment vertical="top" wrapText="1"/>
    </xf>
    <xf numFmtId="63" fontId="0" borderId="7" applyNumberFormat="1" applyFont="1" applyFill="0" applyBorder="1" applyAlignment="1" applyProtection="0">
      <alignment vertical="top" wrapText="1"/>
    </xf>
    <xf numFmtId="64" fontId="0" borderId="7" applyNumberFormat="1" applyFont="1" applyFill="0" applyBorder="1" applyAlignment="1" applyProtection="0">
      <alignment vertical="top" wrapText="1"/>
    </xf>
    <xf numFmtId="65" fontId="0" borderId="7" applyNumberFormat="1" applyFont="1" applyFill="0" applyBorder="1" applyAlignment="1" applyProtection="0">
      <alignment vertical="top" wrapText="1"/>
    </xf>
    <xf numFmtId="66" fontId="0" borderId="7" applyNumberFormat="1" applyFont="1" applyFill="0" applyBorder="1" applyAlignment="1" applyProtection="0">
      <alignment vertical="top" wrapText="1"/>
    </xf>
    <xf numFmtId="2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60" fontId="0" borderId="6" applyNumberFormat="1" applyFont="1" applyFill="0" applyBorder="1" applyAlignment="1" applyProtection="0">
      <alignment vertical="top" wrapText="1"/>
    </xf>
    <xf numFmtId="61" fontId="0" borderId="6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b8b8b8"/>
      <rgbColor rgb="fffefff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202302"/>
          <c:y val="0.139581"/>
          <c:w val="0.716684"/>
          <c:h val="0.79421"/>
        </c:manualLayout>
      </c:layout>
      <c:lineChart>
        <c:grouping val="standard"/>
        <c:varyColors val="0"/>
        <c:ser>
          <c:idx val="0"/>
          <c:order val="0"/>
          <c:tx>
            <c:strRef>
              <c:f>'工作表 1'!$J$2</c:f>
              <c:strCache>
                <c:ptCount val="1"/>
                <c:pt idx="0">
                  <c:v>Sri Lanka Tadable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1'!$A$3:$A$64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'工作表 1'!$J$3:$J$64</c:f>
              <c:numCache>
                <c:ptCount val="62"/>
                <c:pt idx="0">
                  <c:v>1873884637.858250</c:v>
                </c:pt>
                <c:pt idx="1">
                  <c:v>1906334920.425620</c:v>
                </c:pt>
                <c:pt idx="2">
                  <c:v>1963913130.693050</c:v>
                </c:pt>
                <c:pt idx="3">
                  <c:v>1972731068.435920</c:v>
                </c:pt>
                <c:pt idx="4">
                  <c:v>2058655796.978840</c:v>
                </c:pt>
                <c:pt idx="5">
                  <c:v>2147638754.264230</c:v>
                </c:pt>
                <c:pt idx="6">
                  <c:v>2300684044.230510</c:v>
                </c:pt>
                <c:pt idx="7">
                  <c:v>2518183040.519730</c:v>
                </c:pt>
                <c:pt idx="8">
                  <c:v>2835756583.014470</c:v>
                </c:pt>
                <c:pt idx="9">
                  <c:v>3075586430.927510</c:v>
                </c:pt>
                <c:pt idx="10">
                  <c:v>3392223698.034150</c:v>
                </c:pt>
                <c:pt idx="11">
                  <c:v>3387585752.918480</c:v>
                </c:pt>
                <c:pt idx="12">
                  <c:v>3380698631.158020</c:v>
                </c:pt>
                <c:pt idx="13">
                  <c:v>3651406259.286370</c:v>
                </c:pt>
                <c:pt idx="14">
                  <c:v>3944546924.897330</c:v>
                </c:pt>
                <c:pt idx="15">
                  <c:v>3947233558.020980</c:v>
                </c:pt>
                <c:pt idx="16">
                  <c:v>4058491200.429120</c:v>
                </c:pt>
                <c:pt idx="17">
                  <c:v>4158595720.322460</c:v>
                </c:pt>
                <c:pt idx="18">
                  <c:v>4163274623.835160</c:v>
                </c:pt>
                <c:pt idx="19">
                  <c:v>4574540695.145740</c:v>
                </c:pt>
                <c:pt idx="20">
                  <c:v>4950360366.555140</c:v>
                </c:pt>
                <c:pt idx="21">
                  <c:v>5155018579.703320</c:v>
                </c:pt>
                <c:pt idx="22">
                  <c:v>5281858083.533750</c:v>
                </c:pt>
                <c:pt idx="23">
                  <c:v>5548588067.278440</c:v>
                </c:pt>
                <c:pt idx="24">
                  <c:v>6100012749.423530</c:v>
                </c:pt>
                <c:pt idx="25">
                  <c:v>6249597460.059990</c:v>
                </c:pt>
                <c:pt idx="26">
                  <c:v>6609045178.165870</c:v>
                </c:pt>
                <c:pt idx="27">
                  <c:v>6973798072.970100</c:v>
                </c:pt>
                <c:pt idx="28">
                  <c:v>7230447002.618520</c:v>
                </c:pt>
                <c:pt idx="29">
                  <c:v>7360316981.775030</c:v>
                </c:pt>
                <c:pt idx="30">
                  <c:v>8119187810.035550</c:v>
                </c:pt>
                <c:pt idx="31">
                  <c:v>8640304277.972370</c:v>
                </c:pt>
                <c:pt idx="32">
                  <c:v>9143199993.909620</c:v>
                </c:pt>
                <c:pt idx="33">
                  <c:v>9799322386.115450</c:v>
                </c:pt>
                <c:pt idx="34">
                  <c:v>10602405981.197901</c:v>
                </c:pt>
                <c:pt idx="35">
                  <c:v>11348377406.664301</c:v>
                </c:pt>
                <c:pt idx="36">
                  <c:v>11901879659.325001</c:v>
                </c:pt>
                <c:pt idx="37">
                  <c:v>12730600118.410999</c:v>
                </c:pt>
                <c:pt idx="38">
                  <c:v>13297323004.054501</c:v>
                </c:pt>
                <c:pt idx="39">
                  <c:v>13676333478.634501</c:v>
                </c:pt>
                <c:pt idx="40">
                  <c:v>14439206263.473000</c:v>
                </c:pt>
                <c:pt idx="41">
                  <c:v>14093531909.319500</c:v>
                </c:pt>
                <c:pt idx="42">
                  <c:v>13385701690.967899</c:v>
                </c:pt>
                <c:pt idx="43">
                  <c:v>14036952001.141899</c:v>
                </c:pt>
                <c:pt idx="44">
                  <c:v>14755067218.947100</c:v>
                </c:pt>
                <c:pt idx="45">
                  <c:v>16019229510.881100</c:v>
                </c:pt>
                <c:pt idx="46">
                  <c:v>17406599971.615398</c:v>
                </c:pt>
                <c:pt idx="47">
                  <c:v>19060431003.403301</c:v>
                </c:pt>
                <c:pt idx="48">
                  <c:v>21632426780.452400</c:v>
                </c:pt>
                <c:pt idx="49">
                  <c:v>22205999908.550201</c:v>
                </c:pt>
                <c:pt idx="50">
                  <c:v>23596850985.235699</c:v>
                </c:pt>
                <c:pt idx="51">
                  <c:v>26829642860.696800</c:v>
                </c:pt>
                <c:pt idx="52">
                  <c:v>27552937414.865101</c:v>
                </c:pt>
                <c:pt idx="53">
                  <c:v>28736032686.384399</c:v>
                </c:pt>
                <c:pt idx="54">
                  <c:v>31543499573.478401</c:v>
                </c:pt>
                <c:pt idx="55">
                  <c:v>32142720296.871201</c:v>
                </c:pt>
                <c:pt idx="56">
                  <c:v>33405698591.509701</c:v>
                </c:pt>
                <c:pt idx="57">
                  <c:v>37528821419.591599</c:v>
                </c:pt>
                <c:pt idx="58">
                  <c:v>37363644171.872597</c:v>
                </c:pt>
                <c:pt idx="59">
                  <c:v>35414084612.085503</c:v>
                </c:pt>
                <c:pt idx="60">
                  <c:v>34367919333.234100</c:v>
                </c:pt>
                <c:pt idx="61">
                  <c:v>36696293055.795799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'工作表 1'!$K$2</c:f>
              <c:strCache>
                <c:ptCount val="1"/>
                <c:pt idx="0">
                  <c:v>Pakistan Tradable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1'!$A$3:$A$64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'工作表 1'!$K$3:$K$64</c:f>
              <c:numCache>
                <c:ptCount val="62"/>
                <c:pt idx="0">
                  <c:v>3210828860.919370</c:v>
                </c:pt>
                <c:pt idx="1">
                  <c:v>3593969304.981960</c:v>
                </c:pt>
                <c:pt idx="2">
                  <c:v>3775581703.450790</c:v>
                </c:pt>
                <c:pt idx="3">
                  <c:v>4103297973.680880</c:v>
                </c:pt>
                <c:pt idx="4">
                  <c:v>4643568689.487180</c:v>
                </c:pt>
                <c:pt idx="5">
                  <c:v>5137422229.548320</c:v>
                </c:pt>
                <c:pt idx="6">
                  <c:v>5401833857.674410</c:v>
                </c:pt>
                <c:pt idx="7">
                  <c:v>5911570432.334750</c:v>
                </c:pt>
                <c:pt idx="8">
                  <c:v>6401773901.599180</c:v>
                </c:pt>
                <c:pt idx="9">
                  <c:v>6825707949.639660</c:v>
                </c:pt>
                <c:pt idx="10">
                  <c:v>7821449291.143160</c:v>
                </c:pt>
                <c:pt idx="11">
                  <c:v>8164165205.296150</c:v>
                </c:pt>
                <c:pt idx="12">
                  <c:v>7772376974.106810</c:v>
                </c:pt>
                <c:pt idx="13">
                  <c:v>7240734468.077040</c:v>
                </c:pt>
                <c:pt idx="14">
                  <c:v>8440315907.779910</c:v>
                </c:pt>
                <c:pt idx="15">
                  <c:v>9100330759.067940</c:v>
                </c:pt>
                <c:pt idx="16">
                  <c:v>9865800811.125010</c:v>
                </c:pt>
                <c:pt idx="17">
                  <c:v>10611082875.124901</c:v>
                </c:pt>
                <c:pt idx="18">
                  <c:v>11864675319.347601</c:v>
                </c:pt>
                <c:pt idx="19">
                  <c:v>12741462291.640200</c:v>
                </c:pt>
                <c:pt idx="20">
                  <c:v>14334368619.830900</c:v>
                </c:pt>
                <c:pt idx="21">
                  <c:v>16527953054.577400</c:v>
                </c:pt>
                <c:pt idx="22">
                  <c:v>18497899025.747501</c:v>
                </c:pt>
                <c:pt idx="23">
                  <c:v>18064054265.016602</c:v>
                </c:pt>
                <c:pt idx="24">
                  <c:v>18720205796.547901</c:v>
                </c:pt>
                <c:pt idx="25">
                  <c:v>19821531001.257801</c:v>
                </c:pt>
                <c:pt idx="26">
                  <c:v>20763345537.425201</c:v>
                </c:pt>
                <c:pt idx="27">
                  <c:v>21765670217.340000</c:v>
                </c:pt>
                <c:pt idx="28">
                  <c:v>24154085654.569099</c:v>
                </c:pt>
                <c:pt idx="29">
                  <c:v>25561828668.689400</c:v>
                </c:pt>
                <c:pt idx="30">
                  <c:v>26210627852.225700</c:v>
                </c:pt>
                <c:pt idx="31">
                  <c:v>28275230476.579300</c:v>
                </c:pt>
                <c:pt idx="32">
                  <c:v>30527330944.218399</c:v>
                </c:pt>
                <c:pt idx="33">
                  <c:v>31570104294.358398</c:v>
                </c:pt>
                <c:pt idx="34">
                  <c:v>32747026132.881199</c:v>
                </c:pt>
                <c:pt idx="35">
                  <c:v>35914621633.046402</c:v>
                </c:pt>
                <c:pt idx="36">
                  <c:v>37425732348.639503</c:v>
                </c:pt>
                <c:pt idx="37">
                  <c:v>37950520468.689499</c:v>
                </c:pt>
                <c:pt idx="38">
                  <c:v>39786687381.667297</c:v>
                </c:pt>
                <c:pt idx="39">
                  <c:v>41083770571.889000</c:v>
                </c:pt>
                <c:pt idx="40">
                  <c:v>46565292623.027199</c:v>
                </c:pt>
                <c:pt idx="41">
                  <c:v>46272869107.814697</c:v>
                </c:pt>
                <c:pt idx="42">
                  <c:v>45831099294.851196</c:v>
                </c:pt>
                <c:pt idx="43">
                  <c:v>50296237650.186699</c:v>
                </c:pt>
                <c:pt idx="44">
                  <c:v>59282855410.262497</c:v>
                </c:pt>
                <c:pt idx="45">
                  <c:v>64213713360.054298</c:v>
                </c:pt>
                <c:pt idx="46">
                  <c:v>67638368875.128899</c:v>
                </c:pt>
                <c:pt idx="47">
                  <c:v>74134894477.365204</c:v>
                </c:pt>
                <c:pt idx="48">
                  <c:v>82648532147.918503</c:v>
                </c:pt>
                <c:pt idx="49">
                  <c:v>80269552484.933197</c:v>
                </c:pt>
                <c:pt idx="50">
                  <c:v>84757231620.119598</c:v>
                </c:pt>
                <c:pt idx="51">
                  <c:v>99144222238.782806</c:v>
                </c:pt>
                <c:pt idx="52">
                  <c:v>99831734523.089706</c:v>
                </c:pt>
                <c:pt idx="53">
                  <c:v>102084024712.046005</c:v>
                </c:pt>
                <c:pt idx="54">
                  <c:v>107130413951.315994</c:v>
                </c:pt>
                <c:pt idx="55">
                  <c:v>116090380347.800003</c:v>
                </c:pt>
                <c:pt idx="56">
                  <c:v>124620892615.283997</c:v>
                </c:pt>
                <c:pt idx="57">
                  <c:v>131608275328.153000</c:v>
                </c:pt>
                <c:pt idx="58">
                  <c:v>139458249555.605988</c:v>
                </c:pt>
                <c:pt idx="59">
                  <c:v>128863854487.296997</c:v>
                </c:pt>
                <c:pt idx="60">
                  <c:v>124570937577.865005</c:v>
                </c:pt>
                <c:pt idx="61">
                  <c:v>142481210881.501007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4e+10"/>
        <c:minorUnit val="2e+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27764"/>
          <c:y val="0"/>
          <c:w val="0.927224"/>
          <c:h val="0.064231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77044"/>
          <c:y val="0.139581"/>
          <c:w val="0.888205"/>
          <c:h val="0.79421"/>
        </c:manualLayout>
      </c:layout>
      <c:lineChart>
        <c:grouping val="standard"/>
        <c:varyColors val="0"/>
        <c:ser>
          <c:idx val="0"/>
          <c:order val="0"/>
          <c:tx>
            <c:strRef>
              <c:f>'工作表 1'!$P$2</c:f>
              <c:strCache>
                <c:ptCount val="1"/>
                <c:pt idx="0">
                  <c:v>Sri Lanka Per Capita Tradable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1'!$A$3:$A$64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'工作表 1'!$P$3:$P$64</c:f>
              <c:numCache>
                <c:ptCount val="62"/>
                <c:pt idx="0">
                  <c:v>189.770540</c:v>
                </c:pt>
                <c:pt idx="1">
                  <c:v>188.528776</c:v>
                </c:pt>
                <c:pt idx="2">
                  <c:v>189.710103</c:v>
                </c:pt>
                <c:pt idx="3">
                  <c:v>186.150327</c:v>
                </c:pt>
                <c:pt idx="4">
                  <c:v>189.738264</c:v>
                </c:pt>
                <c:pt idx="5">
                  <c:v>193.292465</c:v>
                </c:pt>
                <c:pt idx="6">
                  <c:v>202.157259</c:v>
                </c:pt>
                <c:pt idx="7">
                  <c:v>216.011206</c:v>
                </c:pt>
                <c:pt idx="8">
                  <c:v>237.548160</c:v>
                </c:pt>
                <c:pt idx="9">
                  <c:v>251.788745</c:v>
                </c:pt>
                <c:pt idx="10">
                  <c:v>271.687924</c:v>
                </c:pt>
                <c:pt idx="11">
                  <c:v>265.738207</c:v>
                </c:pt>
                <c:pt idx="12">
                  <c:v>260.009059</c:v>
                </c:pt>
                <c:pt idx="13">
                  <c:v>275.535554</c:v>
                </c:pt>
                <c:pt idx="14">
                  <c:v>292.146873</c:v>
                </c:pt>
                <c:pt idx="15">
                  <c:v>286.964238</c:v>
                </c:pt>
                <c:pt idx="16">
                  <c:v>289.625484</c:v>
                </c:pt>
                <c:pt idx="17">
                  <c:v>291.350907</c:v>
                </c:pt>
                <c:pt idx="18">
                  <c:v>286.456801</c:v>
                </c:pt>
                <c:pt idx="19">
                  <c:v>309.323291</c:v>
                </c:pt>
                <c:pt idx="20">
                  <c:v>329.237367</c:v>
                </c:pt>
                <c:pt idx="21">
                  <c:v>337.528885</c:v>
                </c:pt>
                <c:pt idx="22">
                  <c:v>340.738438</c:v>
                </c:pt>
                <c:pt idx="23">
                  <c:v>352.859443</c:v>
                </c:pt>
                <c:pt idx="24">
                  <c:v>382.481887</c:v>
                </c:pt>
                <c:pt idx="25">
                  <c:v>386.343256</c:v>
                </c:pt>
                <c:pt idx="26">
                  <c:v>402.772939</c:v>
                </c:pt>
                <c:pt idx="27">
                  <c:v>418.998829</c:v>
                </c:pt>
                <c:pt idx="28">
                  <c:v>428.390053</c:v>
                </c:pt>
                <c:pt idx="29">
                  <c:v>430.258005</c:v>
                </c:pt>
                <c:pt idx="30">
                  <c:v>468.619189</c:v>
                </c:pt>
                <c:pt idx="31">
                  <c:v>492.725612</c:v>
                </c:pt>
                <c:pt idx="32">
                  <c:v>515.492427</c:v>
                </c:pt>
                <c:pt idx="33">
                  <c:v>546.689928</c:v>
                </c:pt>
                <c:pt idx="34">
                  <c:v>585.947178</c:v>
                </c:pt>
                <c:pt idx="35">
                  <c:v>622.070330</c:v>
                </c:pt>
                <c:pt idx="36">
                  <c:v>647.993235</c:v>
                </c:pt>
                <c:pt idx="37">
                  <c:v>689.224791</c:v>
                </c:pt>
                <c:pt idx="38">
                  <c:v>716.273261</c:v>
                </c:pt>
                <c:pt idx="39">
                  <c:v>732.793161</c:v>
                </c:pt>
                <c:pt idx="40">
                  <c:v>768.958847</c:v>
                </c:pt>
                <c:pt idx="41">
                  <c:v>745.227123</c:v>
                </c:pt>
                <c:pt idx="42">
                  <c:v>702.201629</c:v>
                </c:pt>
                <c:pt idx="43">
                  <c:v>730.177160</c:v>
                </c:pt>
                <c:pt idx="44">
                  <c:v>761.074471</c:v>
                </c:pt>
                <c:pt idx="45">
                  <c:v>819.608050</c:v>
                </c:pt>
                <c:pt idx="46">
                  <c:v>883.764231</c:v>
                </c:pt>
                <c:pt idx="47">
                  <c:v>960.608242</c:v>
                </c:pt>
                <c:pt idx="48">
                  <c:v>1082.488196</c:v>
                </c:pt>
                <c:pt idx="49">
                  <c:v>1103.485531</c:v>
                </c:pt>
                <c:pt idx="50">
                  <c:v>1164.601526</c:v>
                </c:pt>
                <c:pt idx="51">
                  <c:v>1315.275541</c:v>
                </c:pt>
                <c:pt idx="52">
                  <c:v>1348.981024</c:v>
                </c:pt>
                <c:pt idx="53">
                  <c:v>1395.969526</c:v>
                </c:pt>
                <c:pt idx="54">
                  <c:v>1518.120107</c:v>
                </c:pt>
                <c:pt idx="55">
                  <c:v>1532.795436</c:v>
                </c:pt>
                <c:pt idx="56">
                  <c:v>1575.517549</c:v>
                </c:pt>
                <c:pt idx="57">
                  <c:v>1750.084938</c:v>
                </c:pt>
                <c:pt idx="58">
                  <c:v>1724.210622</c:v>
                </c:pt>
                <c:pt idx="59">
                  <c:v>1624.275770</c:v>
                </c:pt>
                <c:pt idx="60">
                  <c:v>1567.951062</c:v>
                </c:pt>
                <c:pt idx="61">
                  <c:v>1656.268869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'工作表 1'!$Q$2</c:f>
              <c:strCache>
                <c:ptCount val="1"/>
                <c:pt idx="0">
                  <c:v>Pakistan Per Capita Tradable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1'!$A$3:$A$64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'工作表 1'!$Q$3:$Q$64</c:f>
              <c:numCache>
                <c:ptCount val="62"/>
                <c:pt idx="0">
                  <c:v>69.870154</c:v>
                </c:pt>
                <c:pt idx="1">
                  <c:v>76.368454</c:v>
                </c:pt>
                <c:pt idx="2">
                  <c:v>78.393633</c:v>
                </c:pt>
                <c:pt idx="3">
                  <c:v>83.188927</c:v>
                </c:pt>
                <c:pt idx="4">
                  <c:v>91.856194</c:v>
                </c:pt>
                <c:pt idx="5">
                  <c:v>99.098401</c:v>
                </c:pt>
                <c:pt idx="6">
                  <c:v>101.539349</c:v>
                </c:pt>
                <c:pt idx="7">
                  <c:v>108.211474</c:v>
                </c:pt>
                <c:pt idx="8">
                  <c:v>114.063309</c:v>
                </c:pt>
                <c:pt idx="9">
                  <c:v>118.344072</c:v>
                </c:pt>
                <c:pt idx="10">
                  <c:v>131.916584</c:v>
                </c:pt>
                <c:pt idx="11">
                  <c:v>134.105267</c:v>
                </c:pt>
                <c:pt idx="12">
                  <c:v>124.339003</c:v>
                </c:pt>
                <c:pt idx="13">
                  <c:v>112.633805</c:v>
                </c:pt>
                <c:pt idx="14">
                  <c:v>127.595192</c:v>
                </c:pt>
                <c:pt idx="15">
                  <c:v>133.578917</c:v>
                </c:pt>
                <c:pt idx="16">
                  <c:v>140.476593</c:v>
                </c:pt>
                <c:pt idx="17">
                  <c:v>146.458537</c:v>
                </c:pt>
                <c:pt idx="18">
                  <c:v>158.641284</c:v>
                </c:pt>
                <c:pt idx="19">
                  <c:v>164.602764</c:v>
                </c:pt>
                <c:pt idx="20">
                  <c:v>177.792698</c:v>
                </c:pt>
                <c:pt idx="21">
                  <c:v>196.130455</c:v>
                </c:pt>
                <c:pt idx="22">
                  <c:v>210.614580</c:v>
                </c:pt>
                <c:pt idx="23">
                  <c:v>198.330923</c:v>
                </c:pt>
                <c:pt idx="24">
                  <c:v>199.142933</c:v>
                </c:pt>
                <c:pt idx="25">
                  <c:v>204.089933</c:v>
                </c:pt>
                <c:pt idx="26">
                  <c:v>206.357089</c:v>
                </c:pt>
                <c:pt idx="27">
                  <c:v>208.781218</c:v>
                </c:pt>
                <c:pt idx="28">
                  <c:v>223.715563</c:v>
                </c:pt>
                <c:pt idx="29">
                  <c:v>228.904274</c:v>
                </c:pt>
                <c:pt idx="30">
                  <c:v>227.100804</c:v>
                </c:pt>
                <c:pt idx="31">
                  <c:v>237.201207</c:v>
                </c:pt>
                <c:pt idx="32">
                  <c:v>249.456885</c:v>
                </c:pt>
                <c:pt idx="33">
                  <c:v>251.461215</c:v>
                </c:pt>
                <c:pt idx="34">
                  <c:v>253.371433</c:v>
                </c:pt>
                <c:pt idx="35">
                  <c:v>269.796444</c:v>
                </c:pt>
                <c:pt idx="36">
                  <c:v>272.713114</c:v>
                </c:pt>
                <c:pt idx="37">
                  <c:v>268.523659</c:v>
                </c:pt>
                <c:pt idx="38">
                  <c:v>273.492936</c:v>
                </c:pt>
                <c:pt idx="39">
                  <c:v>274.450838</c:v>
                </c:pt>
                <c:pt idx="40">
                  <c:v>301.647442</c:v>
                </c:pt>
                <c:pt idx="41">
                  <c:v>290.626364</c:v>
                </c:pt>
                <c:pt idx="42">
                  <c:v>280.719780</c:v>
                </c:pt>
                <c:pt idx="43">
                  <c:v>301.397641</c:v>
                </c:pt>
                <c:pt idx="44">
                  <c:v>347.397215</c:v>
                </c:pt>
                <c:pt idx="45">
                  <c:v>368.256815</c:v>
                </c:pt>
                <c:pt idx="46">
                  <c:v>379.841495</c:v>
                </c:pt>
                <c:pt idx="47">
                  <c:v>407.503585</c:v>
                </c:pt>
                <c:pt idx="48">
                  <c:v>444.509563</c:v>
                </c:pt>
                <c:pt idx="49">
                  <c:v>422.197518</c:v>
                </c:pt>
                <c:pt idx="50">
                  <c:v>435.871798</c:v>
                </c:pt>
                <c:pt idx="51">
                  <c:v>499.208738</c:v>
                </c:pt>
                <c:pt idx="52">
                  <c:v>493.713357</c:v>
                </c:pt>
                <c:pt idx="53">
                  <c:v>497.152220</c:v>
                </c:pt>
                <c:pt idx="54">
                  <c:v>514.427738</c:v>
                </c:pt>
                <c:pt idx="55">
                  <c:v>550.271444</c:v>
                </c:pt>
                <c:pt idx="56">
                  <c:v>583.636511</c:v>
                </c:pt>
                <c:pt idx="57">
                  <c:v>608.228511</c:v>
                </c:pt>
                <c:pt idx="58">
                  <c:v>634.675788</c:v>
                </c:pt>
                <c:pt idx="59">
                  <c:v>577.105834</c:v>
                </c:pt>
                <c:pt idx="60">
                  <c:v>548.295442</c:v>
                </c:pt>
                <c:pt idx="61">
                  <c:v>615.729937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47551"/>
          <c:y val="0"/>
          <c:w val="0.887661"/>
          <c:h val="0.064231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270231"/>
          <c:y val="0.139581"/>
          <c:w val="0.655654"/>
          <c:h val="0.79421"/>
        </c:manualLayout>
      </c:layout>
      <c:lineChart>
        <c:grouping val="standard"/>
        <c:varyColors val="0"/>
        <c:ser>
          <c:idx val="0"/>
          <c:order val="0"/>
          <c:tx>
            <c:strRef>
              <c:f>'工作表 1-1'!$F$2</c:f>
              <c:strCache>
                <c:ptCount val="1"/>
                <c:pt idx="0">
                  <c:v>Sri Lanka Tadable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1-1'!$A$3:$A$64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'工作表 1-1'!$F$3:$F$64</c:f>
              <c:numCache>
                <c:ptCount val="62"/>
                <c:pt idx="0">
                  <c:v>683300978.172269</c:v>
                </c:pt>
                <c:pt idx="1">
                  <c:v>705369536.302521</c:v>
                </c:pt>
                <c:pt idx="2">
                  <c:v>683569695.740741</c:v>
                </c:pt>
                <c:pt idx="3">
                  <c:v>604547531.546219</c:v>
                </c:pt>
                <c:pt idx="4">
                  <c:v>617798082.941177</c:v>
                </c:pt>
                <c:pt idx="5">
                  <c:v>782812049.222689</c:v>
                </c:pt>
                <c:pt idx="6">
                  <c:v>782830434.474790</c:v>
                </c:pt>
                <c:pt idx="7">
                  <c:v>839728299.876543</c:v>
                </c:pt>
                <c:pt idx="8">
                  <c:v>860147072.605042</c:v>
                </c:pt>
                <c:pt idx="9">
                  <c:v>916361762.605042</c:v>
                </c:pt>
                <c:pt idx="10">
                  <c:v>1029887031.008400</c:v>
                </c:pt>
                <c:pt idx="11">
                  <c:v>1056680574.755480</c:v>
                </c:pt>
                <c:pt idx="12">
                  <c:v>1117060168.592970</c:v>
                </c:pt>
                <c:pt idx="13">
                  <c:v>1283473684.562500</c:v>
                </c:pt>
                <c:pt idx="14">
                  <c:v>1851445556.947370</c:v>
                </c:pt>
                <c:pt idx="15">
                  <c:v>1897817212.353780</c:v>
                </c:pt>
                <c:pt idx="16">
                  <c:v>1721248996.313910</c:v>
                </c:pt>
                <c:pt idx="17">
                  <c:v>2175997316.910930</c:v>
                </c:pt>
                <c:pt idx="18">
                  <c:v>1359929503.907750</c:v>
                </c:pt>
                <c:pt idx="19">
                  <c:v>1525515775.080280</c:v>
                </c:pt>
                <c:pt idx="20">
                  <c:v>1787929333.938290</c:v>
                </c:pt>
                <c:pt idx="21">
                  <c:v>1903987052.987010</c:v>
                </c:pt>
                <c:pt idx="22">
                  <c:v>1922045304.613160</c:v>
                </c:pt>
                <c:pt idx="23">
                  <c:v>2149813391.882700</c:v>
                </c:pt>
                <c:pt idx="24">
                  <c:v>2565082447.562890</c:v>
                </c:pt>
                <c:pt idx="25">
                  <c:v>2481859589.138440</c:v>
                </c:pt>
                <c:pt idx="26">
                  <c:v>2646094938.222690</c:v>
                </c:pt>
                <c:pt idx="27">
                  <c:v>2791436257.506800</c:v>
                </c:pt>
                <c:pt idx="28">
                  <c:v>2845986855.359950</c:v>
                </c:pt>
                <c:pt idx="29">
                  <c:v>2782851219.556170</c:v>
                </c:pt>
                <c:pt idx="30">
                  <c:v>3220071059.885170</c:v>
                </c:pt>
                <c:pt idx="31">
                  <c:v>3642173132.704860</c:v>
                </c:pt>
                <c:pt idx="32">
                  <c:v>3888659890.485960</c:v>
                </c:pt>
                <c:pt idx="33">
                  <c:v>3997853557.533120</c:v>
                </c:pt>
                <c:pt idx="34">
                  <c:v>4437690602.994740</c:v>
                </c:pt>
                <c:pt idx="35">
                  <c:v>4851146544.390250</c:v>
                </c:pt>
                <c:pt idx="36">
                  <c:v>5171935154.695130</c:v>
                </c:pt>
                <c:pt idx="37">
                  <c:v>5548029257.501270</c:v>
                </c:pt>
                <c:pt idx="38">
                  <c:v>5685935616.757170</c:v>
                </c:pt>
                <c:pt idx="39">
                  <c:v>5554251552.944510</c:v>
                </c:pt>
                <c:pt idx="40">
                  <c:v>5712817657.447080</c:v>
                </c:pt>
                <c:pt idx="41">
                  <c:v>5384270972.470910</c:v>
                </c:pt>
                <c:pt idx="42">
                  <c:v>5522135284.340370</c:v>
                </c:pt>
                <c:pt idx="43">
                  <c:v>6008639660.174060</c:v>
                </c:pt>
                <c:pt idx="44">
                  <c:v>6460045459.037450</c:v>
                </c:pt>
                <c:pt idx="45">
                  <c:v>7646935323.383090</c:v>
                </c:pt>
                <c:pt idx="46">
                  <c:v>8642921481.527109</c:v>
                </c:pt>
                <c:pt idx="47">
                  <c:v>9763657171.370930</c:v>
                </c:pt>
                <c:pt idx="48">
                  <c:v>12756978893.014000</c:v>
                </c:pt>
                <c:pt idx="49">
                  <c:v>12956271184.081400</c:v>
                </c:pt>
                <c:pt idx="50">
                  <c:v>16127885699.755400</c:v>
                </c:pt>
                <c:pt idx="51">
                  <c:v>19071769120.844501</c:v>
                </c:pt>
                <c:pt idx="52">
                  <c:v>19477402398.368698</c:v>
                </c:pt>
                <c:pt idx="53">
                  <c:v>20011865836.103100</c:v>
                </c:pt>
                <c:pt idx="54">
                  <c:v>20827837320.500801</c:v>
                </c:pt>
                <c:pt idx="55">
                  <c:v>20769200445.468800</c:v>
                </c:pt>
                <c:pt idx="56">
                  <c:v>20489587097.828999</c:v>
                </c:pt>
                <c:pt idx="57">
                  <c:v>21066641979.082401</c:v>
                </c:pt>
                <c:pt idx="58">
                  <c:v>21379084197.263500</c:v>
                </c:pt>
                <c:pt idx="59">
                  <c:v>20844683492.507999</c:v>
                </c:pt>
                <c:pt idx="60">
                  <c:v>20684181293.327499</c:v>
                </c:pt>
                <c:pt idx="61">
                  <c:v>23651432839.400600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'工作表 1-1'!$G$2</c:f>
              <c:strCache>
                <c:ptCount val="1"/>
                <c:pt idx="0">
                  <c:v>Pakistan Tradable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1-1'!$A$3:$A$64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'工作表 1-1'!$G$3:$G$64</c:f>
              <c:numCache>
                <c:ptCount val="62"/>
                <c:pt idx="0">
                  <c:v>2043049139.017220</c:v>
                </c:pt>
                <c:pt idx="1">
                  <c:v>2196976060.478790</c:v>
                </c:pt>
                <c:pt idx="2">
                  <c:v>2274884502.309950</c:v>
                </c:pt>
                <c:pt idx="3">
                  <c:v>2433851322.973550</c:v>
                </c:pt>
                <c:pt idx="4">
                  <c:v>2710625787.484250</c:v>
                </c:pt>
                <c:pt idx="5">
                  <c:v>2982780344.393110</c:v>
                </c:pt>
                <c:pt idx="6">
                  <c:v>3123267534.649310</c:v>
                </c:pt>
                <c:pt idx="7">
                  <c:v>3607517849.643010</c:v>
                </c:pt>
                <c:pt idx="8">
                  <c:v>4034649307.013860</c:v>
                </c:pt>
                <c:pt idx="9">
                  <c:v>4217555648.887020</c:v>
                </c:pt>
                <c:pt idx="10">
                  <c:v>4814993700.126000</c:v>
                </c:pt>
                <c:pt idx="11">
                  <c:v>5031289374.212520</c:v>
                </c:pt>
                <c:pt idx="12">
                  <c:v>4471155501.980370</c:v>
                </c:pt>
                <c:pt idx="13">
                  <c:v>3014281660.834200</c:v>
                </c:pt>
                <c:pt idx="14">
                  <c:v>4210808080.808080</c:v>
                </c:pt>
                <c:pt idx="15">
                  <c:v>4992323232.323240</c:v>
                </c:pt>
                <c:pt idx="16">
                  <c:v>5671717171.717170</c:v>
                </c:pt>
                <c:pt idx="17">
                  <c:v>6500707070.707070</c:v>
                </c:pt>
                <c:pt idx="18">
                  <c:v>7528080808.080810</c:v>
                </c:pt>
                <c:pt idx="19">
                  <c:v>8231414141.414140</c:v>
                </c:pt>
                <c:pt idx="20">
                  <c:v>9642828282.828279</c:v>
                </c:pt>
                <c:pt idx="21">
                  <c:v>11499494949.495001</c:v>
                </c:pt>
                <c:pt idx="22">
                  <c:v>12930142180.094801</c:v>
                </c:pt>
                <c:pt idx="23">
                  <c:v>11777952755.905500</c:v>
                </c:pt>
                <c:pt idx="24">
                  <c:v>12240130602.552700</c:v>
                </c:pt>
                <c:pt idx="25">
                  <c:v>12459696569.920900</c:v>
                </c:pt>
                <c:pt idx="26">
                  <c:v>12689522628.642300</c:v>
                </c:pt>
                <c:pt idx="27">
                  <c:v>12884241188.464899</c:v>
                </c:pt>
                <c:pt idx="28">
                  <c:v>14656337225.861601</c:v>
                </c:pt>
                <c:pt idx="29">
                  <c:v>15530511384.689301</c:v>
                </c:pt>
                <c:pt idx="30">
                  <c:v>15414855326.508699</c:v>
                </c:pt>
                <c:pt idx="31">
                  <c:v>17522754501.725601</c:v>
                </c:pt>
                <c:pt idx="32">
                  <c:v>18934484776.336201</c:v>
                </c:pt>
                <c:pt idx="33">
                  <c:v>19505043405.727699</c:v>
                </c:pt>
                <c:pt idx="34">
                  <c:v>20111494875.690201</c:v>
                </c:pt>
                <c:pt idx="35">
                  <c:v>23065756763.343899</c:v>
                </c:pt>
                <c:pt idx="36">
                  <c:v>23937413763.237900</c:v>
                </c:pt>
                <c:pt idx="37">
                  <c:v>24376839913.098202</c:v>
                </c:pt>
                <c:pt idx="38">
                  <c:v>24867900600.863602</c:v>
                </c:pt>
                <c:pt idx="39">
                  <c:v>24926822159.308800</c:v>
                </c:pt>
                <c:pt idx="40">
                  <c:v>29392742208.262901</c:v>
                </c:pt>
                <c:pt idx="41">
                  <c:v>27686551013.397499</c:v>
                </c:pt>
                <c:pt idx="42">
                  <c:v>26907697304.319500</c:v>
                </c:pt>
                <c:pt idx="43">
                  <c:v>30937903363.496700</c:v>
                </c:pt>
                <c:pt idx="44">
                  <c:v>37539968733.715401</c:v>
                </c:pt>
                <c:pt idx="45">
                  <c:v>42807626993.005096</c:v>
                </c:pt>
                <c:pt idx="46">
                  <c:v>47457907732.814796</c:v>
                </c:pt>
                <c:pt idx="47">
                  <c:v>53440616021.981003</c:v>
                </c:pt>
                <c:pt idx="48">
                  <c:v>63415426922.369797</c:v>
                </c:pt>
                <c:pt idx="49">
                  <c:v>59589736338.239197</c:v>
                </c:pt>
                <c:pt idx="50">
                  <c:v>64411135924.343201</c:v>
                </c:pt>
                <c:pt idx="51">
                  <c:v>83212136652.451996</c:v>
                </c:pt>
                <c:pt idx="52">
                  <c:v>84651148473.869003</c:v>
                </c:pt>
                <c:pt idx="53">
                  <c:v>86476272516.939407</c:v>
                </c:pt>
                <c:pt idx="54">
                  <c:v>91114773516.119095</c:v>
                </c:pt>
                <c:pt idx="55">
                  <c:v>99048305813.062698</c:v>
                </c:pt>
                <c:pt idx="56">
                  <c:v>105189102468.878998</c:v>
                </c:pt>
                <c:pt idx="57">
                  <c:v>112828426134.412003</c:v>
                </c:pt>
                <c:pt idx="58">
                  <c:v>118426794348.811005</c:v>
                </c:pt>
                <c:pt idx="59">
                  <c:v>106751009839.386002</c:v>
                </c:pt>
                <c:pt idx="60">
                  <c:v>99952238164.600800</c:v>
                </c:pt>
                <c:pt idx="61">
                  <c:v>120449523094.266006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0.000000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0.000000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.5e+10"/>
        <c:minorUnit val="1.75e+1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151735"/>
          <c:y val="0"/>
          <c:w val="0.848265"/>
          <c:h val="0.064231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977044"/>
          <c:y val="0.139581"/>
          <c:w val="0.888205"/>
          <c:h val="0.79421"/>
        </c:manualLayout>
      </c:layout>
      <c:lineChart>
        <c:grouping val="standard"/>
        <c:varyColors val="0"/>
        <c:ser>
          <c:idx val="0"/>
          <c:order val="0"/>
          <c:tx>
            <c:strRef>
              <c:f>'工作表 1-1'!$J$2</c:f>
              <c:strCache>
                <c:ptCount val="1"/>
                <c:pt idx="0">
                  <c:v>Sri Lanka Per Capita Tradable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1-1'!$A$3:$A$64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'工作表 1-1'!$J$3:$J$64</c:f>
              <c:numCache>
                <c:ptCount val="62"/>
                <c:pt idx="0">
                  <c:v>69.198708</c:v>
                </c:pt>
                <c:pt idx="1">
                  <c:v>69.758180</c:v>
                </c:pt>
                <c:pt idx="2">
                  <c:v>66.031473</c:v>
                </c:pt>
                <c:pt idx="3">
                  <c:v>57.046154</c:v>
                </c:pt>
                <c:pt idx="4">
                  <c:v>56.940036</c:v>
                </c:pt>
                <c:pt idx="5">
                  <c:v>70.454899</c:v>
                </c:pt>
                <c:pt idx="6">
                  <c:v>68.786001</c:v>
                </c:pt>
                <c:pt idx="7">
                  <c:v>72.032382</c:v>
                </c:pt>
                <c:pt idx="8">
                  <c:v>72.053559</c:v>
                </c:pt>
                <c:pt idx="9">
                  <c:v>75.019702</c:v>
                </c:pt>
                <c:pt idx="10">
                  <c:v>82.485088</c:v>
                </c:pt>
                <c:pt idx="11">
                  <c:v>82.891009</c:v>
                </c:pt>
                <c:pt idx="12">
                  <c:v>85.912941</c:v>
                </c:pt>
                <c:pt idx="13">
                  <c:v>96.851078</c:v>
                </c:pt>
                <c:pt idx="14">
                  <c:v>137.124501</c:v>
                </c:pt>
                <c:pt idx="15">
                  <c:v>137.971484</c:v>
                </c:pt>
                <c:pt idx="16">
                  <c:v>122.833227</c:v>
                </c:pt>
                <c:pt idx="17">
                  <c:v>152.450210</c:v>
                </c:pt>
                <c:pt idx="18">
                  <c:v>93.570828</c:v>
                </c:pt>
                <c:pt idx="19">
                  <c:v>103.152992</c:v>
                </c:pt>
                <c:pt idx="20">
                  <c:v>118.911171</c:v>
                </c:pt>
                <c:pt idx="21">
                  <c:v>124.665046</c:v>
                </c:pt>
                <c:pt idx="22">
                  <c:v>123.993243</c:v>
                </c:pt>
                <c:pt idx="23">
                  <c:v>136.716214</c:v>
                </c:pt>
                <c:pt idx="24">
                  <c:v>160.835332</c:v>
                </c:pt>
                <c:pt idx="25">
                  <c:v>153.425836</c:v>
                </c:pt>
                <c:pt idx="26">
                  <c:v>161.260123</c:v>
                </c:pt>
                <c:pt idx="27">
                  <c:v>167.714710</c:v>
                </c:pt>
                <c:pt idx="28">
                  <c:v>168.619238</c:v>
                </c:pt>
                <c:pt idx="29">
                  <c:v>162.675604</c:v>
                </c:pt>
                <c:pt idx="30">
                  <c:v>185.854438</c:v>
                </c:pt>
                <c:pt idx="31">
                  <c:v>207.700091</c:v>
                </c:pt>
                <c:pt idx="32">
                  <c:v>219.242139</c:v>
                </c:pt>
                <c:pt idx="33">
                  <c:v>223.034429</c:v>
                </c:pt>
                <c:pt idx="34">
                  <c:v>245.251153</c:v>
                </c:pt>
                <c:pt idx="35">
                  <c:v>265.919455</c:v>
                </c:pt>
                <c:pt idx="36">
                  <c:v>281.584009</c:v>
                </c:pt>
                <c:pt idx="37">
                  <c:v>300.365990</c:v>
                </c:pt>
                <c:pt idx="38">
                  <c:v>306.278463</c:v>
                </c:pt>
                <c:pt idx="39">
                  <c:v>297.602977</c:v>
                </c:pt>
                <c:pt idx="40">
                  <c:v>304.235676</c:v>
                </c:pt>
                <c:pt idx="41">
                  <c:v>284.705409</c:v>
                </c:pt>
                <c:pt idx="42">
                  <c:v>289.686150</c:v>
                </c:pt>
                <c:pt idx="43">
                  <c:v>312.558698</c:v>
                </c:pt>
                <c:pt idx="44">
                  <c:v>333.212693</c:v>
                </c:pt>
                <c:pt idx="45">
                  <c:v>391.247890</c:v>
                </c:pt>
                <c:pt idx="46">
                  <c:v>438.816591</c:v>
                </c:pt>
                <c:pt idx="47">
                  <c:v>492.069122</c:v>
                </c:pt>
                <c:pt idx="48">
                  <c:v>638.360143</c:v>
                </c:pt>
                <c:pt idx="49">
                  <c:v>643.837604</c:v>
                </c:pt>
                <c:pt idx="50">
                  <c:v>795.977408</c:v>
                </c:pt>
                <c:pt idx="51">
                  <c:v>934.959574</c:v>
                </c:pt>
                <c:pt idx="52">
                  <c:v>953.605993</c:v>
                </c:pt>
                <c:pt idx="53">
                  <c:v>972.157680</c:v>
                </c:pt>
                <c:pt idx="54">
                  <c:v>1002.398562</c:v>
                </c:pt>
                <c:pt idx="55">
                  <c:v>990.424437</c:v>
                </c:pt>
                <c:pt idx="56">
                  <c:v>966.353209</c:v>
                </c:pt>
                <c:pt idx="57">
                  <c:v>982.402629</c:v>
                </c:pt>
                <c:pt idx="58">
                  <c:v>986.575182</c:v>
                </c:pt>
                <c:pt idx="59">
                  <c:v>956.046576</c:v>
                </c:pt>
                <c:pt idx="60">
                  <c:v>943.664460</c:v>
                </c:pt>
                <c:pt idx="61">
                  <c:v>1067.495615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'工作表 1-1'!$K$2</c:f>
              <c:strCache>
                <c:ptCount val="1"/>
                <c:pt idx="0">
                  <c:v>Pakistan Per Capita Tradable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1-1'!$A$3:$A$64</c:f>
              <c:strCache>
                <c:ptCount val="62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  <c:pt idx="51">
                  <c:v>2011</c:v>
                </c:pt>
                <c:pt idx="52">
                  <c:v>2012</c:v>
                </c:pt>
                <c:pt idx="53">
                  <c:v>2013</c:v>
                </c:pt>
                <c:pt idx="54">
                  <c:v>2014</c:v>
                </c:pt>
                <c:pt idx="55">
                  <c:v>2015</c:v>
                </c:pt>
                <c:pt idx="56">
                  <c:v>2016</c:v>
                </c:pt>
                <c:pt idx="57">
                  <c:v>2017</c:v>
                </c:pt>
                <c:pt idx="58">
                  <c:v>2018</c:v>
                </c:pt>
                <c:pt idx="59">
                  <c:v>2019</c:v>
                </c:pt>
                <c:pt idx="60">
                  <c:v>2020</c:v>
                </c:pt>
                <c:pt idx="61">
                  <c:v>2021</c:v>
                </c:pt>
              </c:strCache>
            </c:strRef>
          </c:cat>
          <c:val>
            <c:numRef>
              <c:f>'工作表 1-1'!$K$3:$K$64</c:f>
              <c:numCache>
                <c:ptCount val="62"/>
                <c:pt idx="0">
                  <c:v>44.458352</c:v>
                </c:pt>
                <c:pt idx="1">
                  <c:v>46.683666</c:v>
                </c:pt>
                <c:pt idx="2">
                  <c:v>47.234168</c:v>
                </c:pt>
                <c:pt idx="3">
                  <c:v>49.343109</c:v>
                </c:pt>
                <c:pt idx="4">
                  <c:v>53.619917</c:v>
                </c:pt>
                <c:pt idx="5">
                  <c:v>57.536396</c:v>
                </c:pt>
                <c:pt idx="6">
                  <c:v>58.708683</c:v>
                </c:pt>
                <c:pt idx="7">
                  <c:v>66.035722</c:v>
                </c:pt>
                <c:pt idx="8">
                  <c:v>71.887177</c:v>
                </c:pt>
                <c:pt idx="9">
                  <c:v>73.123947</c:v>
                </c:pt>
                <c:pt idx="10">
                  <c:v>81.209696</c:v>
                </c:pt>
                <c:pt idx="11">
                  <c:v>82.644384</c:v>
                </c:pt>
                <c:pt idx="12">
                  <c:v>71.527541</c:v>
                </c:pt>
                <c:pt idx="13">
                  <c:v>46.888892</c:v>
                </c:pt>
                <c:pt idx="14">
                  <c:v>63.656251</c:v>
                </c:pt>
                <c:pt idx="15">
                  <c:v>73.279659</c:v>
                </c:pt>
                <c:pt idx="16">
                  <c:v>80.758118</c:v>
                </c:pt>
                <c:pt idx="17">
                  <c:v>89.725437</c:v>
                </c:pt>
                <c:pt idx="18">
                  <c:v>100.657150</c:v>
                </c:pt>
                <c:pt idx="19">
                  <c:v>106.338934</c:v>
                </c:pt>
                <c:pt idx="20">
                  <c:v>119.602370</c:v>
                </c:pt>
                <c:pt idx="21">
                  <c:v>136.459800</c:v>
                </c:pt>
                <c:pt idx="22">
                  <c:v>147.220852</c:v>
                </c:pt>
                <c:pt idx="23">
                  <c:v>129.313841</c:v>
                </c:pt>
                <c:pt idx="24">
                  <c:v>130.208799</c:v>
                </c:pt>
                <c:pt idx="25">
                  <c:v>128.289719</c:v>
                </c:pt>
                <c:pt idx="26">
                  <c:v>126.115175</c:v>
                </c:pt>
                <c:pt idx="27">
                  <c:v>123.588548</c:v>
                </c:pt>
                <c:pt idx="28">
                  <c:v>135.747251</c:v>
                </c:pt>
                <c:pt idx="29">
                  <c:v>139.074574</c:v>
                </c:pt>
                <c:pt idx="30">
                  <c:v>133.561319</c:v>
                </c:pt>
                <c:pt idx="31">
                  <c:v>146.998573</c:v>
                </c:pt>
                <c:pt idx="32">
                  <c:v>154.724879</c:v>
                </c:pt>
                <c:pt idx="33">
                  <c:v>155.360966</c:v>
                </c:pt>
                <c:pt idx="34">
                  <c:v>155.607360</c:v>
                </c:pt>
                <c:pt idx="35">
                  <c:v>173.273694</c:v>
                </c:pt>
                <c:pt idx="36">
                  <c:v>174.426691</c:v>
                </c:pt>
                <c:pt idx="37">
                  <c:v>172.481383</c:v>
                </c:pt>
                <c:pt idx="38">
                  <c:v>170.941478</c:v>
                </c:pt>
                <c:pt idx="39">
                  <c:v>166.517998</c:v>
                </c:pt>
                <c:pt idx="40">
                  <c:v>190.404591</c:v>
                </c:pt>
                <c:pt idx="41">
                  <c:v>173.891133</c:v>
                </c:pt>
                <c:pt idx="42">
                  <c:v>164.812169</c:v>
                </c:pt>
                <c:pt idx="43">
                  <c:v>185.393809</c:v>
                </c:pt>
                <c:pt idx="44">
                  <c:v>219.984016</c:v>
                </c:pt>
                <c:pt idx="45">
                  <c:v>245.495853</c:v>
                </c:pt>
                <c:pt idx="46">
                  <c:v>266.512675</c:v>
                </c:pt>
                <c:pt idx="47">
                  <c:v>293.751583</c:v>
                </c:pt>
                <c:pt idx="48">
                  <c:v>341.067930</c:v>
                </c:pt>
                <c:pt idx="49">
                  <c:v>313.426922</c:v>
                </c:pt>
                <c:pt idx="50">
                  <c:v>331.240144</c:v>
                </c:pt>
                <c:pt idx="51">
                  <c:v>418.987862</c:v>
                </c:pt>
                <c:pt idx="52">
                  <c:v>418.638451</c:v>
                </c:pt>
                <c:pt idx="53">
                  <c:v>421.142005</c:v>
                </c:pt>
                <c:pt idx="54">
                  <c:v>437.522503</c:v>
                </c:pt>
                <c:pt idx="55">
                  <c:v>469.491565</c:v>
                </c:pt>
                <c:pt idx="56">
                  <c:v>492.631689</c:v>
                </c:pt>
                <c:pt idx="57">
                  <c:v>521.437314</c:v>
                </c:pt>
                <c:pt idx="58">
                  <c:v>538.961440</c:v>
                </c:pt>
                <c:pt idx="59">
                  <c:v>478.075336</c:v>
                </c:pt>
                <c:pt idx="60">
                  <c:v>439.936936</c:v>
                </c:pt>
                <c:pt idx="61">
                  <c:v>520.520403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logBase val="10"/>
          <c:orientation val="minMax"/>
          <c:max val="10000"/>
          <c:min val="10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47551"/>
          <c:y val="0"/>
          <c:w val="0.887661"/>
          <c:h val="0.064231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23</xdr:col>
      <xdr:colOff>939064</xdr:colOff>
      <xdr:row>0</xdr:row>
      <xdr:rowOff>7992</xdr:rowOff>
    </xdr:from>
    <xdr:to>
      <xdr:col>27</xdr:col>
      <xdr:colOff>891513</xdr:colOff>
      <xdr:row>13</xdr:row>
      <xdr:rowOff>195207</xdr:rowOff>
    </xdr:to>
    <xdr:graphicFrame>
      <xdr:nvGraphicFramePr>
        <xdr:cNvPr id="2" name="2D 折線圖"/>
        <xdr:cNvGraphicFramePr/>
      </xdr:nvGraphicFramePr>
      <xdr:xfrm>
        <a:off x="29564864" y="7992"/>
        <a:ext cx="4930850" cy="379401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23</xdr:col>
      <xdr:colOff>564387</xdr:colOff>
      <xdr:row>16</xdr:row>
      <xdr:rowOff>74295</xdr:rowOff>
    </xdr:from>
    <xdr:to>
      <xdr:col>27</xdr:col>
      <xdr:colOff>736599</xdr:colOff>
      <xdr:row>31</xdr:row>
      <xdr:rowOff>48784</xdr:rowOff>
    </xdr:to>
    <xdr:graphicFrame>
      <xdr:nvGraphicFramePr>
        <xdr:cNvPr id="3" name="2D 折線圖"/>
        <xdr:cNvGraphicFramePr/>
      </xdr:nvGraphicFramePr>
      <xdr:xfrm>
        <a:off x="29190187" y="4445000"/>
        <a:ext cx="5150613" cy="379401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11</xdr:col>
      <xdr:colOff>480086</xdr:colOff>
      <xdr:row>0</xdr:row>
      <xdr:rowOff>7992</xdr:rowOff>
    </xdr:from>
    <xdr:to>
      <xdr:col>15</xdr:col>
      <xdr:colOff>891513</xdr:colOff>
      <xdr:row>13</xdr:row>
      <xdr:rowOff>195207</xdr:rowOff>
    </xdr:to>
    <xdr:graphicFrame>
      <xdr:nvGraphicFramePr>
        <xdr:cNvPr id="5" name="2D 折線圖"/>
        <xdr:cNvGraphicFramePr/>
      </xdr:nvGraphicFramePr>
      <xdr:xfrm>
        <a:off x="14170686" y="7992"/>
        <a:ext cx="5389828" cy="379401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11</xdr:col>
      <xdr:colOff>564387</xdr:colOff>
      <xdr:row>16</xdr:row>
      <xdr:rowOff>74295</xdr:rowOff>
    </xdr:from>
    <xdr:to>
      <xdr:col>15</xdr:col>
      <xdr:colOff>736599</xdr:colOff>
      <xdr:row>31</xdr:row>
      <xdr:rowOff>48784</xdr:rowOff>
    </xdr:to>
    <xdr:graphicFrame>
      <xdr:nvGraphicFramePr>
        <xdr:cNvPr id="6" name="2D 折線圖"/>
        <xdr:cNvGraphicFramePr/>
      </xdr:nvGraphicFramePr>
      <xdr:xfrm>
        <a:off x="14254987" y="4445000"/>
        <a:ext cx="5150613" cy="379401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W68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23" width="16.3516" style="1" customWidth="1"/>
    <col min="24" max="16384" width="16.3516" style="1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32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t="s" s="3">
        <v>6</v>
      </c>
      <c r="G2" t="s" s="3">
        <v>7</v>
      </c>
      <c r="H2" t="s" s="3">
        <v>8</v>
      </c>
      <c r="I2" t="s" s="3">
        <v>9</v>
      </c>
      <c r="J2" t="s" s="3">
        <v>10</v>
      </c>
      <c r="K2" t="s" s="3">
        <v>11</v>
      </c>
      <c r="L2" t="s" s="3">
        <v>12</v>
      </c>
      <c r="M2" t="s" s="3">
        <v>13</v>
      </c>
      <c r="N2" t="s" s="3">
        <v>14</v>
      </c>
      <c r="O2" t="s" s="3">
        <v>15</v>
      </c>
      <c r="P2" t="s" s="3">
        <v>16</v>
      </c>
      <c r="Q2" t="s" s="3">
        <v>17</v>
      </c>
      <c r="R2" t="s" s="3">
        <v>18</v>
      </c>
      <c r="S2" t="s" s="3">
        <v>19</v>
      </c>
      <c r="T2" t="s" s="3">
        <v>20</v>
      </c>
      <c r="U2" t="s" s="3">
        <v>21</v>
      </c>
      <c r="V2" t="s" s="3">
        <v>22</v>
      </c>
      <c r="W2" t="s" s="3">
        <v>23</v>
      </c>
    </row>
    <row r="3" ht="20.25" customHeight="1">
      <c r="A3" s="4">
        <v>1960</v>
      </c>
      <c r="B3" s="5"/>
      <c r="C3" s="6"/>
      <c r="D3" s="7">
        <v>452628709.264706</v>
      </c>
      <c r="E3" s="8">
        <v>1421255928.59354</v>
      </c>
      <c r="F3" s="7">
        <v>230672268.907563</v>
      </c>
      <c r="G3" s="8">
        <v>1619277614.44771</v>
      </c>
      <c r="H3" s="8">
        <v>1591551246.47166</v>
      </c>
      <c r="I3" s="7">
        <v>423771524.569509</v>
      </c>
      <c r="J3" s="9">
        <f>SUM(D3:E3)</f>
        <v>1873884637.85825</v>
      </c>
      <c r="K3" s="8">
        <f>SUM(G3:H3)</f>
        <v>3210828860.91937</v>
      </c>
      <c r="L3" s="6"/>
      <c r="M3" s="6"/>
      <c r="N3" s="9">
        <v>9874476</v>
      </c>
      <c r="O3" s="9">
        <v>45954226</v>
      </c>
      <c r="P3" s="9">
        <f>J3/N3</f>
        <v>189.770539505919</v>
      </c>
      <c r="Q3" s="9">
        <f>K3/O3</f>
        <v>69.8701542904753</v>
      </c>
      <c r="R3" s="6"/>
      <c r="S3" s="9">
        <v>371.062859704241</v>
      </c>
      <c r="T3" s="6">
        <f>P3/R3</f>
      </c>
      <c r="U3" s="9">
        <f>Q3/S3</f>
        <v>0.188297353031144</v>
      </c>
      <c r="V3" s="6">
        <f>L3/(R3*N3)</f>
      </c>
      <c r="W3" s="9">
        <f>M3/(S3*O3)</f>
        <v>0</v>
      </c>
    </row>
    <row r="4" ht="20.05" customHeight="1">
      <c r="A4" s="10">
        <v>1961</v>
      </c>
      <c r="B4" s="11"/>
      <c r="C4" s="12"/>
      <c r="D4" s="13">
        <v>475327540.504202</v>
      </c>
      <c r="E4" s="14">
        <v>1431007379.92142</v>
      </c>
      <c r="F4" s="13">
        <v>230041995.798319</v>
      </c>
      <c r="G4" s="14">
        <v>1718605627.88744</v>
      </c>
      <c r="H4" s="14">
        <v>1875363677.09452</v>
      </c>
      <c r="I4" s="13">
        <v>478370432.591348</v>
      </c>
      <c r="J4" s="15">
        <f>SUM(D4:E4)</f>
        <v>1906334920.42562</v>
      </c>
      <c r="K4" s="14">
        <f>SUM(G4:H4)</f>
        <v>3593969304.98196</v>
      </c>
      <c r="L4" s="12"/>
      <c r="M4" s="12"/>
      <c r="N4" s="15">
        <v>10111639</v>
      </c>
      <c r="O4" s="15">
        <v>47060915</v>
      </c>
      <c r="P4" s="15">
        <f>J4/N4</f>
        <v>188.528775644148</v>
      </c>
      <c r="Q4" s="15">
        <f>K4/O4</f>
        <v>76.3684536304056</v>
      </c>
      <c r="R4" s="15">
        <v>645.8448595594861</v>
      </c>
      <c r="S4" s="15">
        <v>384.031275830590</v>
      </c>
      <c r="T4" s="15">
        <f>P4/R4</f>
        <v>0.291910313837194</v>
      </c>
      <c r="U4" s="15">
        <f>Q4/S4</f>
        <v>0.198859984685452</v>
      </c>
      <c r="V4" s="15">
        <f>L4/(R4*N4)</f>
        <v>0</v>
      </c>
      <c r="W4" s="15">
        <f>M4/(S4*O4)</f>
        <v>0</v>
      </c>
    </row>
    <row r="5" ht="20.05" customHeight="1">
      <c r="A5" s="10">
        <v>1962</v>
      </c>
      <c r="B5" s="11"/>
      <c r="C5" s="12"/>
      <c r="D5" s="13">
        <v>445915395.329218</v>
      </c>
      <c r="E5" s="14">
        <v>1517997735.36383</v>
      </c>
      <c r="F5" s="13">
        <v>237654300.411523</v>
      </c>
      <c r="G5" s="14">
        <v>1725325493.49013</v>
      </c>
      <c r="H5" s="14">
        <v>2050256209.96066</v>
      </c>
      <c r="I5" s="13">
        <v>549559008.819824</v>
      </c>
      <c r="J5" s="15">
        <f>SUM(D5:E5)</f>
        <v>1963913130.69305</v>
      </c>
      <c r="K5" s="14">
        <f>SUM(G5:H5)</f>
        <v>3775581703.45079</v>
      </c>
      <c r="L5" s="12"/>
      <c r="M5" s="12"/>
      <c r="N5" s="15">
        <v>10352180</v>
      </c>
      <c r="O5" s="15">
        <v>48161841</v>
      </c>
      <c r="P5" s="15">
        <f>J5/N5</f>
        <v>189.710102673355</v>
      </c>
      <c r="Q5" s="15">
        <f>K5/O5</f>
        <v>78.3936333216745</v>
      </c>
      <c r="R5" s="15">
        <v>654.923672964227</v>
      </c>
      <c r="S5" s="15">
        <v>392.074799169441</v>
      </c>
      <c r="T5" s="15">
        <f>P5/R5</f>
        <v>0.289667499442668</v>
      </c>
      <c r="U5" s="15">
        <f>Q5/S5</f>
        <v>0.199945606011254</v>
      </c>
      <c r="V5" s="15">
        <f>L5/(R5*N5)</f>
        <v>0</v>
      </c>
      <c r="W5" s="15">
        <f>M5/(S5*O5)</f>
        <v>0</v>
      </c>
    </row>
    <row r="6" ht="20.05" customHeight="1">
      <c r="A6" s="10">
        <v>1963</v>
      </c>
      <c r="B6" s="11"/>
      <c r="C6" s="12"/>
      <c r="D6" s="13">
        <v>401354271.042017</v>
      </c>
      <c r="E6" s="16">
        <v>1571376797.3939</v>
      </c>
      <c r="F6" s="13">
        <v>203193260.504202</v>
      </c>
      <c r="G6" s="14">
        <v>1798614027.71945</v>
      </c>
      <c r="H6" s="14">
        <v>2304683945.96143</v>
      </c>
      <c r="I6" s="13">
        <v>635237295.254095</v>
      </c>
      <c r="J6" s="15">
        <f>SUM(D6:E6)</f>
        <v>1972731068.43592</v>
      </c>
      <c r="K6" s="14">
        <f>SUM(G6:H6)</f>
        <v>4103297973.68088</v>
      </c>
      <c r="L6" s="12"/>
      <c r="M6" s="12"/>
      <c r="N6" s="15">
        <v>10597516</v>
      </c>
      <c r="O6" s="15">
        <v>49325050</v>
      </c>
      <c r="P6" s="15">
        <f>J6/N6</f>
        <v>186.150326966802</v>
      </c>
      <c r="Q6" s="15">
        <f>K6/O6</f>
        <v>83.1889267964428</v>
      </c>
      <c r="R6" s="15">
        <v>655.8631738227569</v>
      </c>
      <c r="S6" s="15">
        <v>416.092026837240</v>
      </c>
      <c r="T6" s="15">
        <f>P6/R6</f>
        <v>0.283824941537437</v>
      </c>
      <c r="U6" s="15">
        <f>Q6/S6</f>
        <v>0.199929153722965</v>
      </c>
      <c r="V6" s="15">
        <f>L6/(R6*N6)</f>
        <v>0</v>
      </c>
      <c r="W6" s="15">
        <f>M6/(S6*O6)</f>
        <v>0</v>
      </c>
    </row>
    <row r="7" ht="20.05" customHeight="1">
      <c r="A7" s="10">
        <v>1964</v>
      </c>
      <c r="B7" s="11"/>
      <c r="C7" s="12"/>
      <c r="D7" s="13">
        <v>405529192.184874</v>
      </c>
      <c r="E7" s="14">
        <v>1653126604.79397</v>
      </c>
      <c r="F7" s="13">
        <v>212268890.756303</v>
      </c>
      <c r="G7" s="16">
        <v>1994750104.9979</v>
      </c>
      <c r="H7" s="14">
        <v>2648818584.48928</v>
      </c>
      <c r="I7" s="14">
        <v>715875682.4863501</v>
      </c>
      <c r="J7" s="15">
        <f>SUM(D7:E7)</f>
        <v>2058655796.97884</v>
      </c>
      <c r="K7" s="15">
        <f>SUM(G7:H7)</f>
        <v>4643568689.48718</v>
      </c>
      <c r="L7" s="12"/>
      <c r="M7" s="12"/>
      <c r="N7" s="15">
        <v>10849977</v>
      </c>
      <c r="O7" s="15">
        <v>50552592</v>
      </c>
      <c r="P7" s="15">
        <f>J7/N7</f>
        <v>189.738263682848</v>
      </c>
      <c r="Q7" s="15">
        <f>K7/O7</f>
        <v>91.85619383249779</v>
      </c>
      <c r="R7" s="15">
        <v>665.627029642454</v>
      </c>
      <c r="S7" s="15">
        <v>436.720611317431</v>
      </c>
      <c r="T7" s="15">
        <f>P7/R7</f>
        <v>0.285051921321115</v>
      </c>
      <c r="U7" s="15">
        <f>Q7/S7</f>
        <v>0.210331711973475</v>
      </c>
      <c r="V7" s="15">
        <f>L7/(R7*N7)</f>
        <v>0</v>
      </c>
      <c r="W7" s="15">
        <f>M7/(S7*O7)</f>
        <v>0</v>
      </c>
    </row>
    <row r="8" ht="20.05" customHeight="1">
      <c r="A8" s="10">
        <v>1965</v>
      </c>
      <c r="B8" s="11"/>
      <c r="C8" s="12"/>
      <c r="D8" s="14">
        <v>485122994.60084</v>
      </c>
      <c r="E8" s="14">
        <v>1662515759.66339</v>
      </c>
      <c r="F8" s="13">
        <v>297689054.621849</v>
      </c>
      <c r="G8" s="14">
        <v>2191936161.27677</v>
      </c>
      <c r="H8" s="14">
        <v>2945486068.27155</v>
      </c>
      <c r="I8" s="13">
        <v>790844183.116338</v>
      </c>
      <c r="J8" s="14">
        <f>SUM(D8:E8)</f>
        <v>2147638754.26423</v>
      </c>
      <c r="K8" s="14">
        <f>SUM(G8:H8)</f>
        <v>5137422229.54832</v>
      </c>
      <c r="L8" s="12"/>
      <c r="M8" s="12"/>
      <c r="N8" s="15">
        <v>11110825</v>
      </c>
      <c r="O8" s="15">
        <v>51841626</v>
      </c>
      <c r="P8" s="15">
        <f>J8/N8</f>
        <v>193.292465164759</v>
      </c>
      <c r="Q8" s="15">
        <f>K8/O8</f>
        <v>99.0984007628989</v>
      </c>
      <c r="R8" s="15">
        <v>666.490355993544</v>
      </c>
      <c r="S8" s="15">
        <v>470.233701151015</v>
      </c>
      <c r="T8" s="15">
        <f>P8/R8</f>
        <v>0.29001539696192</v>
      </c>
      <c r="U8" s="15">
        <f>Q8/S8</f>
        <v>0.210742872151296</v>
      </c>
      <c r="V8" s="15">
        <f>L8/(R8*N8)</f>
        <v>0</v>
      </c>
      <c r="W8" s="15">
        <f>M8/(S8*O8)</f>
        <v>0</v>
      </c>
    </row>
    <row r="9" ht="20.05" customHeight="1">
      <c r="A9" s="10">
        <v>1966</v>
      </c>
      <c r="B9" s="11"/>
      <c r="C9" s="12"/>
      <c r="D9" s="13">
        <v>502368228.592437</v>
      </c>
      <c r="E9" s="14">
        <v>1798315815.63807</v>
      </c>
      <c r="F9" s="13">
        <v>280462205.882353</v>
      </c>
      <c r="G9" s="14">
        <v>2220075598.48803</v>
      </c>
      <c r="H9" s="14">
        <v>3181758259.18638</v>
      </c>
      <c r="I9" s="13">
        <v>903191936.1612771</v>
      </c>
      <c r="J9" s="15">
        <f>SUM(D9:E9)</f>
        <v>2300684044.23051</v>
      </c>
      <c r="K9" s="14">
        <f>SUM(G9:H9)</f>
        <v>5401833857.67441</v>
      </c>
      <c r="L9" s="12"/>
      <c r="M9" s="12"/>
      <c r="N9" s="15">
        <v>11380665</v>
      </c>
      <c r="O9" s="15">
        <v>53199414</v>
      </c>
      <c r="P9" s="15">
        <f>J9/N9</f>
        <v>202.157259196234</v>
      </c>
      <c r="Q9" s="15">
        <f>K9/O9</f>
        <v>101.539348867159</v>
      </c>
      <c r="R9" s="15">
        <v>683.376785480711</v>
      </c>
      <c r="S9" s="15">
        <v>484.763527108262</v>
      </c>
      <c r="T9" s="15">
        <f>P9/R9</f>
        <v>0.295821080685422</v>
      </c>
      <c r="U9" s="15">
        <f>Q9/S9</f>
        <v>0.209461610020183</v>
      </c>
      <c r="V9" s="15">
        <f>L9/(R9*N9)</f>
        <v>0</v>
      </c>
      <c r="W9" s="15">
        <f>M9/(S9*O9)</f>
        <v>0</v>
      </c>
    </row>
    <row r="10" ht="20.05" customHeight="1">
      <c r="A10" s="10">
        <v>1967</v>
      </c>
      <c r="B10" s="11"/>
      <c r="C10" s="12"/>
      <c r="D10" s="13">
        <v>559275604.4032919</v>
      </c>
      <c r="E10" s="14">
        <v>1958907436.11644</v>
      </c>
      <c r="F10" s="13">
        <v>280452695.473251</v>
      </c>
      <c r="G10" s="14">
        <v>2616547669.04662</v>
      </c>
      <c r="H10" s="14">
        <v>3295022763.28813</v>
      </c>
      <c r="I10" s="13">
        <v>990970180.596388</v>
      </c>
      <c r="J10" s="15">
        <f>SUM(D10:E10)</f>
        <v>2518183040.51973</v>
      </c>
      <c r="K10" s="14">
        <f>SUM(G10:H10)</f>
        <v>5911570432.33475</v>
      </c>
      <c r="L10" s="12"/>
      <c r="M10" s="12"/>
      <c r="N10" s="15">
        <v>11657650</v>
      </c>
      <c r="O10" s="15">
        <v>54629793</v>
      </c>
      <c r="P10" s="15">
        <f>J10/N10</f>
        <v>216.011206419796</v>
      </c>
      <c r="Q10" s="15">
        <f>K10/O10</f>
        <v>108.211474137102</v>
      </c>
      <c r="R10" s="15">
        <v>710.097092344873</v>
      </c>
      <c r="S10" s="15">
        <v>497.565620925504</v>
      </c>
      <c r="T10" s="15">
        <f>P10/R10</f>
        <v>0.304199536582366</v>
      </c>
      <c r="U10" s="15">
        <f>Q10/S10</f>
        <v>0.217481814631448</v>
      </c>
      <c r="V10" s="15">
        <f>L10/(R10*N10)</f>
        <v>0</v>
      </c>
      <c r="W10" s="15">
        <f>M10/(S10*O10)</f>
        <v>0</v>
      </c>
    </row>
    <row r="11" ht="20.05" customHeight="1">
      <c r="A11" s="10">
        <v>1968</v>
      </c>
      <c r="B11" s="11"/>
      <c r="C11" s="12"/>
      <c r="D11" s="13">
        <v>569726904.537815</v>
      </c>
      <c r="E11" s="14">
        <v>2266029678.47665</v>
      </c>
      <c r="F11" s="13">
        <v>290420168.067227</v>
      </c>
      <c r="G11" s="14">
        <v>2938681226.37547</v>
      </c>
      <c r="H11" s="14">
        <v>3463092675.22371</v>
      </c>
      <c r="I11" s="14">
        <v>1095968080.63839</v>
      </c>
      <c r="J11" s="15">
        <f>SUM(D11:E11)</f>
        <v>2835756583.01447</v>
      </c>
      <c r="K11" s="14">
        <f>SUM(G11:H11)</f>
        <v>6401773901.59918</v>
      </c>
      <c r="L11" s="12"/>
      <c r="M11" s="12"/>
      <c r="N11" s="15">
        <v>11937607</v>
      </c>
      <c r="O11" s="15">
        <v>56124743</v>
      </c>
      <c r="P11" s="15">
        <f>J11/N11</f>
        <v>237.548160449114</v>
      </c>
      <c r="Q11" s="15">
        <f>K11/O11</f>
        <v>114.063308968723</v>
      </c>
      <c r="R11" s="15">
        <v>733.671465289092</v>
      </c>
      <c r="S11" s="15">
        <v>519.343745609302</v>
      </c>
      <c r="T11" s="15">
        <f>P11/R11</f>
        <v>0.323780018288583</v>
      </c>
      <c r="U11" s="15">
        <f>Q11/S11</f>
        <v>0.219629696002023</v>
      </c>
      <c r="V11" s="15">
        <f>L11/(R11*N11)</f>
        <v>0</v>
      </c>
      <c r="W11" s="15">
        <f>M11/(S11*O11)</f>
        <v>0</v>
      </c>
    </row>
    <row r="12" ht="20.05" customHeight="1">
      <c r="A12" s="10">
        <v>1969</v>
      </c>
      <c r="B12" s="11"/>
      <c r="C12" s="12"/>
      <c r="D12" s="13">
        <v>576361745.798319</v>
      </c>
      <c r="E12" s="14">
        <v>2499224685.12919</v>
      </c>
      <c r="F12" s="13">
        <v>340000016.806723</v>
      </c>
      <c r="G12" s="14">
        <v>2947921041.57917</v>
      </c>
      <c r="H12" s="14">
        <v>3877786908.06049</v>
      </c>
      <c r="I12" s="14">
        <v>1269634607.30785</v>
      </c>
      <c r="J12" s="15">
        <f>SUM(D12:E12)</f>
        <v>3075586430.92751</v>
      </c>
      <c r="K12" s="14">
        <f>SUM(G12:H12)</f>
        <v>6825707949.63966</v>
      </c>
      <c r="L12" s="12"/>
      <c r="M12" s="12"/>
      <c r="N12" s="15">
        <v>12214948</v>
      </c>
      <c r="O12" s="15">
        <v>57676805</v>
      </c>
      <c r="P12" s="15">
        <f>J12/N12</f>
        <v>251.788745308413</v>
      </c>
      <c r="Q12" s="15">
        <f>K12/O12</f>
        <v>118.344071757090</v>
      </c>
      <c r="R12" s="15">
        <v>772.344050732787</v>
      </c>
      <c r="S12" s="15">
        <v>533.203576773906</v>
      </c>
      <c r="T12" s="15">
        <f>P12/R12</f>
        <v>0.326005936175102</v>
      </c>
      <c r="U12" s="15">
        <f>Q12/S12</f>
        <v>0.221949133336874</v>
      </c>
      <c r="V12" s="15">
        <f>L12/(R12*N12)</f>
        <v>0</v>
      </c>
      <c r="W12" s="15">
        <f>M12/(S12*O12)</f>
        <v>0</v>
      </c>
    </row>
    <row r="13" ht="20.05" customHeight="1">
      <c r="A13" s="10">
        <v>1970</v>
      </c>
      <c r="B13" s="11"/>
      <c r="C13" s="12"/>
      <c r="D13" s="13">
        <v>660643350.336134</v>
      </c>
      <c r="E13" s="14">
        <v>2731580347.69802</v>
      </c>
      <c r="F13" s="13">
        <v>369243680.672269</v>
      </c>
      <c r="G13" s="14">
        <v>3352372952.54095</v>
      </c>
      <c r="H13" s="14">
        <v>4469076338.60221</v>
      </c>
      <c r="I13" s="14">
        <v>1462620747.58505</v>
      </c>
      <c r="J13" s="15">
        <f>SUM(D13:E13)</f>
        <v>3392223698.03415</v>
      </c>
      <c r="K13" s="14">
        <f>SUM(G13:H13)</f>
        <v>7821449291.14316</v>
      </c>
      <c r="L13" s="12"/>
      <c r="M13" s="12"/>
      <c r="N13" s="15">
        <v>12485736</v>
      </c>
      <c r="O13" s="15">
        <v>59290872</v>
      </c>
      <c r="P13" s="15">
        <f>J13/N13</f>
        <v>271.687924366986</v>
      </c>
      <c r="Q13" s="15">
        <f>K13/O13</f>
        <v>131.916583907607</v>
      </c>
      <c r="R13" s="15">
        <v>784.658506055797</v>
      </c>
      <c r="S13" s="15">
        <v>577.577323482539</v>
      </c>
      <c r="T13" s="15">
        <f>P13/R13</f>
        <v>0.346249893769286</v>
      </c>
      <c r="U13" s="15">
        <f>Q13/S13</f>
        <v>0.228396404332856</v>
      </c>
      <c r="V13" s="15">
        <f>L13/(R13*N13)</f>
        <v>0</v>
      </c>
      <c r="W13" s="15">
        <f>M13/(S13*O13)</f>
        <v>0</v>
      </c>
    </row>
    <row r="14" ht="20.05" customHeight="1">
      <c r="A14" s="10">
        <v>1971</v>
      </c>
      <c r="B14" s="11"/>
      <c r="C14" s="12"/>
      <c r="D14" s="13">
        <v>652127438.161889</v>
      </c>
      <c r="E14" s="14">
        <v>2735458314.75659</v>
      </c>
      <c r="F14" s="13">
        <v>404553136.593592</v>
      </c>
      <c r="G14" s="16">
        <v>3409491810.1638</v>
      </c>
      <c r="H14" s="14">
        <v>4754673395.13235</v>
      </c>
      <c r="I14" s="14">
        <v>1621797564.04872</v>
      </c>
      <c r="J14" s="15">
        <f>SUM(D14:E14)</f>
        <v>3387585752.91848</v>
      </c>
      <c r="K14" s="15">
        <f>SUM(G14:H14)</f>
        <v>8164165205.29615</v>
      </c>
      <c r="L14" s="12"/>
      <c r="M14" s="12"/>
      <c r="N14" s="15">
        <v>12747831</v>
      </c>
      <c r="O14" s="15">
        <v>60878781</v>
      </c>
      <c r="P14" s="15">
        <f>J14/N14</f>
        <v>265.738206987407</v>
      </c>
      <c r="Q14" s="15">
        <f>K14/O14</f>
        <v>134.105267405012</v>
      </c>
      <c r="R14" s="15">
        <v>778.569859264325</v>
      </c>
      <c r="S14" s="15">
        <v>565.146953776057</v>
      </c>
      <c r="T14" s="15">
        <f>P14/R14</f>
        <v>0.34131581620499</v>
      </c>
      <c r="U14" s="15">
        <f>Q14/S14</f>
        <v>0.237292736887249</v>
      </c>
      <c r="V14" s="15">
        <f>L14/(R14*N14)</f>
        <v>0</v>
      </c>
      <c r="W14" s="15">
        <f>M14/(S14*O14)</f>
        <v>0</v>
      </c>
    </row>
    <row r="15" ht="20.05" customHeight="1">
      <c r="A15" s="10">
        <v>1972</v>
      </c>
      <c r="B15" s="11"/>
      <c r="C15" s="12"/>
      <c r="D15" s="13">
        <v>682889314.3216079</v>
      </c>
      <c r="E15" s="14">
        <v>2697809316.83641</v>
      </c>
      <c r="F15" s="13">
        <v>434170854.271357</v>
      </c>
      <c r="G15" s="14">
        <v>3088341656.62132</v>
      </c>
      <c r="H15" s="14">
        <v>4684035317.48549</v>
      </c>
      <c r="I15" s="14">
        <v>1382813845.35905</v>
      </c>
      <c r="J15" s="15">
        <f>SUM(D15:E15)</f>
        <v>3380698631.15802</v>
      </c>
      <c r="K15" s="14">
        <f>SUM(G15:H15)</f>
        <v>7772376974.10681</v>
      </c>
      <c r="L15" s="12"/>
      <c r="M15" s="12"/>
      <c r="N15" s="15">
        <v>13002234</v>
      </c>
      <c r="O15" s="15">
        <v>62509565</v>
      </c>
      <c r="P15" s="15">
        <f>J15/N15</f>
        <v>260.009059301503</v>
      </c>
      <c r="Q15" s="15">
        <f>K15/O15</f>
        <v>124.339002744729</v>
      </c>
      <c r="R15" s="15">
        <v>760.202942079060</v>
      </c>
      <c r="S15" s="15">
        <v>554.880102391572</v>
      </c>
      <c r="T15" s="15">
        <f>P15/R15</f>
        <v>0.342025852452518</v>
      </c>
      <c r="U15" s="15">
        <f>Q15/S15</f>
        <v>0.224082648141138</v>
      </c>
      <c r="V15" s="15">
        <f>L15/(R15*N15)</f>
        <v>0</v>
      </c>
      <c r="W15" s="15">
        <f>M15/(S15*O15)</f>
        <v>0</v>
      </c>
    </row>
    <row r="16" ht="20.05" customHeight="1">
      <c r="A16" s="10">
        <v>1973</v>
      </c>
      <c r="B16" s="11"/>
      <c r="C16" s="12"/>
      <c r="D16" s="16">
        <v>795661200.1875</v>
      </c>
      <c r="E16" s="14">
        <v>2855745059.09887</v>
      </c>
      <c r="F16" s="17">
        <v>487812484.375</v>
      </c>
      <c r="G16" s="14">
        <v>2071975787.38296</v>
      </c>
      <c r="H16" s="14">
        <v>5168758680.69408</v>
      </c>
      <c r="I16" s="13">
        <v>942305873.451244</v>
      </c>
      <c r="J16" s="15">
        <f>SUM(D16:E16)</f>
        <v>3651406259.28637</v>
      </c>
      <c r="K16" s="14">
        <f>SUM(G16:H16)</f>
        <v>7240734468.07704</v>
      </c>
      <c r="L16" s="12"/>
      <c r="M16" s="12"/>
      <c r="N16" s="15">
        <v>13252033</v>
      </c>
      <c r="O16" s="15">
        <v>64285624</v>
      </c>
      <c r="P16" s="15">
        <f>J16/N16</f>
        <v>275.535554377685</v>
      </c>
      <c r="Q16" s="15">
        <f>K16/O16</f>
        <v>112.633805469121</v>
      </c>
      <c r="R16" s="15">
        <v>798.512469906156</v>
      </c>
      <c r="S16" s="15">
        <v>577.665325548458</v>
      </c>
      <c r="T16" s="15">
        <f>P16/R16</f>
        <v>0.345061053849374</v>
      </c>
      <c r="U16" s="15">
        <f>Q16/S16</f>
        <v>0.194981073794211</v>
      </c>
      <c r="V16" s="15">
        <f>L16/(R16*N16)</f>
        <v>0</v>
      </c>
      <c r="W16" s="15">
        <f>M16/(S16*O16)</f>
        <v>0</v>
      </c>
    </row>
    <row r="17" ht="20.05" customHeight="1">
      <c r="A17" s="10">
        <v>1974</v>
      </c>
      <c r="B17" s="11"/>
      <c r="C17" s="12"/>
      <c r="D17" s="14">
        <v>1198513211.08271</v>
      </c>
      <c r="E17" s="14">
        <v>2746033713.81462</v>
      </c>
      <c r="F17" s="13">
        <v>652932345.8646621</v>
      </c>
      <c r="G17" s="14">
        <v>2836767676.76768</v>
      </c>
      <c r="H17" s="14">
        <v>5603548231.01223</v>
      </c>
      <c r="I17" s="16">
        <v>1374040404.0404</v>
      </c>
      <c r="J17" s="14">
        <f>SUM(D17:E17)</f>
        <v>3944546924.89733</v>
      </c>
      <c r="K17" s="14">
        <f>SUM(G17:H17)</f>
        <v>8440315907.77991</v>
      </c>
      <c r="L17" s="12"/>
      <c r="M17" s="12"/>
      <c r="N17" s="15">
        <v>13501931</v>
      </c>
      <c r="O17" s="15">
        <v>66149169</v>
      </c>
      <c r="P17" s="15">
        <f>J17/N17</f>
        <v>292.146873280372</v>
      </c>
      <c r="Q17" s="15">
        <f>K17/O17</f>
        <v>127.595191827427</v>
      </c>
      <c r="R17" s="15">
        <v>813.874407926739</v>
      </c>
      <c r="S17" s="15">
        <v>581.265752516486</v>
      </c>
      <c r="T17" s="15">
        <f>P17/R17</f>
        <v>0.358958176390613</v>
      </c>
      <c r="U17" s="15">
        <f>Q17/S17</f>
        <v>0.219512660560211</v>
      </c>
      <c r="V17" s="15">
        <f>L17/(R17*N17)</f>
        <v>0</v>
      </c>
      <c r="W17" s="15">
        <f>M17/(S17*O17)</f>
        <v>0</v>
      </c>
    </row>
    <row r="18" ht="20.05" customHeight="1">
      <c r="A18" s="10">
        <v>1975</v>
      </c>
      <c r="B18" s="11"/>
      <c r="C18" s="12"/>
      <c r="D18" s="14">
        <v>1162011206.64765</v>
      </c>
      <c r="E18" s="14">
        <v>2785222351.37333</v>
      </c>
      <c r="F18" s="13">
        <v>735806005.706134</v>
      </c>
      <c r="G18" s="14">
        <v>3387171717.17172</v>
      </c>
      <c r="H18" s="14">
        <v>5713159041.89622</v>
      </c>
      <c r="I18" s="14">
        <v>1605151515.15152</v>
      </c>
      <c r="J18" s="14">
        <f>SUM(D18:E18)</f>
        <v>3947233558.02098</v>
      </c>
      <c r="K18" s="14">
        <f>SUM(G18:H18)</f>
        <v>9100330759.06794</v>
      </c>
      <c r="L18" s="15">
        <v>-127726375.3958</v>
      </c>
      <c r="M18" s="12"/>
      <c r="N18" s="15">
        <v>13755141</v>
      </c>
      <c r="O18" s="15">
        <v>68126999</v>
      </c>
      <c r="P18" s="15">
        <f>J18/N18</f>
        <v>286.964238172548</v>
      </c>
      <c r="Q18" s="15">
        <f>K18/O18</f>
        <v>133.578917208256</v>
      </c>
      <c r="R18" s="15">
        <v>847.834294830374</v>
      </c>
      <c r="S18" s="15">
        <v>588.159566348217</v>
      </c>
      <c r="T18" s="15">
        <f>P18/R18</f>
        <v>0.338467363165536</v>
      </c>
      <c r="U18" s="15">
        <f>Q18/S18</f>
        <v>0.227113397198697</v>
      </c>
      <c r="V18" s="15">
        <f>L18/(R18*N18)</f>
        <v>-0.0109522805913169</v>
      </c>
      <c r="W18" s="15">
        <f>M18/(S18*O18)</f>
        <v>0</v>
      </c>
    </row>
    <row r="19" ht="20.05" customHeight="1">
      <c r="A19" s="10">
        <v>1976</v>
      </c>
      <c r="B19" s="11"/>
      <c r="C19" s="12"/>
      <c r="D19" s="14">
        <v>1052996951.12961</v>
      </c>
      <c r="E19" s="14">
        <v>3005494249.29951</v>
      </c>
      <c r="F19" s="13">
        <v>668252045.184304</v>
      </c>
      <c r="G19" s="14">
        <v>3872525252.52525</v>
      </c>
      <c r="H19" s="14">
        <v>5993275558.59976</v>
      </c>
      <c r="I19" s="14">
        <v>1799191919.19192</v>
      </c>
      <c r="J19" s="14">
        <f>SUM(D19:E19)</f>
        <v>4058491200.42912</v>
      </c>
      <c r="K19" s="14">
        <f>SUM(G19:H19)</f>
        <v>9865800811.12501</v>
      </c>
      <c r="L19" s="15">
        <v>-19971469.3317</v>
      </c>
      <c r="M19" s="15">
        <v>-1030001983.62888</v>
      </c>
      <c r="N19" s="15">
        <v>14012894</v>
      </c>
      <c r="O19" s="15">
        <v>70230923</v>
      </c>
      <c r="P19" s="15">
        <f>J19/N19</f>
        <v>289.625483531747</v>
      </c>
      <c r="Q19" s="15">
        <f>K19/O19</f>
        <v>140.476593353686</v>
      </c>
      <c r="R19" s="15">
        <v>859.9953078581329</v>
      </c>
      <c r="S19" s="15">
        <v>599.958054911438</v>
      </c>
      <c r="T19" s="15">
        <f>P19/R19</f>
        <v>0.336775655501046</v>
      </c>
      <c r="U19" s="15">
        <f>Q19/S19</f>
        <v>0.234144024242532</v>
      </c>
      <c r="V19" s="15">
        <f>L19/(R19*N19)</f>
        <v>-0.00165724264100688</v>
      </c>
      <c r="W19" s="15">
        <f>M19/(S19*O19)</f>
        <v>-0.0244449299191917</v>
      </c>
    </row>
    <row r="20" ht="20.05" customHeight="1">
      <c r="A20" s="10">
        <v>1977</v>
      </c>
      <c r="B20" s="11"/>
      <c r="C20" s="12"/>
      <c r="D20" s="14">
        <v>1271487722.77339</v>
      </c>
      <c r="E20" s="14">
        <v>2887107997.54907</v>
      </c>
      <c r="F20" s="13">
        <v>904509594.137542</v>
      </c>
      <c r="G20" s="14">
        <v>4441212121.21212</v>
      </c>
      <c r="H20" s="14">
        <v>6169870753.91282</v>
      </c>
      <c r="I20" s="14">
        <v>2059494949.49495</v>
      </c>
      <c r="J20" s="14">
        <f>SUM(D20:E20)</f>
        <v>4158595720.32246</v>
      </c>
      <c r="K20" s="14">
        <f>SUM(G20:H20)</f>
        <v>10611082875.1249</v>
      </c>
      <c r="L20" s="15">
        <v>106510381.4383</v>
      </c>
      <c r="M20" s="15">
        <v>-1372727050.01093</v>
      </c>
      <c r="N20" s="15">
        <v>14273495</v>
      </c>
      <c r="O20" s="15">
        <v>72451105</v>
      </c>
      <c r="P20" s="15">
        <f>J20/N20</f>
        <v>291.350907421235</v>
      </c>
      <c r="Q20" s="15">
        <f>K20/O20</f>
        <v>146.458537452602</v>
      </c>
      <c r="R20" s="15">
        <v>887.357749445475</v>
      </c>
      <c r="S20" s="15">
        <v>604.531768445126</v>
      </c>
      <c r="T20" s="15">
        <f>P20/R20</f>
        <v>0.328335338935514</v>
      </c>
      <c r="U20" s="15">
        <f>Q20/S20</f>
        <v>0.242267727020034</v>
      </c>
      <c r="V20" s="15">
        <f>L20/(R20*N20)</f>
        <v>0.00840935848098825</v>
      </c>
      <c r="W20" s="15">
        <f>M20/(S20*O20)</f>
        <v>-0.031341519629885</v>
      </c>
    </row>
    <row r="21" ht="20.05" customHeight="1">
      <c r="A21" s="10">
        <v>1978</v>
      </c>
      <c r="B21" s="11"/>
      <c r="C21" s="12"/>
      <c r="D21" s="13">
        <v>841415724.279308</v>
      </c>
      <c r="E21" s="14">
        <v>3321858899.55585</v>
      </c>
      <c r="F21" s="13">
        <v>518513779.628443</v>
      </c>
      <c r="G21" s="14">
        <v>5107777777.77778</v>
      </c>
      <c r="H21" s="14">
        <v>6756897541.56986</v>
      </c>
      <c r="I21" s="14">
        <v>2420303030.30303</v>
      </c>
      <c r="J21" s="15">
        <f>SUM(D21:E21)</f>
        <v>4163274623.83516</v>
      </c>
      <c r="K21" s="14">
        <f>SUM(G21:H21)</f>
        <v>11864675319.3476</v>
      </c>
      <c r="L21" s="15">
        <v>-52936904.7877</v>
      </c>
      <c r="M21" s="15">
        <v>-1832569299.27851</v>
      </c>
      <c r="N21" s="15">
        <v>14533691</v>
      </c>
      <c r="O21" s="15">
        <v>74789330</v>
      </c>
      <c r="P21" s="15">
        <f>J21/N21</f>
        <v>286.456800535746</v>
      </c>
      <c r="Q21" s="15">
        <f>K21/O21</f>
        <v>158.641283714503</v>
      </c>
      <c r="R21" s="15">
        <v>920.742997169197</v>
      </c>
      <c r="S21" s="15">
        <v>632.766351019775</v>
      </c>
      <c r="T21" s="15">
        <f>P21/R21</f>
        <v>0.311114829454528</v>
      </c>
      <c r="U21" s="15">
        <f>Q21/S21</f>
        <v>0.25071068247993</v>
      </c>
      <c r="V21" s="15">
        <f>L21/(R21*N21)</f>
        <v>-0.00395588991669841</v>
      </c>
      <c r="W21" s="15">
        <f>M21/(S21*O21)</f>
        <v>-0.0387237482145569</v>
      </c>
    </row>
    <row r="22" ht="20.05" customHeight="1">
      <c r="A22" s="10">
        <v>1979</v>
      </c>
      <c r="B22" s="11"/>
      <c r="C22" s="12"/>
      <c r="D22" s="13">
        <v>916395653.050739</v>
      </c>
      <c r="E22" s="17">
        <v>3658145042.095</v>
      </c>
      <c r="F22" s="13">
        <v>609120122.029544</v>
      </c>
      <c r="G22" s="14">
        <v>5469393939.39394</v>
      </c>
      <c r="H22" s="14">
        <v>7272068352.24623</v>
      </c>
      <c r="I22" s="16">
        <v>2762020202.0202</v>
      </c>
      <c r="J22" s="15">
        <f>SUM(D22:E22)</f>
        <v>4574540695.14574</v>
      </c>
      <c r="K22" s="14">
        <f>SUM(G22:H22)</f>
        <v>12741462291.6402</v>
      </c>
      <c r="L22" s="15">
        <v>-323165631.0015</v>
      </c>
      <c r="M22" s="15">
        <v>-2352289484.33947</v>
      </c>
      <c r="N22" s="15">
        <v>14788866</v>
      </c>
      <c r="O22" s="15">
        <v>77407341</v>
      </c>
      <c r="P22" s="15">
        <f>J22/N22</f>
        <v>309.323290585346</v>
      </c>
      <c r="Q22" s="15">
        <f>K22/O22</f>
        <v>164.602764118202</v>
      </c>
      <c r="R22" s="15">
        <v>962.798974667654</v>
      </c>
      <c r="S22" s="15">
        <v>634.343194028616</v>
      </c>
      <c r="T22" s="15">
        <f>P22/R22</f>
        <v>0.321275051930877</v>
      </c>
      <c r="U22" s="15">
        <f>Q22/S22</f>
        <v>0.25948534747072</v>
      </c>
      <c r="V22" s="15">
        <f>L22/(R22*N22)</f>
        <v>-0.0226962796488957</v>
      </c>
      <c r="W22" s="15">
        <f>M22/(S22*O22)</f>
        <v>-0.0479053848156838</v>
      </c>
    </row>
    <row r="23" ht="20.05" customHeight="1">
      <c r="A23" s="10">
        <v>1980</v>
      </c>
      <c r="B23" s="11"/>
      <c r="C23" s="12"/>
      <c r="D23" s="16">
        <v>1119568807.6225</v>
      </c>
      <c r="E23" s="14">
        <v>3830791558.93264</v>
      </c>
      <c r="F23" s="13">
        <v>668360526.315789</v>
      </c>
      <c r="G23" s="14">
        <v>6279191919.19192</v>
      </c>
      <c r="H23" s="14">
        <v>8055176700.63898</v>
      </c>
      <c r="I23" s="14">
        <v>3363636363.63636</v>
      </c>
      <c r="J23" s="15">
        <f>SUM(D23:E23)</f>
        <v>4950360366.55514</v>
      </c>
      <c r="K23" s="14">
        <f>SUM(G23:H23)</f>
        <v>14334368619.8309</v>
      </c>
      <c r="L23" s="15">
        <v>-783502176.0477</v>
      </c>
      <c r="M23" s="15">
        <v>-2889465609.9967</v>
      </c>
      <c r="N23" s="15">
        <v>15035840</v>
      </c>
      <c r="O23" s="15">
        <v>80624057</v>
      </c>
      <c r="P23" s="15">
        <f>J23/N23</f>
        <v>329.237366622360</v>
      </c>
      <c r="Q23" s="15">
        <f>K23/O23</f>
        <v>177.792698025986</v>
      </c>
      <c r="R23" s="18">
        <v>1002.3452958</v>
      </c>
      <c r="S23" s="15">
        <v>671.2514936990571</v>
      </c>
      <c r="T23" s="15">
        <f>P23/R23</f>
        <v>0.328467014313253</v>
      </c>
      <c r="U23" s="15">
        <f>Q23/S23</f>
        <v>0.264867489599503</v>
      </c>
      <c r="V23" s="15">
        <f>L23/(R23*N23)</f>
        <v>-0.0519870476931384</v>
      </c>
      <c r="W23" s="15">
        <f>M23/(S23*O23)</f>
        <v>-0.0533909461031394</v>
      </c>
    </row>
    <row r="24" ht="20.05" customHeight="1">
      <c r="A24" s="10">
        <v>1981</v>
      </c>
      <c r="B24" s="11"/>
      <c r="C24" s="12"/>
      <c r="D24" s="14">
        <v>1234740284.15584</v>
      </c>
      <c r="E24" s="14">
        <v>3920278295.54748</v>
      </c>
      <c r="F24" s="13">
        <v>669246768.831169</v>
      </c>
      <c r="G24" s="14">
        <v>7717070707.07071</v>
      </c>
      <c r="H24" s="14">
        <v>8810882347.50666</v>
      </c>
      <c r="I24" s="14">
        <v>3782424242.42424</v>
      </c>
      <c r="J24" s="14">
        <f>SUM(D24:E24)</f>
        <v>5155018579.70332</v>
      </c>
      <c r="K24" s="14">
        <f>SUM(G24:H24)</f>
        <v>16527953054.5774</v>
      </c>
      <c r="L24" s="15">
        <v>-632003889.4114</v>
      </c>
      <c r="M24" s="15">
        <v>-2939397719.16759</v>
      </c>
      <c r="N24" s="15">
        <v>15272822</v>
      </c>
      <c r="O24" s="15">
        <v>84270202</v>
      </c>
      <c r="P24" s="15">
        <f>J24/N24</f>
        <v>337.528884950229</v>
      </c>
      <c r="Q24" s="15">
        <f>K24/O24</f>
        <v>196.130454921390</v>
      </c>
      <c r="R24" s="15">
        <v>1043.034795308480</v>
      </c>
      <c r="S24" s="15">
        <v>693.076043738388</v>
      </c>
      <c r="T24" s="15">
        <f>P24/R24</f>
        <v>0.323602708623353</v>
      </c>
      <c r="U24" s="15">
        <f>Q24/S24</f>
        <v>0.282985477125252</v>
      </c>
      <c r="V24" s="15">
        <f>L24/(R24*N24)</f>
        <v>-0.0396736049175973</v>
      </c>
      <c r="W24" s="15">
        <f>M24/(S24*O24)</f>
        <v>-0.0503272766611077</v>
      </c>
    </row>
    <row r="25" ht="20.05" customHeight="1">
      <c r="A25" s="10">
        <v>1982</v>
      </c>
      <c r="B25" s="11"/>
      <c r="C25" s="12"/>
      <c r="D25" s="14">
        <v>1268465275.78087</v>
      </c>
      <c r="E25" s="14">
        <v>4013392807.75288</v>
      </c>
      <c r="F25" s="13">
        <v>653580028.832292</v>
      </c>
      <c r="G25" s="14">
        <v>8740853080.56872</v>
      </c>
      <c r="H25" s="14">
        <v>9757045945.17881</v>
      </c>
      <c r="I25" s="14">
        <v>4189289099.52607</v>
      </c>
      <c r="J25" s="14">
        <f>SUM(D25:E25)</f>
        <v>5281858083.53375</v>
      </c>
      <c r="K25" s="14">
        <f>SUM(G25:H25)</f>
        <v>18497899025.7475</v>
      </c>
      <c r="L25" s="15">
        <v>-780445722.331</v>
      </c>
      <c r="M25" s="15">
        <v>-3419080126.31537</v>
      </c>
      <c r="N25" s="15">
        <v>15501210</v>
      </c>
      <c r="O25" s="15">
        <v>87828198</v>
      </c>
      <c r="P25" s="15">
        <f>J25/N25</f>
        <v>340.738438066045</v>
      </c>
      <c r="Q25" s="15">
        <f>K25/O25</f>
        <v>210.614579906871</v>
      </c>
      <c r="R25" s="15">
        <v>1070.227972178460</v>
      </c>
      <c r="S25" s="15">
        <v>708.473153496042</v>
      </c>
      <c r="T25" s="15">
        <f>P25/R25</f>
        <v>0.31837930508625</v>
      </c>
      <c r="U25" s="15">
        <f>Q25/S25</f>
        <v>0.297279549503844</v>
      </c>
      <c r="V25" s="15">
        <f>L25/(R25*N25)</f>
        <v>-0.0470436279815833</v>
      </c>
      <c r="W25" s="15">
        <f>M25/(S25*O25)</f>
        <v>-0.0549480023787461</v>
      </c>
    </row>
    <row r="26" ht="20.05" customHeight="1">
      <c r="A26" s="10">
        <v>1983</v>
      </c>
      <c r="B26" s="11"/>
      <c r="C26" s="12"/>
      <c r="D26" s="16">
        <v>1471615363.8334</v>
      </c>
      <c r="E26" s="14">
        <v>4076972703.44504</v>
      </c>
      <c r="F26" s="13">
        <v>678198028.049299</v>
      </c>
      <c r="G26" s="16">
        <v>7825196850.3937</v>
      </c>
      <c r="H26" s="16">
        <v>10238857414.6229</v>
      </c>
      <c r="I26" s="14">
        <v>3952755905.51181</v>
      </c>
      <c r="J26" s="15">
        <f>SUM(D26:E26)</f>
        <v>5548588067.27844</v>
      </c>
      <c r="K26" s="16">
        <f>SUM(G26:H26)</f>
        <v>18064054265.0166</v>
      </c>
      <c r="L26" s="15">
        <v>-664357667.5838</v>
      </c>
      <c r="M26" s="15">
        <v>-2728063121.56282</v>
      </c>
      <c r="N26" s="15">
        <v>15724641</v>
      </c>
      <c r="O26" s="15">
        <v>91080372</v>
      </c>
      <c r="P26" s="15">
        <f>J26/N26</f>
        <v>352.859443168110</v>
      </c>
      <c r="Q26" s="15">
        <f>K26/O26</f>
        <v>198.330923209411</v>
      </c>
      <c r="R26" s="15">
        <v>1105.809753788370</v>
      </c>
      <c r="S26" s="15">
        <v>729.484209232492</v>
      </c>
      <c r="T26" s="15">
        <f>P26/R26</f>
        <v>0.319095976463633</v>
      </c>
      <c r="U26" s="15">
        <f>Q26/S26</f>
        <v>0.27187829523833</v>
      </c>
      <c r="V26" s="15">
        <f>L26/(R26*N26)</f>
        <v>-0.0382068115506612</v>
      </c>
      <c r="W26" s="15">
        <f>M26/(S26*O26)</f>
        <v>-0.0410595063495495</v>
      </c>
    </row>
    <row r="27" ht="20.05" customHeight="1">
      <c r="A27" s="10">
        <v>1984</v>
      </c>
      <c r="B27" s="11"/>
      <c r="C27" s="12"/>
      <c r="D27" s="14">
        <v>1743934672.40566</v>
      </c>
      <c r="E27" s="14">
        <v>4356078077.01787</v>
      </c>
      <c r="F27" s="13">
        <v>821147775.157233</v>
      </c>
      <c r="G27" s="14">
        <v>7758236865.53874</v>
      </c>
      <c r="H27" s="16">
        <v>10961968931.0092</v>
      </c>
      <c r="I27" s="14">
        <v>4481893737.01395</v>
      </c>
      <c r="J27" s="14">
        <f>SUM(D27:E27)</f>
        <v>6100012749.42353</v>
      </c>
      <c r="K27" s="15">
        <f>SUM(G27:H27)</f>
        <v>18720205796.5479</v>
      </c>
      <c r="L27" s="15">
        <v>-237136049.0373</v>
      </c>
      <c r="M27" s="15">
        <v>-3771256587.88553</v>
      </c>
      <c r="N27" s="15">
        <v>15948501</v>
      </c>
      <c r="O27" s="15">
        <v>94003867</v>
      </c>
      <c r="P27" s="15">
        <f>J27/N27</f>
        <v>382.481886506044</v>
      </c>
      <c r="Q27" s="15">
        <f>K27/O27</f>
        <v>199.142933093890</v>
      </c>
      <c r="R27" s="15">
        <v>1145.883523673880</v>
      </c>
      <c r="S27" s="15">
        <v>742.598190243593</v>
      </c>
      <c r="T27" s="15">
        <f>P27/R27</f>
        <v>0.333787752946956</v>
      </c>
      <c r="U27" s="15">
        <f>Q27/S27</f>
        <v>0.268170506890901</v>
      </c>
      <c r="V27" s="15">
        <f>L27/(R27*N27)</f>
        <v>-0.0129758923796282</v>
      </c>
      <c r="W27" s="15">
        <f>M27/(S27*O27)</f>
        <v>-0.0540239675663932</v>
      </c>
    </row>
    <row r="28" ht="20.05" customHeight="1">
      <c r="A28" s="10">
        <v>1985</v>
      </c>
      <c r="B28" s="11"/>
      <c r="C28" s="12"/>
      <c r="D28" s="14">
        <v>1677404511.81885</v>
      </c>
      <c r="E28" s="14">
        <v>4572192948.24114</v>
      </c>
      <c r="F28" s="13">
        <v>804455077.3195879</v>
      </c>
      <c r="G28" s="14">
        <v>8000857519.78892</v>
      </c>
      <c r="H28" s="16">
        <v>11820673481.4689</v>
      </c>
      <c r="I28" s="14">
        <v>4458839050.13193</v>
      </c>
      <c r="J28" s="14">
        <f>SUM(D28:E28)</f>
        <v>6249597460.05999</v>
      </c>
      <c r="K28" s="15">
        <f>SUM(G28:H28)</f>
        <v>19821531001.2578</v>
      </c>
      <c r="L28" s="15">
        <v>-522646766.8644</v>
      </c>
      <c r="M28" s="15">
        <v>-3245323625.46912</v>
      </c>
      <c r="N28" s="15">
        <v>16176282</v>
      </c>
      <c r="O28" s="15">
        <v>97121552</v>
      </c>
      <c r="P28" s="15">
        <f>J28/N28</f>
        <v>386.343256136360</v>
      </c>
      <c r="Q28" s="15">
        <f>K28/O28</f>
        <v>204.089932595577</v>
      </c>
      <c r="R28" s="15">
        <v>1186.228841862380</v>
      </c>
      <c r="S28" s="15">
        <v>773.329247504439</v>
      </c>
      <c r="T28" s="15">
        <f>P28/R28</f>
        <v>0.325690324246206</v>
      </c>
      <c r="U28" s="15">
        <f>Q28/S28</f>
        <v>0.263910789943847</v>
      </c>
      <c r="V28" s="15">
        <f>L28/(R28*N28)</f>
        <v>-0.0272371134387692</v>
      </c>
      <c r="W28" s="15">
        <f>M28/(S28*O28)</f>
        <v>-0.0432093727556481</v>
      </c>
    </row>
    <row r="29" ht="20.05" customHeight="1">
      <c r="A29" s="10">
        <v>1986</v>
      </c>
      <c r="B29" s="11"/>
      <c r="C29" s="12"/>
      <c r="D29" s="14">
        <v>1758550355.78158</v>
      </c>
      <c r="E29" s="14">
        <v>4850494822.38429</v>
      </c>
      <c r="F29" s="13">
        <v>887544582.441113</v>
      </c>
      <c r="G29" s="14">
        <v>7985182889.02666</v>
      </c>
      <c r="H29" s="16">
        <v>12778162648.3985</v>
      </c>
      <c r="I29" s="14">
        <v>4704339739.61562</v>
      </c>
      <c r="J29" s="14">
        <f>SUM(D29:E29)</f>
        <v>6609045178.16587</v>
      </c>
      <c r="K29" s="15">
        <f>SUM(G29:H29)</f>
        <v>20763345537.4252</v>
      </c>
      <c r="L29" s="15">
        <v>-555729374.5896</v>
      </c>
      <c r="M29" s="15">
        <v>-2793269602.05498</v>
      </c>
      <c r="N29" s="15">
        <v>16408861</v>
      </c>
      <c r="O29" s="15">
        <v>100618523</v>
      </c>
      <c r="P29" s="15">
        <f>J29/N29</f>
        <v>402.772939460324</v>
      </c>
      <c r="Q29" s="15">
        <f>K29/O29</f>
        <v>206.357089314710</v>
      </c>
      <c r="R29" s="15">
        <v>1220.349678207710</v>
      </c>
      <c r="S29" s="15">
        <v>787.519612673574</v>
      </c>
      <c r="T29" s="15">
        <f>P29/R29</f>
        <v>0.330047155051382</v>
      </c>
      <c r="U29" s="15">
        <f>Q29/S29</f>
        <v>0.262034222378465</v>
      </c>
      <c r="V29" s="15">
        <f>L29/(R29*N29)</f>
        <v>-0.0277524050929067</v>
      </c>
      <c r="W29" s="15">
        <f>M29/(S29*O29)</f>
        <v>-0.0352511702292195</v>
      </c>
    </row>
    <row r="30" ht="20.05" customHeight="1">
      <c r="A30" s="10">
        <v>1987</v>
      </c>
      <c r="B30" s="11"/>
      <c r="C30" s="12"/>
      <c r="D30" s="14">
        <v>1824384640.65897</v>
      </c>
      <c r="E30" s="14">
        <v>5149413432.31113</v>
      </c>
      <c r="F30" s="13">
        <v>967051616.847826</v>
      </c>
      <c r="G30" s="14">
        <v>7882784736.38217</v>
      </c>
      <c r="H30" s="16">
        <v>13882885480.9578</v>
      </c>
      <c r="I30" s="14">
        <v>5001456452.08273</v>
      </c>
      <c r="J30" s="14">
        <f>SUM(D30:E30)</f>
        <v>6973798072.9701</v>
      </c>
      <c r="K30" s="15">
        <f>SUM(G30:H30)</f>
        <v>21765670217.34</v>
      </c>
      <c r="L30" s="15">
        <v>-472169392.7465</v>
      </c>
      <c r="M30" s="15">
        <v>-2326965764.24541</v>
      </c>
      <c r="N30" s="15">
        <v>16643956</v>
      </c>
      <c r="O30" s="15">
        <v>104251093</v>
      </c>
      <c r="P30" s="15">
        <f>J30/N30</f>
        <v>418.998828942476</v>
      </c>
      <c r="Q30" s="15">
        <f>K30/O30</f>
        <v>208.781218412166</v>
      </c>
      <c r="R30" s="15">
        <v>1223.873337970750</v>
      </c>
      <c r="S30" s="15">
        <v>809.121840461669</v>
      </c>
      <c r="T30" s="15">
        <f>P30/R30</f>
        <v>0.342354732261101</v>
      </c>
      <c r="U30" s="15">
        <f>Q30/S30</f>
        <v>0.258034337934865</v>
      </c>
      <c r="V30" s="15">
        <f>L30/(R30*N30)</f>
        <v>-0.0231795392330264</v>
      </c>
      <c r="W30" s="15">
        <f>M30/(S30*O30)</f>
        <v>-0.0275864268997245</v>
      </c>
    </row>
    <row r="31" ht="20.05" customHeight="1">
      <c r="A31" s="10">
        <v>1988</v>
      </c>
      <c r="B31" s="11"/>
      <c r="C31" s="12"/>
      <c r="D31" s="14">
        <v>1862082394.49859</v>
      </c>
      <c r="E31" s="14">
        <v>5368364608.11993</v>
      </c>
      <c r="F31" s="13">
        <v>983904460.861364</v>
      </c>
      <c r="G31" s="14">
        <v>8907718598.689831</v>
      </c>
      <c r="H31" s="16">
        <v>15246367055.8793</v>
      </c>
      <c r="I31" s="14">
        <v>5748618627.17175</v>
      </c>
      <c r="J31" s="14">
        <f>SUM(D31:E31)</f>
        <v>7230447002.61852</v>
      </c>
      <c r="K31" s="15">
        <f>SUM(G31:H31)</f>
        <v>24154085654.5691</v>
      </c>
      <c r="L31" s="15">
        <v>-540452632.7153</v>
      </c>
      <c r="M31" s="15">
        <v>-2705261206.3746</v>
      </c>
      <c r="N31" s="15">
        <v>16878186</v>
      </c>
      <c r="O31" s="15">
        <v>107967838</v>
      </c>
      <c r="P31" s="15">
        <f>J31/N31</f>
        <v>428.390053446414</v>
      </c>
      <c r="Q31" s="15">
        <f>K31/O31</f>
        <v>223.715562912069</v>
      </c>
      <c r="R31" s="15">
        <v>1236.731379363680</v>
      </c>
      <c r="S31" s="15">
        <v>840.842056198019</v>
      </c>
      <c r="T31" s="15">
        <f>P31/R31</f>
        <v>0.346388925351622</v>
      </c>
      <c r="U31" s="15">
        <f>Q31/S31</f>
        <v>0.266061338467808</v>
      </c>
      <c r="V31" s="15">
        <f>L31/(R31*N31)</f>
        <v>-0.0258914568604002</v>
      </c>
      <c r="W31" s="15">
        <f>M31/(S31*O31)</f>
        <v>-0.029798909706893</v>
      </c>
    </row>
    <row r="32" ht="20.05" customHeight="1">
      <c r="A32" s="10">
        <v>1989</v>
      </c>
      <c r="B32" s="11"/>
      <c r="C32" s="12"/>
      <c r="D32" s="14">
        <v>1813614001.80305</v>
      </c>
      <c r="E32" s="14">
        <v>5546702979.97198</v>
      </c>
      <c r="F32" s="13">
        <v>969237217.753121</v>
      </c>
      <c r="G32" s="14">
        <v>9606350167.260731</v>
      </c>
      <c r="H32" s="16">
        <v>15955478501.4287</v>
      </c>
      <c r="I32" s="14">
        <v>5924161217.42852</v>
      </c>
      <c r="J32" s="14">
        <f>SUM(D32:E32)</f>
        <v>7360316981.77503</v>
      </c>
      <c r="K32" s="15">
        <f>SUM(G32:H32)</f>
        <v>25561828668.6894</v>
      </c>
      <c r="L32" s="15">
        <v>-550091097.3611</v>
      </c>
      <c r="M32" s="15">
        <v>-2582699598.96128</v>
      </c>
      <c r="N32" s="15">
        <v>17106752</v>
      </c>
      <c r="O32" s="15">
        <v>111670386</v>
      </c>
      <c r="P32" s="15">
        <f>J32/N32</f>
        <v>430.258004662430</v>
      </c>
      <c r="Q32" s="15">
        <f>K32/O32</f>
        <v>228.904274305002</v>
      </c>
      <c r="R32" s="19">
        <v>1248.2634589554</v>
      </c>
      <c r="S32" s="15">
        <v>853.284150789127</v>
      </c>
      <c r="T32" s="15">
        <f>P32/R32</f>
        <v>0.344685251799719</v>
      </c>
      <c r="U32" s="15">
        <f>Q32/S32</f>
        <v>0.268262657982465</v>
      </c>
      <c r="V32" s="15">
        <f>L32/(R32*N32)</f>
        <v>-0.0257608862330502</v>
      </c>
      <c r="W32" s="15">
        <f>M32/(S32*O32)</f>
        <v>-0.0271045498413914</v>
      </c>
    </row>
    <row r="33" ht="20.05" customHeight="1">
      <c r="A33" s="10">
        <v>1990</v>
      </c>
      <c r="B33" s="11"/>
      <c r="C33" s="12"/>
      <c r="D33" s="14">
        <v>2143485925.08737</v>
      </c>
      <c r="E33" s="14">
        <v>5975701884.94818</v>
      </c>
      <c r="F33" s="16">
        <v>1076585134.7978</v>
      </c>
      <c r="G33" s="16">
        <v>9229233861.543501</v>
      </c>
      <c r="H33" s="16">
        <v>16981393990.6822</v>
      </c>
      <c r="I33" s="14">
        <v>6185621464.96518</v>
      </c>
      <c r="J33" s="14">
        <f>SUM(D33:E33)</f>
        <v>8119187810.03555</v>
      </c>
      <c r="K33" s="16">
        <f>SUM(G33:H33)</f>
        <v>26210627852.2257</v>
      </c>
      <c r="L33" s="15">
        <v>-472505771.9862</v>
      </c>
      <c r="M33" s="15">
        <v>-2727067959.69502</v>
      </c>
      <c r="N33" s="15">
        <v>17325769</v>
      </c>
      <c r="O33" s="15">
        <v>115414069</v>
      </c>
      <c r="P33" s="15">
        <f>J33/N33</f>
        <v>468.619188564476</v>
      </c>
      <c r="Q33" s="15">
        <f>K33/O33</f>
        <v>227.100803908280</v>
      </c>
      <c r="R33" s="20">
        <v>1311.36293926</v>
      </c>
      <c r="S33" s="15">
        <v>862.416565129213</v>
      </c>
      <c r="T33" s="15">
        <f>P33/R33</f>
        <v>0.357352777430874</v>
      </c>
      <c r="U33" s="15">
        <f>Q33/S33</f>
        <v>0.263330753479039</v>
      </c>
      <c r="V33" s="15">
        <f>L33/(R33*N33)</f>
        <v>-0.0207965690561663</v>
      </c>
      <c r="W33" s="15">
        <f>M33/(S33*O33)</f>
        <v>-0.0273980793082778</v>
      </c>
    </row>
    <row r="34" ht="20.05" customHeight="1">
      <c r="A34" s="10">
        <v>1991</v>
      </c>
      <c r="B34" s="11"/>
      <c r="C34" s="12"/>
      <c r="D34" s="14">
        <v>2438015566.83587</v>
      </c>
      <c r="E34" s="16">
        <v>6202288711.1365</v>
      </c>
      <c r="F34" s="14">
        <v>1204157565.86899</v>
      </c>
      <c r="G34" s="16">
        <v>10421919424.9236</v>
      </c>
      <c r="H34" s="16">
        <v>17853311051.6557</v>
      </c>
      <c r="I34" s="14">
        <v>7100835076.80203</v>
      </c>
      <c r="J34" s="15">
        <f>SUM(D34:E34)</f>
        <v>8640304277.97237</v>
      </c>
      <c r="K34" s="16">
        <f>SUM(G34:H34)</f>
        <v>28275230476.5793</v>
      </c>
      <c r="L34" s="15">
        <v>-804698975.5312001</v>
      </c>
      <c r="M34" s="15">
        <v>-2272444702.32955</v>
      </c>
      <c r="N34" s="15">
        <v>17535732</v>
      </c>
      <c r="O34" s="15">
        <v>119203569</v>
      </c>
      <c r="P34" s="15">
        <f>J34/N34</f>
        <v>492.725611794955</v>
      </c>
      <c r="Q34" s="15">
        <f>K34/O34</f>
        <v>237.201207260659</v>
      </c>
      <c r="R34" s="19">
        <v>1355.2616762832</v>
      </c>
      <c r="S34" s="15">
        <v>877.264309677399</v>
      </c>
      <c r="T34" s="15">
        <f>P34/R34</f>
        <v>0.363564926550755</v>
      </c>
      <c r="U34" s="15">
        <f>Q34/S34</f>
        <v>0.270387390258571</v>
      </c>
      <c r="V34" s="15">
        <f>L34/(R34*N34)</f>
        <v>-0.033859956145332</v>
      </c>
      <c r="W34" s="15">
        <f>M34/(S34*O34)</f>
        <v>-0.0217306943997769</v>
      </c>
    </row>
    <row r="35" ht="20.05" customHeight="1">
      <c r="A35" s="10">
        <v>1992</v>
      </c>
      <c r="B35" s="11"/>
      <c r="C35" s="12"/>
      <c r="D35" s="14">
        <v>2534655740.36048</v>
      </c>
      <c r="E35" s="14">
        <v>6608544253.54914</v>
      </c>
      <c r="F35" s="14">
        <v>1354004150.12548</v>
      </c>
      <c r="G35" s="16">
        <v>11395008171.7479</v>
      </c>
      <c r="H35" s="16">
        <v>19132322772.4705</v>
      </c>
      <c r="I35" s="14">
        <v>7539476604.58829</v>
      </c>
      <c r="J35" s="14">
        <f>SUM(D35:E35)</f>
        <v>9143199993.90962</v>
      </c>
      <c r="K35" s="16">
        <f>SUM(G35:H35)</f>
        <v>30527330944.2184</v>
      </c>
      <c r="L35" s="15">
        <v>-715053108.7362</v>
      </c>
      <c r="M35" s="15">
        <v>-2803438058.91228</v>
      </c>
      <c r="N35" s="15">
        <v>17736827</v>
      </c>
      <c r="O35" s="15">
        <v>122375179</v>
      </c>
      <c r="P35" s="15">
        <f>J35/N35</f>
        <v>515.492426797060</v>
      </c>
      <c r="Q35" s="15">
        <f>K35/O35</f>
        <v>249.456884914697</v>
      </c>
      <c r="R35" s="15">
        <v>1398.851424220980</v>
      </c>
      <c r="S35" s="15">
        <v>920.377228013490</v>
      </c>
      <c r="T35" s="15">
        <f>P35/R35</f>
        <v>0.368511207031253</v>
      </c>
      <c r="U35" s="15">
        <f>Q35/S35</f>
        <v>0.271037654259565</v>
      </c>
      <c r="V35" s="15">
        <f>L35/(R35*N35)</f>
        <v>-0.0288197878606341</v>
      </c>
      <c r="W35" s="15">
        <f>M35/(S35*O35)</f>
        <v>-0.0248903933572836</v>
      </c>
    </row>
    <row r="36" ht="20.05" customHeight="1">
      <c r="A36" s="10">
        <v>1993</v>
      </c>
      <c r="B36" s="11"/>
      <c r="C36" s="12"/>
      <c r="D36" s="14">
        <v>2572336206.53974</v>
      </c>
      <c r="E36" s="14">
        <v>7226986179.57571</v>
      </c>
      <c r="F36" s="14">
        <v>1425517350.99338</v>
      </c>
      <c r="G36" s="16">
        <v>11500741450.1529</v>
      </c>
      <c r="H36" s="16">
        <v>20069362844.2055</v>
      </c>
      <c r="I36" s="14">
        <v>8004301955.57478</v>
      </c>
      <c r="J36" s="14">
        <f>SUM(D36:E36)</f>
        <v>9799322386.11545</v>
      </c>
      <c r="K36" s="16">
        <f>SUM(G36:H36)</f>
        <v>31570104294.3584</v>
      </c>
      <c r="L36" s="15">
        <v>-742113101.8381</v>
      </c>
      <c r="M36" s="15">
        <v>-2586483901.88493</v>
      </c>
      <c r="N36" s="15">
        <v>17924827</v>
      </c>
      <c r="O36" s="15">
        <v>125546615</v>
      </c>
      <c r="P36" s="15">
        <f>J36/N36</f>
        <v>546.689928227226</v>
      </c>
      <c r="Q36" s="15">
        <f>K36/O36</f>
        <v>251.461214580404</v>
      </c>
      <c r="R36" s="15">
        <v>1479.689216389910</v>
      </c>
      <c r="S36" s="15">
        <v>912.896796155120</v>
      </c>
      <c r="T36" s="15">
        <f>P36/R36</f>
        <v>0.36946266970913</v>
      </c>
      <c r="U36" s="15">
        <f>Q36/S36</f>
        <v>0.275454153897234</v>
      </c>
      <c r="V36" s="15">
        <f>L36/(R36*N36)</f>
        <v>-0.0279798007482349</v>
      </c>
      <c r="W36" s="15">
        <f>M36/(S36*O36)</f>
        <v>-0.0225674811878859</v>
      </c>
    </row>
    <row r="37" ht="20.05" customHeight="1">
      <c r="A37" s="10">
        <v>1994</v>
      </c>
      <c r="B37" s="11"/>
      <c r="C37" s="12"/>
      <c r="D37" s="14">
        <v>2809159625.65763</v>
      </c>
      <c r="E37" s="14">
        <v>7793246355.54028</v>
      </c>
      <c r="F37" s="14">
        <v>1628530977.33711</v>
      </c>
      <c r="G37" s="16">
        <v>11898238487.3396</v>
      </c>
      <c r="H37" s="16">
        <v>20848787645.5416</v>
      </c>
      <c r="I37" s="14">
        <v>8213256388.35055</v>
      </c>
      <c r="J37" s="14">
        <f>SUM(D37:E37)</f>
        <v>10602405981.1979</v>
      </c>
      <c r="K37" s="16">
        <f>SUM(G37:H37)</f>
        <v>32747026132.8812</v>
      </c>
      <c r="L37" s="15">
        <v>-1085027297.9254</v>
      </c>
      <c r="M37" s="15">
        <v>-2238523331.39773</v>
      </c>
      <c r="N37" s="15">
        <v>18094474</v>
      </c>
      <c r="O37" s="15">
        <v>129245139</v>
      </c>
      <c r="P37" s="15">
        <f>J37/N37</f>
        <v>585.947178193624</v>
      </c>
      <c r="Q37" s="15">
        <f>K37/O37</f>
        <v>253.371433434577</v>
      </c>
      <c r="R37" s="15">
        <v>1547.900721571440</v>
      </c>
      <c r="S37" s="15">
        <v>919.915415743397</v>
      </c>
      <c r="T37" s="15">
        <f>P37/R37</f>
        <v>0.378543126201767</v>
      </c>
      <c r="U37" s="15">
        <f>Q37/S37</f>
        <v>0.27542905477872</v>
      </c>
      <c r="V37" s="15">
        <f>L37/(R37*N37)</f>
        <v>-0.0387392848471674</v>
      </c>
      <c r="W37" s="15">
        <f>M37/(S37*O37)</f>
        <v>-0.0188277971491252</v>
      </c>
    </row>
    <row r="38" ht="20.05" customHeight="1">
      <c r="A38" s="10">
        <v>1995</v>
      </c>
      <c r="B38" s="11"/>
      <c r="C38" s="12"/>
      <c r="D38" s="14">
        <v>3015088050.73171</v>
      </c>
      <c r="E38" s="16">
        <v>8333289355.9326</v>
      </c>
      <c r="F38" s="14">
        <v>1836058493.65854</v>
      </c>
      <c r="G38" s="16">
        <v>14202096027.2971</v>
      </c>
      <c r="H38" s="16">
        <v>21712525605.7493</v>
      </c>
      <c r="I38" s="14">
        <v>8863660736.046789</v>
      </c>
      <c r="J38" s="15">
        <f>SUM(D38:E38)</f>
        <v>11348377406.6643</v>
      </c>
      <c r="K38" s="16">
        <f>SUM(G38:H38)</f>
        <v>35914621633.0464</v>
      </c>
      <c r="L38" s="15">
        <v>-984683884.1993999</v>
      </c>
      <c r="M38" s="15">
        <v>-2891413939.85289</v>
      </c>
      <c r="N38" s="15">
        <v>18242917</v>
      </c>
      <c r="O38" s="15">
        <v>133117476</v>
      </c>
      <c r="P38" s="15">
        <f>J38/N38</f>
        <v>622.070330455612</v>
      </c>
      <c r="Q38" s="15">
        <f>K38/O38</f>
        <v>269.796443804617</v>
      </c>
      <c r="R38" s="15">
        <v>1619.748527534270</v>
      </c>
      <c r="S38" s="15">
        <v>937.479237233664</v>
      </c>
      <c r="T38" s="15">
        <f>P38/R38</f>
        <v>0.38405364776135</v>
      </c>
      <c r="U38" s="15">
        <f>Q38/S38</f>
        <v>0.287789247045875</v>
      </c>
      <c r="V38" s="15">
        <f>L38/(R38*N38)</f>
        <v>-0.0333238333611036</v>
      </c>
      <c r="W38" s="15">
        <f>M38/(S38*O38)</f>
        <v>-0.0231693333470217</v>
      </c>
    </row>
    <row r="39" ht="20.05" customHeight="1">
      <c r="A39" s="10">
        <v>1996</v>
      </c>
      <c r="B39" s="11"/>
      <c r="C39" s="12"/>
      <c r="D39" s="14">
        <v>3132420047.04179</v>
      </c>
      <c r="E39" s="14">
        <v>8769459612.28322</v>
      </c>
      <c r="F39" s="14">
        <v>2039515107.65334</v>
      </c>
      <c r="G39" s="16">
        <v>14687606396.0052</v>
      </c>
      <c r="H39" s="16">
        <v>22738125952.6343</v>
      </c>
      <c r="I39" s="14">
        <v>9249807367.232719</v>
      </c>
      <c r="J39" s="14">
        <f>SUM(D39:E39)</f>
        <v>11901879659.325</v>
      </c>
      <c r="K39" s="16">
        <f>SUM(G39:H39)</f>
        <v>37425732348.6395</v>
      </c>
      <c r="L39" s="15">
        <v>-799710264.1523</v>
      </c>
      <c r="M39" s="15">
        <v>-3656463560.51475</v>
      </c>
      <c r="N39" s="15">
        <v>18367290</v>
      </c>
      <c r="O39" s="15">
        <v>137234810</v>
      </c>
      <c r="P39" s="15">
        <f>J39/N39</f>
        <v>647.993234675611</v>
      </c>
      <c r="Q39" s="15">
        <f>K39/O39</f>
        <v>272.713113740162</v>
      </c>
      <c r="R39" s="15">
        <v>1669.913629085020</v>
      </c>
      <c r="S39" s="15">
        <v>953.425407661187</v>
      </c>
      <c r="T39" s="15">
        <f>P39/R39</f>
        <v>0.388039970085555</v>
      </c>
      <c r="U39" s="15">
        <f>Q39/S39</f>
        <v>0.286035081033916</v>
      </c>
      <c r="V39" s="15">
        <f>L39/(R39*N39)</f>
        <v>-0.0260731544815812</v>
      </c>
      <c r="W39" s="15">
        <f>M39/(S39*O39)</f>
        <v>-0.0279453943903229</v>
      </c>
    </row>
    <row r="40" ht="20.05" customHeight="1">
      <c r="A40" s="10">
        <v>1997</v>
      </c>
      <c r="B40" s="11"/>
      <c r="C40" s="12"/>
      <c r="D40" s="14">
        <v>3312463907.44194</v>
      </c>
      <c r="E40" s="14">
        <v>9418136210.96904</v>
      </c>
      <c r="F40" s="14">
        <v>2235565350.05933</v>
      </c>
      <c r="G40" s="16">
        <v>15286325830.1302</v>
      </c>
      <c r="H40" s="16">
        <v>22664194638.5593</v>
      </c>
      <c r="I40" s="14">
        <v>9090514082.968031</v>
      </c>
      <c r="J40" s="14">
        <f>SUM(D40:E40)</f>
        <v>12730600118.411</v>
      </c>
      <c r="K40" s="16">
        <f>SUM(G40:H40)</f>
        <v>37950520468.6895</v>
      </c>
      <c r="L40" s="15">
        <v>-639627790.1818</v>
      </c>
      <c r="M40" s="15">
        <v>-2399446675.58198</v>
      </c>
      <c r="N40" s="15">
        <v>18470897</v>
      </c>
      <c r="O40" s="15">
        <v>141330267</v>
      </c>
      <c r="P40" s="15">
        <f>J40/N40</f>
        <v>689.224790675353</v>
      </c>
      <c r="Q40" s="15">
        <f>K40/O40</f>
        <v>268.523659328327</v>
      </c>
      <c r="R40" s="19">
        <v>1766.9114017146</v>
      </c>
      <c r="S40" s="15">
        <v>935.188372743558</v>
      </c>
      <c r="T40" s="15">
        <f>P40/R40</f>
        <v>0.390073203447855</v>
      </c>
      <c r="U40" s="15">
        <f>Q40/S40</f>
        <v>0.287133231287468</v>
      </c>
      <c r="V40" s="15">
        <f>L40/(R40*N40)</f>
        <v>-0.0195985781353432</v>
      </c>
      <c r="W40" s="15">
        <f>M40/(S40*O40)</f>
        <v>-0.0181541878412509</v>
      </c>
    </row>
    <row r="41" ht="20.05" customHeight="1">
      <c r="A41" s="10">
        <v>1998</v>
      </c>
      <c r="B41" s="11"/>
      <c r="C41" s="12"/>
      <c r="D41" s="16">
        <v>3342925531.4197</v>
      </c>
      <c r="E41" s="14">
        <v>9954397472.634809</v>
      </c>
      <c r="F41" s="14">
        <v>2343010085.33747</v>
      </c>
      <c r="G41" s="16">
        <v>15736516570.7809</v>
      </c>
      <c r="H41" s="16">
        <v>24050170810.8864</v>
      </c>
      <c r="I41" s="14">
        <v>9131384030.082661</v>
      </c>
      <c r="J41" s="15">
        <f>SUM(D41:E41)</f>
        <v>13297323004.0545</v>
      </c>
      <c r="K41" s="16">
        <f>SUM(G41:H41)</f>
        <v>39786687381.6673</v>
      </c>
      <c r="L41" s="15">
        <v>-505437602.678</v>
      </c>
      <c r="M41" s="15">
        <v>-2038000000</v>
      </c>
      <c r="N41" s="15">
        <v>18564595</v>
      </c>
      <c r="O41" s="15">
        <v>145476106</v>
      </c>
      <c r="P41" s="15">
        <f>J41/N41</f>
        <v>716.273261229480</v>
      </c>
      <c r="Q41" s="15">
        <f>K41/O41</f>
        <v>273.492936232891</v>
      </c>
      <c r="R41" s="19">
        <v>1840.5915377129</v>
      </c>
      <c r="S41" s="15">
        <v>931.706804524959</v>
      </c>
      <c r="T41" s="15">
        <f>P41/R41</f>
        <v>0.389153838075075</v>
      </c>
      <c r="U41" s="15">
        <f>Q41/S41</f>
        <v>0.29353970036994</v>
      </c>
      <c r="V41" s="15">
        <f>L41/(R41*N41)</f>
        <v>-0.01479192337658</v>
      </c>
      <c r="W41" s="15">
        <f>M41/(S41*O41)</f>
        <v>-0.015036032118361</v>
      </c>
    </row>
    <row r="42" ht="20.05" customHeight="1">
      <c r="A42" s="10">
        <v>1999</v>
      </c>
      <c r="B42" s="11"/>
      <c r="C42" s="12"/>
      <c r="D42" s="14">
        <v>3245318936.86297</v>
      </c>
      <c r="E42" s="16">
        <v>10431014541.7715</v>
      </c>
      <c r="F42" s="14">
        <v>2308932616.08154</v>
      </c>
      <c r="G42" s="16">
        <v>15850069545.2022</v>
      </c>
      <c r="H42" s="16">
        <v>25233701026.6868</v>
      </c>
      <c r="I42" s="14">
        <v>9076752614.10664</v>
      </c>
      <c r="J42" s="15">
        <f>SUM(D42:E42)</f>
        <v>13676333478.6345</v>
      </c>
      <c r="K42" s="16">
        <f>SUM(G42:H42)</f>
        <v>41083770571.889</v>
      </c>
      <c r="L42" s="15">
        <v>-769271812.2419</v>
      </c>
      <c r="M42" s="15">
        <v>-1905000000</v>
      </c>
      <c r="N42" s="15">
        <v>18663293</v>
      </c>
      <c r="O42" s="15">
        <v>149694462</v>
      </c>
      <c r="P42" s="15">
        <f>J42/N42</f>
        <v>732.793161348027</v>
      </c>
      <c r="Q42" s="15">
        <f>K42/O42</f>
        <v>274.450838213968</v>
      </c>
      <c r="R42" s="15">
        <v>1909.594631188210</v>
      </c>
      <c r="S42" s="15">
        <v>938.592245499884</v>
      </c>
      <c r="T42" s="15">
        <f>P42/R42</f>
        <v>0.383742784662135</v>
      </c>
      <c r="U42" s="15">
        <f>Q42/S42</f>
        <v>0.29240688864609</v>
      </c>
      <c r="V42" s="15">
        <f>L42/(R42*N42)</f>
        <v>-0.0215849158586961</v>
      </c>
      <c r="W42" s="15">
        <f>M42/(S42*O42)</f>
        <v>-0.0135585199487981</v>
      </c>
    </row>
    <row r="43" ht="20.05" customHeight="1">
      <c r="A43" s="10">
        <v>2000</v>
      </c>
      <c r="B43" s="11"/>
      <c r="C43" s="12"/>
      <c r="D43" s="14">
        <v>3254292790.54668</v>
      </c>
      <c r="E43" s="16">
        <v>11184913472.9263</v>
      </c>
      <c r="F43" s="16">
        <v>2458524866.9004</v>
      </c>
      <c r="G43" s="17">
        <v>21010698236.289</v>
      </c>
      <c r="H43" s="16">
        <v>25554594386.7382</v>
      </c>
      <c r="I43" s="14">
        <v>8382043971.97391</v>
      </c>
      <c r="J43" s="15">
        <f>SUM(D43:E43)</f>
        <v>14439206263.473</v>
      </c>
      <c r="K43" s="15">
        <f>SUM(G43:H43)</f>
        <v>46565292623.0272</v>
      </c>
      <c r="L43" s="15">
        <v>-1044009394.3403</v>
      </c>
      <c r="M43" s="15">
        <v>-1239000000</v>
      </c>
      <c r="N43" s="15">
        <v>18777606</v>
      </c>
      <c r="O43" s="15">
        <v>154369924</v>
      </c>
      <c r="P43" s="15">
        <f>J43/N43</f>
        <v>768.958847228608</v>
      </c>
      <c r="Q43" s="15">
        <f>K43/O43</f>
        <v>301.647441525120</v>
      </c>
      <c r="R43" s="15">
        <v>2011.848335579540</v>
      </c>
      <c r="S43" s="15">
        <v>948.938555505172</v>
      </c>
      <c r="T43" s="15">
        <f>P43/R43</f>
        <v>0.382215117128647</v>
      </c>
      <c r="U43" s="15">
        <f>Q43/S43</f>
        <v>0.317878791809167</v>
      </c>
      <c r="V43" s="15">
        <f>L43/(R43*N43)</f>
        <v>-0.0276356030698607</v>
      </c>
      <c r="W43" s="15">
        <f>M43/(S43*O43)</f>
        <v>-0.00845805536411022</v>
      </c>
    </row>
    <row r="44" ht="20.05" customHeight="1">
      <c r="A44" s="10">
        <v>2001</v>
      </c>
      <c r="B44" s="11"/>
      <c r="C44" s="12"/>
      <c r="D44" s="14">
        <v>3160440916.51746</v>
      </c>
      <c r="E44" s="17">
        <v>10933090992.802</v>
      </c>
      <c r="F44" s="14">
        <v>2223830055.95345</v>
      </c>
      <c r="G44" s="16">
        <v>19233854345.5857</v>
      </c>
      <c r="H44" s="17">
        <v>27039014762.229</v>
      </c>
      <c r="I44" s="14">
        <v>8452696667.81175</v>
      </c>
      <c r="J44" s="15">
        <f>SUM(D44:E44)</f>
        <v>14093531909.3195</v>
      </c>
      <c r="K44" s="15">
        <f>SUM(G44:H44)</f>
        <v>46272869107.8147</v>
      </c>
      <c r="L44" s="15">
        <v>-560034000</v>
      </c>
      <c r="M44" s="15">
        <v>-688000000</v>
      </c>
      <c r="N44" s="15">
        <v>18911727</v>
      </c>
      <c r="O44" s="15">
        <v>159217727</v>
      </c>
      <c r="P44" s="15">
        <f>J44/N44</f>
        <v>745.227123325093</v>
      </c>
      <c r="Q44" s="15">
        <f>K44/O44</f>
        <v>290.626364159907</v>
      </c>
      <c r="R44" s="15">
        <v>1966.709640013240</v>
      </c>
      <c r="S44" s="15">
        <v>952.747891330770</v>
      </c>
      <c r="T44" s="15">
        <f>P44/R44</f>
        <v>0.378920766016114</v>
      </c>
      <c r="U44" s="15">
        <f>Q44/S44</f>
        <v>0.305040154698184</v>
      </c>
      <c r="V44" s="15">
        <f>L44/(R44*N44)</f>
        <v>-0.0150571562643388</v>
      </c>
      <c r="W44" s="15">
        <f>M44/(S44*O44)</f>
        <v>-0.00453543578513285</v>
      </c>
    </row>
    <row r="45" ht="20.05" customHeight="1">
      <c r="A45" s="10">
        <v>2002</v>
      </c>
      <c r="B45" s="11"/>
      <c r="C45" s="12"/>
      <c r="D45" s="14">
        <v>2361305261.34225</v>
      </c>
      <c r="E45" s="16">
        <v>11024396429.6256</v>
      </c>
      <c r="F45" s="14">
        <v>3160830022.99812</v>
      </c>
      <c r="G45" s="16">
        <v>18428434556.6742</v>
      </c>
      <c r="H45" s="17">
        <v>27402664738.177</v>
      </c>
      <c r="I45" s="14">
        <v>8479262747.64534</v>
      </c>
      <c r="J45" s="15">
        <f>SUM(D45:E45)</f>
        <v>13385701690.9679</v>
      </c>
      <c r="K45" s="15">
        <f>SUM(G45:H45)</f>
        <v>45831099294.8512</v>
      </c>
      <c r="L45" s="15">
        <v>-795890000</v>
      </c>
      <c r="M45" s="15">
        <v>-655000000</v>
      </c>
      <c r="N45" s="15">
        <v>19062476</v>
      </c>
      <c r="O45" s="15">
        <v>163262807</v>
      </c>
      <c r="P45" s="15">
        <f>J45/N45</f>
        <v>702.2016285275801</v>
      </c>
      <c r="Q45" s="15">
        <f>K45/O45</f>
        <v>280.719780193729</v>
      </c>
      <c r="R45" s="15">
        <v>2028.513628051620</v>
      </c>
      <c r="S45" s="15">
        <v>952.448161446693</v>
      </c>
      <c r="T45" s="15">
        <f>P45/R45</f>
        <v>0.346165595743146</v>
      </c>
      <c r="U45" s="15">
        <f>Q45/S45</f>
        <v>0.294734969898349</v>
      </c>
      <c r="V45" s="15">
        <f>L45/(R45*N45)</f>
        <v>-0.0205823902516754</v>
      </c>
      <c r="W45" s="15">
        <f>M45/(S45*O45)</f>
        <v>-0.00421223597630587</v>
      </c>
    </row>
    <row r="46" ht="20.05" customHeight="1">
      <c r="A46" s="10">
        <v>2003</v>
      </c>
      <c r="B46" s="11"/>
      <c r="C46" s="12"/>
      <c r="D46" s="14">
        <v>2498154786.57273</v>
      </c>
      <c r="E46" s="16">
        <v>11538797214.5692</v>
      </c>
      <c r="F46" s="14">
        <v>3510484873.60133</v>
      </c>
      <c r="G46" s="16">
        <v>20980809288.0314</v>
      </c>
      <c r="H46" s="16">
        <v>29315428362.1553</v>
      </c>
      <c r="I46" s="14">
        <v>9957094075.46526</v>
      </c>
      <c r="J46" s="15">
        <f>SUM(D46:E46)</f>
        <v>14036952001.1419</v>
      </c>
      <c r="K46" s="16">
        <f>SUM(G46:H46)</f>
        <v>50296237650.1867</v>
      </c>
      <c r="L46" s="15">
        <v>-871572000</v>
      </c>
      <c r="M46" s="15">
        <v>-142000000</v>
      </c>
      <c r="N46" s="15">
        <v>19224036</v>
      </c>
      <c r="O46" s="15">
        <v>166876680</v>
      </c>
      <c r="P46" s="15">
        <f>J46/N46</f>
        <v>730.177159527890</v>
      </c>
      <c r="Q46" s="15">
        <f>K46/O46</f>
        <v>301.397640761949</v>
      </c>
      <c r="R46" s="15">
        <v>2130.952357997850</v>
      </c>
      <c r="S46" s="15">
        <v>985.653665120306</v>
      </c>
      <c r="T46" s="15">
        <f>P46/R46</f>
        <v>0.342652972408042</v>
      </c>
      <c r="U46" s="15">
        <f>Q46/S46</f>
        <v>0.30578452800169</v>
      </c>
      <c r="V46" s="15">
        <f>L46/(R46*N46)</f>
        <v>-0.0212757539131948</v>
      </c>
      <c r="W46" s="15">
        <f>M46/(S46*O46)</f>
        <v>-0.000863313142391255</v>
      </c>
    </row>
    <row r="47" ht="20.05" customHeight="1">
      <c r="A47" s="10">
        <v>2004</v>
      </c>
      <c r="B47" s="11"/>
      <c r="C47" s="12"/>
      <c r="D47" s="14">
        <v>2591866785.25546</v>
      </c>
      <c r="E47" s="16">
        <v>12163200433.6916</v>
      </c>
      <c r="F47" s="14">
        <v>3868178673.78199</v>
      </c>
      <c r="G47" s="17">
        <v>24874118464.478</v>
      </c>
      <c r="H47" s="16">
        <v>34408736945.7845</v>
      </c>
      <c r="I47" s="16">
        <v>12665850269.2374</v>
      </c>
      <c r="J47" s="15">
        <f>SUM(D47:E47)</f>
        <v>14755067218.9471</v>
      </c>
      <c r="K47" s="15">
        <f>SUM(G47:H47)</f>
        <v>59282855410.2625</v>
      </c>
      <c r="L47" s="15">
        <v>-1442589000</v>
      </c>
      <c r="M47" s="15">
        <v>-3362000000</v>
      </c>
      <c r="N47" s="15">
        <v>19387153</v>
      </c>
      <c r="O47" s="15">
        <v>170648620</v>
      </c>
      <c r="P47" s="15">
        <f>J47/N47</f>
        <v>761.074471272141</v>
      </c>
      <c r="Q47" s="15">
        <f>K47/O47</f>
        <v>347.397215461001</v>
      </c>
      <c r="R47" s="15">
        <v>2228.078650145630</v>
      </c>
      <c r="S47" s="15">
        <v>1036.608931772310</v>
      </c>
      <c r="T47" s="15">
        <f>P47/R47</f>
        <v>0.341583305967407</v>
      </c>
      <c r="U47" s="15">
        <f>Q47/S47</f>
        <v>0.335128518396083</v>
      </c>
      <c r="V47" s="15">
        <f>L47/(R47*N47)</f>
        <v>-0.0333962775269131</v>
      </c>
      <c r="W47" s="15">
        <f>M47/(S47*O47)</f>
        <v>-0.0190055298627297</v>
      </c>
    </row>
    <row r="48" ht="20.05" customHeight="1">
      <c r="A48" s="10">
        <v>2005</v>
      </c>
      <c r="B48" s="11"/>
      <c r="C48" s="12"/>
      <c r="D48" s="16">
        <v>2884636815.9204</v>
      </c>
      <c r="E48" s="16">
        <v>13134592694.9607</v>
      </c>
      <c r="F48" s="14">
        <v>4762298507.46269</v>
      </c>
      <c r="G48" s="16">
        <v>27565198053.8297</v>
      </c>
      <c r="H48" s="16">
        <v>36648515306.2246</v>
      </c>
      <c r="I48" s="16">
        <v>15242428939.1754</v>
      </c>
      <c r="J48" s="16">
        <f>SUM(D48:E48)</f>
        <v>16019229510.8811</v>
      </c>
      <c r="K48" s="16">
        <f>SUM(G48:H48)</f>
        <v>64213713360.0543</v>
      </c>
      <c r="L48" s="15">
        <v>-1630138600</v>
      </c>
      <c r="M48" s="15">
        <v>-6242200000</v>
      </c>
      <c r="N48" s="15">
        <v>19544988</v>
      </c>
      <c r="O48" s="15">
        <v>174372098</v>
      </c>
      <c r="P48" s="15">
        <f>J48/N48</f>
        <v>819.6080504567771</v>
      </c>
      <c r="Q48" s="15">
        <f>K48/O48</f>
        <v>368.256814573937</v>
      </c>
      <c r="R48" s="15">
        <v>2348.033854940230</v>
      </c>
      <c r="S48" s="19">
        <v>1080.6048440507</v>
      </c>
      <c r="T48" s="15">
        <f>P48/R48</f>
        <v>0.349061428025125</v>
      </c>
      <c r="U48" s="15">
        <f>Q48/S48</f>
        <v>0.340787677013836</v>
      </c>
      <c r="V48" s="15">
        <f>L48/(R48*N48)</f>
        <v>-0.0355209660494827</v>
      </c>
      <c r="W48" s="15">
        <f>M48/(S48*O48)</f>
        <v>-0.0331278900743199</v>
      </c>
    </row>
    <row r="49" ht="20.05" customHeight="1">
      <c r="A49" s="10">
        <v>2006</v>
      </c>
      <c r="B49" s="11"/>
      <c r="C49" s="12"/>
      <c r="D49" s="14">
        <v>3205879069.69583</v>
      </c>
      <c r="E49" s="16">
        <v>14200720901.9196</v>
      </c>
      <c r="F49" s="14">
        <v>5437042411.83128</v>
      </c>
      <c r="G49" s="16">
        <v>29659987369.8139</v>
      </c>
      <c r="H49" s="17">
        <v>37978381505.315</v>
      </c>
      <c r="I49" s="16">
        <v>17797920363.0009</v>
      </c>
      <c r="J49" s="15">
        <f>SUM(D49:E49)</f>
        <v>17406599971.6154</v>
      </c>
      <c r="K49" s="15">
        <f>SUM(G49:H49)</f>
        <v>67638368875.1289</v>
      </c>
      <c r="L49" s="15">
        <v>-2345010000</v>
      </c>
      <c r="M49" s="15">
        <v>-9532000000</v>
      </c>
      <c r="N49" s="15">
        <v>19695977</v>
      </c>
      <c r="O49" s="15">
        <v>178069984</v>
      </c>
      <c r="P49" s="15">
        <f>J49/N49</f>
        <v>883.764231224244</v>
      </c>
      <c r="Q49" s="15">
        <f>K49/O49</f>
        <v>379.841494651501</v>
      </c>
      <c r="R49" s="21">
        <v>2508.707668855</v>
      </c>
      <c r="S49" s="15">
        <v>1120.585448407870</v>
      </c>
      <c r="T49" s="15">
        <f>P49/R49</f>
        <v>0.352278682046523</v>
      </c>
      <c r="U49" s="15">
        <f>Q49/S49</f>
        <v>0.338967006211959</v>
      </c>
      <c r="V49" s="15">
        <f>L49/(R49*N49)</f>
        <v>-0.0474588393789147</v>
      </c>
      <c r="W49" s="15">
        <f>M49/(S49*O49)</f>
        <v>-0.0477692404022544</v>
      </c>
    </row>
    <row r="50" ht="20.05" customHeight="1">
      <c r="A50" s="10">
        <v>2007</v>
      </c>
      <c r="B50" s="11"/>
      <c r="C50" s="12"/>
      <c r="D50" s="14">
        <v>3779532683.92164</v>
      </c>
      <c r="E50" s="16">
        <v>15280898319.4817</v>
      </c>
      <c r="F50" s="14">
        <v>5984124487.44929</v>
      </c>
      <c r="G50" s="16">
        <v>33220806079.7372</v>
      </c>
      <c r="H50" s="17">
        <v>40914088397.628</v>
      </c>
      <c r="I50" s="16">
        <v>20219809942.2438</v>
      </c>
      <c r="J50" s="15">
        <f>SUM(D50:E50)</f>
        <v>19060431003.4033</v>
      </c>
      <c r="K50" s="15">
        <f>SUM(G50:H50)</f>
        <v>74134894477.3652</v>
      </c>
      <c r="L50" s="15">
        <v>-2526950000</v>
      </c>
      <c r="M50" s="15">
        <v>-10421000000</v>
      </c>
      <c r="N50" s="15">
        <v>19842044</v>
      </c>
      <c r="O50" s="15">
        <v>181924521</v>
      </c>
      <c r="P50" s="15">
        <f>J50/N50</f>
        <v>960.608241943385</v>
      </c>
      <c r="Q50" s="15">
        <f>K50/O50</f>
        <v>407.503584837611</v>
      </c>
      <c r="R50" s="15">
        <v>2659.497115618360</v>
      </c>
      <c r="S50" s="15">
        <v>1149.851391966630</v>
      </c>
      <c r="T50" s="15">
        <f>P50/R50</f>
        <v>0.361199204278901</v>
      </c>
      <c r="U50" s="15">
        <f>Q50/S50</f>
        <v>0.354396740034939</v>
      </c>
      <c r="V50" s="15">
        <f>L50/(R50*N50)</f>
        <v>-0.047886237676871</v>
      </c>
      <c r="W50" s="15">
        <f>M50/(S50*O50)</f>
        <v>-0.0498168703677281</v>
      </c>
    </row>
    <row r="51" ht="20.05" customHeight="1">
      <c r="A51" s="10">
        <v>2008</v>
      </c>
      <c r="B51" s="11"/>
      <c r="C51" s="12"/>
      <c r="D51" s="14">
        <v>5447182689.05919</v>
      </c>
      <c r="E51" s="16">
        <v>16185244091.3932</v>
      </c>
      <c r="F51" s="14">
        <v>7309796203.95481</v>
      </c>
      <c r="G51" s="16">
        <v>38267960637.2859</v>
      </c>
      <c r="H51" s="16">
        <v>44380571510.6326</v>
      </c>
      <c r="I51" s="16">
        <v>25147466285.0839</v>
      </c>
      <c r="J51" s="15">
        <f>SUM(D51:E51)</f>
        <v>21632426780.4524</v>
      </c>
      <c r="K51" s="16">
        <f>SUM(G51:H51)</f>
        <v>82648532147.9185</v>
      </c>
      <c r="L51" s="15">
        <v>-4571480000</v>
      </c>
      <c r="M51" s="15">
        <v>-16908500000</v>
      </c>
      <c r="N51" s="15">
        <v>19983984</v>
      </c>
      <c r="O51" s="15">
        <v>185931955</v>
      </c>
      <c r="P51" s="15">
        <f>J51/N51</f>
        <v>1082.488195569630</v>
      </c>
      <c r="Q51" s="15">
        <f>K51/O51</f>
        <v>444.509563447114</v>
      </c>
      <c r="R51" s="15">
        <v>2797.726013871520</v>
      </c>
      <c r="S51" s="15">
        <v>1144.210356563850</v>
      </c>
      <c r="T51" s="15">
        <f>P51/R51</f>
        <v>0.386917157077748</v>
      </c>
      <c r="U51" s="15">
        <f>Q51/S51</f>
        <v>0.388485876654717</v>
      </c>
      <c r="V51" s="15">
        <f>L51/(R51*N51)</f>
        <v>-0.081765400765674</v>
      </c>
      <c r="W51" s="15">
        <f>M51/(S51*O51)</f>
        <v>-0.0794776782443041</v>
      </c>
    </row>
    <row r="52" ht="20.05" customHeight="1">
      <c r="A52" s="10">
        <v>2009</v>
      </c>
      <c r="B52" s="11"/>
      <c r="C52" s="12"/>
      <c r="D52" s="14">
        <v>5339032300.72174</v>
      </c>
      <c r="E52" s="16">
        <v>16866967607.8285</v>
      </c>
      <c r="F52" s="14">
        <v>7617238883.35966</v>
      </c>
      <c r="G52" s="16">
        <v>38199820887.8409</v>
      </c>
      <c r="H52" s="16">
        <v>42069731597.0923</v>
      </c>
      <c r="I52" s="16">
        <v>21389915450.3983</v>
      </c>
      <c r="J52" s="15">
        <f>SUM(D52:E52)</f>
        <v>22205999908.5502</v>
      </c>
      <c r="K52" s="16">
        <f>SUM(G52:H52)</f>
        <v>80269552484.9332</v>
      </c>
      <c r="L52" s="15">
        <v>-2101440000</v>
      </c>
      <c r="M52" s="15">
        <v>-10180000000</v>
      </c>
      <c r="N52" s="15">
        <v>20123508</v>
      </c>
      <c r="O52" s="15">
        <v>190123222</v>
      </c>
      <c r="P52" s="15">
        <f>J52/N52</f>
        <v>1103.485530880110</v>
      </c>
      <c r="Q52" s="15">
        <f>K52/O52</f>
        <v>422.197518222857</v>
      </c>
      <c r="R52" s="15">
        <v>2876.650901564150</v>
      </c>
      <c r="S52" s="15">
        <v>1150.672104892080</v>
      </c>
      <c r="T52" s="15">
        <f>P52/R52</f>
        <v>0.383600780435367</v>
      </c>
      <c r="U52" s="15">
        <f>Q52/S52</f>
        <v>0.366913837945567</v>
      </c>
      <c r="V52" s="15">
        <f>L52/(R52*N52)</f>
        <v>-0.0363016314220425</v>
      </c>
      <c r="W52" s="15">
        <f>M52/(S52*O52)</f>
        <v>-0.0465329973153516</v>
      </c>
    </row>
    <row r="53" ht="20.05" customHeight="1">
      <c r="A53" s="10">
        <v>2010</v>
      </c>
      <c r="B53" s="11"/>
      <c r="C53" s="12"/>
      <c r="D53" s="14">
        <v>5305596524.10792</v>
      </c>
      <c r="E53" s="16">
        <v>18291254461.1278</v>
      </c>
      <c r="F53" s="16">
        <v>10822289175.6475</v>
      </c>
      <c r="G53" s="16">
        <v>41246976135.6026</v>
      </c>
      <c r="H53" s="17">
        <v>43510255484.517</v>
      </c>
      <c r="I53" s="16">
        <v>23164159788.7406</v>
      </c>
      <c r="J53" s="15">
        <f>SUM(D53:E53)</f>
        <v>23596850985.2357</v>
      </c>
      <c r="K53" s="15">
        <f>SUM(G53:H53)</f>
        <v>84757231620.1196</v>
      </c>
      <c r="L53" s="15">
        <v>-3480035000</v>
      </c>
      <c r="M53" s="15">
        <v>-11362000000</v>
      </c>
      <c r="N53" s="15">
        <v>20261738</v>
      </c>
      <c r="O53" s="15">
        <v>194454498</v>
      </c>
      <c r="P53" s="15">
        <f>J53/N53</f>
        <v>1164.601525556970</v>
      </c>
      <c r="Q53" s="15">
        <f>K53/O53</f>
        <v>435.871797730899</v>
      </c>
      <c r="R53" s="15">
        <v>3086.044013883140</v>
      </c>
      <c r="S53" s="15">
        <v>1143.117977840550</v>
      </c>
      <c r="T53" s="15">
        <f>P53/R53</f>
        <v>0.377376835948481</v>
      </c>
      <c r="U53" s="15">
        <f>Q53/S53</f>
        <v>0.381300798500518</v>
      </c>
      <c r="V53" s="15">
        <f>L53/(R53*N53)</f>
        <v>-0.0556550786421326</v>
      </c>
      <c r="W53" s="15">
        <f>M53/(S53*O53)</f>
        <v>-0.0511146906258142</v>
      </c>
    </row>
    <row r="54" ht="20.05" customHeight="1">
      <c r="A54" s="10">
        <v>2011</v>
      </c>
      <c r="B54" s="11"/>
      <c r="C54" s="12"/>
      <c r="D54" s="14">
        <v>6459029000.08321</v>
      </c>
      <c r="E54" s="16">
        <v>20370613860.6136</v>
      </c>
      <c r="F54" s="16">
        <v>12612740120.7613</v>
      </c>
      <c r="G54" s="16">
        <v>53672771298.9182</v>
      </c>
      <c r="H54" s="16">
        <v>45471450939.8646</v>
      </c>
      <c r="I54" s="16">
        <v>29539365353.5338</v>
      </c>
      <c r="J54" s="15">
        <f>SUM(D54:E54)</f>
        <v>26829642860.6968</v>
      </c>
      <c r="K54" s="16">
        <f>SUM(G54:H54)</f>
        <v>99144222238.78281</v>
      </c>
      <c r="L54" s="15">
        <v>-7683109000</v>
      </c>
      <c r="M54" s="15">
        <v>-12667000000</v>
      </c>
      <c r="N54" s="15">
        <v>20398496</v>
      </c>
      <c r="O54" s="15">
        <v>198602738</v>
      </c>
      <c r="P54" s="15">
        <f>J54/N54</f>
        <v>1315.275540936780</v>
      </c>
      <c r="Q54" s="15">
        <f>K54/O54</f>
        <v>499.208738193644</v>
      </c>
      <c r="R54" s="15">
        <v>3331.104555141060</v>
      </c>
      <c r="S54" s="15">
        <v>1150.002831447530</v>
      </c>
      <c r="T54" s="15">
        <f>P54/R54</f>
        <v>0.394846669975234</v>
      </c>
      <c r="U54" s="15">
        <f>Q54/S54</f>
        <v>0.434093486157143</v>
      </c>
      <c r="V54" s="15">
        <f>L54/(R54*N54)</f>
        <v>-0.11307083062782</v>
      </c>
      <c r="W54" s="15">
        <f>M54/(S54*O54)</f>
        <v>-0.0554612469086634</v>
      </c>
    </row>
    <row r="55" ht="20.05" customHeight="1">
      <c r="A55" s="10">
        <v>2012</v>
      </c>
      <c r="B55" s="11"/>
      <c r="C55" s="12"/>
      <c r="D55" s="14">
        <v>5572576346.71177</v>
      </c>
      <c r="E55" s="16">
        <v>21980361068.1533</v>
      </c>
      <c r="F55" s="16">
        <v>13904826051.6569</v>
      </c>
      <c r="G55" s="17">
        <v>53201914477.565</v>
      </c>
      <c r="H55" s="16">
        <v>46629820045.5247</v>
      </c>
      <c r="I55" s="17">
        <v>31449233996.304</v>
      </c>
      <c r="J55" s="15">
        <f>SUM(D55:E55)</f>
        <v>27552937414.8651</v>
      </c>
      <c r="K55" s="15">
        <f>SUM(G55:H55)</f>
        <v>99831734523.08971</v>
      </c>
      <c r="L55" s="15">
        <v>-9416673873.822069</v>
      </c>
      <c r="M55" s="15">
        <v>-15593000000</v>
      </c>
      <c r="N55" s="15">
        <v>20425000</v>
      </c>
      <c r="O55" s="15">
        <v>202205861</v>
      </c>
      <c r="P55" s="15">
        <f>J55/N55</f>
        <v>1348.9810239836</v>
      </c>
      <c r="Q55" s="15">
        <f>K55/O55</f>
        <v>493.713357413956</v>
      </c>
      <c r="R55" s="15">
        <v>3613.955887829640</v>
      </c>
      <c r="S55" s="15">
        <v>1169.123158147950</v>
      </c>
      <c r="T55" s="15">
        <f>P55/R55</f>
        <v>0.373269919681762</v>
      </c>
      <c r="U55" s="15">
        <f>Q55/S55</f>
        <v>0.422293711293911</v>
      </c>
      <c r="V55" s="15">
        <f>L55/(R55*N55)</f>
        <v>-0.127571193140901</v>
      </c>
      <c r="W55" s="15">
        <f>M55/(S55*O55)</f>
        <v>-0.065959245040293</v>
      </c>
    </row>
    <row r="56" ht="20.05" customHeight="1">
      <c r="A56" s="10">
        <v>2013</v>
      </c>
      <c r="B56" s="11"/>
      <c r="C56" s="12"/>
      <c r="D56" s="14">
        <v>6101992452.87404</v>
      </c>
      <c r="E56" s="16">
        <v>22634040233.5104</v>
      </c>
      <c r="F56" s="16">
        <v>13909873383.2291</v>
      </c>
      <c r="G56" s="16">
        <v>55104278218.4763</v>
      </c>
      <c r="H56" s="16">
        <v>46979746493.5699</v>
      </c>
      <c r="I56" s="16">
        <v>31371994298.4631</v>
      </c>
      <c r="J56" s="15">
        <f>SUM(D56:E56)</f>
        <v>28736032686.3844</v>
      </c>
      <c r="K56" s="16">
        <f>SUM(G56:H56)</f>
        <v>102084024712.046</v>
      </c>
      <c r="L56" s="15">
        <v>-7608503872.58714</v>
      </c>
      <c r="M56" s="15">
        <v>-16099000000</v>
      </c>
      <c r="N56" s="15">
        <v>20585000</v>
      </c>
      <c r="O56" s="15">
        <v>205337562</v>
      </c>
      <c r="P56" s="15">
        <f>J56/N56</f>
        <v>1395.969525692710</v>
      </c>
      <c r="Q56" s="15">
        <f>K56/O56</f>
        <v>497.152219582923</v>
      </c>
      <c r="R56" s="19">
        <v>3731.1560625899</v>
      </c>
      <c r="S56" s="15">
        <v>1201.908370644920</v>
      </c>
      <c r="T56" s="15">
        <f>P56/R56</f>
        <v>0.374138605374691</v>
      </c>
      <c r="U56" s="15">
        <f>Q56/S56</f>
        <v>0.413635707783748</v>
      </c>
      <c r="V56" s="15">
        <f>L56/(R56*N56)</f>
        <v>-0.09906151830160149</v>
      </c>
      <c r="W56" s="15">
        <f>M56/(S56*O56)</f>
        <v>-0.0652317664629143</v>
      </c>
    </row>
    <row r="57" ht="20.05" customHeight="1">
      <c r="A57" s="10">
        <v>2014</v>
      </c>
      <c r="B57" s="11"/>
      <c r="C57" s="12"/>
      <c r="D57" s="14">
        <v>6668889158.40193</v>
      </c>
      <c r="E57" s="16">
        <v>24874610415.0765</v>
      </c>
      <c r="F57" s="16">
        <v>14158948162.0989</v>
      </c>
      <c r="G57" s="16">
        <v>58022369257.8047</v>
      </c>
      <c r="H57" s="16">
        <v>49108044693.5111</v>
      </c>
      <c r="I57" s="16">
        <v>33092404258.3144</v>
      </c>
      <c r="J57" s="15">
        <f>SUM(D57:E57)</f>
        <v>31543499573.4784</v>
      </c>
      <c r="K57" s="16">
        <f>SUM(G57:H57)</f>
        <v>107130413951.316</v>
      </c>
      <c r="L57" s="15">
        <v>-8286696503.50179</v>
      </c>
      <c r="M57" s="15">
        <v>-17898000000</v>
      </c>
      <c r="N57" s="15">
        <v>20778000</v>
      </c>
      <c r="O57" s="15">
        <v>208251628</v>
      </c>
      <c r="P57" s="15">
        <f>J57/N57</f>
        <v>1518.120106529910</v>
      </c>
      <c r="Q57" s="15">
        <f>K57/O57</f>
        <v>514.427738117447</v>
      </c>
      <c r="R57" s="15">
        <v>3932.260482077070</v>
      </c>
      <c r="S57" s="15">
        <v>1240.489560900060</v>
      </c>
      <c r="T57" s="15">
        <f>P57/R57</f>
        <v>0.386068042401916</v>
      </c>
      <c r="U57" s="15">
        <f>Q57/S57</f>
        <v>0.414697353635281</v>
      </c>
      <c r="V57" s="15">
        <f>L57/(R57*N57)</f>
        <v>-0.101422757155824</v>
      </c>
      <c r="W57" s="15">
        <f>M57/(S57*O57)</f>
        <v>-0.0692824097434853</v>
      </c>
    </row>
    <row r="58" ht="20.05" customHeight="1">
      <c r="A58" s="10">
        <v>2015</v>
      </c>
      <c r="B58" s="11"/>
      <c r="C58" s="12"/>
      <c r="D58" s="14">
        <v>6995980935.08685</v>
      </c>
      <c r="E58" s="16">
        <v>25146739361.7843</v>
      </c>
      <c r="F58" s="16">
        <v>13773219510.3819</v>
      </c>
      <c r="G58" s="16">
        <v>64438524763.9056</v>
      </c>
      <c r="H58" s="16">
        <v>51651855583.8942</v>
      </c>
      <c r="I58" s="16">
        <v>34609781049.1571</v>
      </c>
      <c r="J58" s="15">
        <f>SUM(D58:E58)</f>
        <v>32142720296.8712</v>
      </c>
      <c r="K58" s="16">
        <f>SUM(G58:H58)</f>
        <v>116090380347.8</v>
      </c>
      <c r="L58" s="15">
        <v>-8388097664.29362</v>
      </c>
      <c r="M58" s="15">
        <v>-17108000000</v>
      </c>
      <c r="N58" s="15">
        <v>20970000</v>
      </c>
      <c r="O58" s="15">
        <v>210969298</v>
      </c>
      <c r="P58" s="15">
        <f>J58/N58</f>
        <v>1532.795436188420</v>
      </c>
      <c r="Q58" s="15">
        <f>K58/O58</f>
        <v>550.271444462976</v>
      </c>
      <c r="R58" s="15">
        <v>4060.131785247160</v>
      </c>
      <c r="S58" s="15">
        <v>1282.443152942430</v>
      </c>
      <c r="T58" s="15">
        <f>P58/R58</f>
        <v>0.377523567525065</v>
      </c>
      <c r="U58" s="15">
        <f>Q58/S58</f>
        <v>0.429080574215268</v>
      </c>
      <c r="V58" s="15">
        <f>L58/(R58*N58)</f>
        <v>-0.0985201167083872</v>
      </c>
      <c r="W58" s="15">
        <f>M58/(S58*O58)</f>
        <v>-0.06323271955593961</v>
      </c>
    </row>
    <row r="59" ht="20.05" customHeight="1">
      <c r="A59" s="10">
        <v>2016</v>
      </c>
      <c r="B59" s="11"/>
      <c r="C59" s="12"/>
      <c r="D59" s="14">
        <v>6391202710.91765</v>
      </c>
      <c r="E59" s="17">
        <v>27014495880.592</v>
      </c>
      <c r="F59" s="16">
        <v>14098384386.9113</v>
      </c>
      <c r="G59" s="16">
        <v>70028310503.15829</v>
      </c>
      <c r="H59" s="16">
        <v>54592582112.1255</v>
      </c>
      <c r="I59" s="16">
        <v>35160791965.7207</v>
      </c>
      <c r="J59" s="15">
        <f>SUM(D59:E59)</f>
        <v>33405698591.5097</v>
      </c>
      <c r="K59" s="16">
        <f>SUM(G59:H59)</f>
        <v>124620892615.284</v>
      </c>
      <c r="L59" s="15">
        <v>-8873104252.125351</v>
      </c>
      <c r="M59" s="15">
        <v>-20380000000</v>
      </c>
      <c r="N59" s="15">
        <v>21203000</v>
      </c>
      <c r="O59" s="15">
        <v>213524840</v>
      </c>
      <c r="P59" s="15">
        <f>J59/N59</f>
        <v>1575.517549002960</v>
      </c>
      <c r="Q59" s="15">
        <f>K59/O59</f>
        <v>583.6365109337351</v>
      </c>
      <c r="R59" s="15">
        <v>4218.444015537770</v>
      </c>
      <c r="S59" s="15">
        <v>1337.123373618320</v>
      </c>
      <c r="T59" s="15">
        <f>P59/R59</f>
        <v>0.37348310021417</v>
      </c>
      <c r="U59" s="15">
        <f>Q59/S59</f>
        <v>0.436486656690763</v>
      </c>
      <c r="V59" s="15">
        <f>L59/(R59*N59)</f>
        <v>-0.0992032684342537</v>
      </c>
      <c r="W59" s="15">
        <f>M59/(S59*O59)</f>
        <v>-0.0713812738512416</v>
      </c>
    </row>
    <row r="60" ht="20.05" customHeight="1">
      <c r="A60" s="10">
        <v>2017</v>
      </c>
      <c r="B60" s="11"/>
      <c r="C60" s="12"/>
      <c r="D60" s="14">
        <v>7012795719.01993</v>
      </c>
      <c r="E60" s="16">
        <v>30516025700.5717</v>
      </c>
      <c r="F60" s="16">
        <v>14053846260.0625</v>
      </c>
      <c r="G60" s="16">
        <v>74500419799.2596</v>
      </c>
      <c r="H60" s="16">
        <v>57107855528.8934</v>
      </c>
      <c r="I60" s="16">
        <v>38328006335.1525</v>
      </c>
      <c r="J60" s="15">
        <f>SUM(D60:E60)</f>
        <v>37528821419.5916</v>
      </c>
      <c r="K60" s="16">
        <f>SUM(G60:H60)</f>
        <v>131608275328.153</v>
      </c>
      <c r="L60" s="15">
        <v>-9619377729.73357</v>
      </c>
      <c r="M60" s="15">
        <v>-29594000000</v>
      </c>
      <c r="N60" s="15">
        <v>21444000</v>
      </c>
      <c r="O60" s="15">
        <v>216379655</v>
      </c>
      <c r="P60" s="15">
        <f>J60/N60</f>
        <v>1750.084938425280</v>
      </c>
      <c r="Q60" s="15">
        <f>K60/O60</f>
        <v>608.228510800394</v>
      </c>
      <c r="R60" s="15">
        <v>4440.511975268670</v>
      </c>
      <c r="S60" s="15">
        <v>1377.969674294730</v>
      </c>
      <c r="T60" s="15">
        <f>P60/R60</f>
        <v>0.394117828793693</v>
      </c>
      <c r="U60" s="15">
        <f>Q60/S60</f>
        <v>0.441394699859194</v>
      </c>
      <c r="V60" s="15">
        <f>L60/(R60*N60)</f>
        <v>-0.101020179205783</v>
      </c>
      <c r="W60" s="15">
        <f>M60/(S60*O60)</f>
        <v>-0.09925390113245181</v>
      </c>
    </row>
    <row r="61" ht="20.05" customHeight="1">
      <c r="A61" s="10">
        <v>2018</v>
      </c>
      <c r="B61" s="11"/>
      <c r="C61" s="12"/>
      <c r="D61" s="16">
        <v>7174033321.0435</v>
      </c>
      <c r="E61" s="16">
        <v>30189610850.8291</v>
      </c>
      <c r="F61" s="22">
        <v>14205050876.22</v>
      </c>
      <c r="G61" s="16">
        <v>77106160166.69679</v>
      </c>
      <c r="H61" s="16">
        <v>62352089388.9089</v>
      </c>
      <c r="I61" s="16">
        <v>41320634182.1143</v>
      </c>
      <c r="J61" s="16">
        <f>SUM(D61:E61)</f>
        <v>37363644171.8726</v>
      </c>
      <c r="K61" s="16">
        <f>SUM(G61:H61)</f>
        <v>139458249555.606</v>
      </c>
      <c r="L61" s="15">
        <v>-10343092701.2377</v>
      </c>
      <c r="M61" s="15">
        <v>-31911000000</v>
      </c>
      <c r="N61" s="15">
        <v>21670000</v>
      </c>
      <c r="O61" s="15">
        <v>219731479</v>
      </c>
      <c r="P61" s="15">
        <f>J61/N61</f>
        <v>1724.210621683090</v>
      </c>
      <c r="Q61" s="15">
        <f>K61/O61</f>
        <v>634.675787876556</v>
      </c>
      <c r="R61" s="15">
        <v>4495.710893101790</v>
      </c>
      <c r="S61" s="15">
        <v>1440.425394739250</v>
      </c>
      <c r="T61" s="15">
        <f>P61/R61</f>
        <v>0.383523465516592</v>
      </c>
      <c r="U61" s="15">
        <f>Q61/S61</f>
        <v>0.440616910944872</v>
      </c>
      <c r="V61" s="15">
        <f>L61/(R61*N61)</f>
        <v>-0.106167876417265</v>
      </c>
      <c r="W61" s="15">
        <f>M61/(S61*O61)</f>
        <v>-0.100822477622993</v>
      </c>
    </row>
    <row r="62" ht="20.05" customHeight="1">
      <c r="A62" s="10">
        <v>2019</v>
      </c>
      <c r="B62" s="11"/>
      <c r="C62" s="12"/>
      <c r="D62" s="14">
        <v>6459147331.75604</v>
      </c>
      <c r="E62" s="16">
        <v>28954937280.3295</v>
      </c>
      <c r="F62" s="17">
        <v>14385536160.752</v>
      </c>
      <c r="G62" s="17">
        <v>66357251243.936</v>
      </c>
      <c r="H62" s="16">
        <v>62506603243.3608</v>
      </c>
      <c r="I62" s="16">
        <v>40393758595.4495</v>
      </c>
      <c r="J62" s="15">
        <f>SUM(D62:E62)</f>
        <v>35414084612.0855</v>
      </c>
      <c r="K62" s="15">
        <f>SUM(G62:H62)</f>
        <v>128863854487.297</v>
      </c>
      <c r="L62" s="15">
        <v>-7997067701.60363</v>
      </c>
      <c r="M62" s="15">
        <v>-22881000000</v>
      </c>
      <c r="N62" s="15">
        <v>21803000</v>
      </c>
      <c r="O62" s="15">
        <v>223293280</v>
      </c>
      <c r="P62" s="15">
        <f>J62/N62</f>
        <v>1624.275769943840</v>
      </c>
      <c r="Q62" s="15">
        <f>K62/O62</f>
        <v>577.105833580379</v>
      </c>
      <c r="R62" s="15">
        <v>4458.434853915020</v>
      </c>
      <c r="S62" s="15">
        <v>1452.851573300850</v>
      </c>
      <c r="T62" s="15">
        <f>P62/R62</f>
        <v>0.364315241371653</v>
      </c>
      <c r="U62" s="15">
        <f>Q62/S62</f>
        <v>0.397222843809988</v>
      </c>
      <c r="V62" s="15">
        <f>L62/(R62*N62)</f>
        <v>-0.0822682184754514</v>
      </c>
      <c r="W62" s="15">
        <f>M62/(S62*O62)</f>
        <v>-0.0705306846933737</v>
      </c>
    </row>
    <row r="63" ht="20.05" customHeight="1">
      <c r="A63" s="10">
        <v>2020</v>
      </c>
      <c r="B63" s="11"/>
      <c r="C63" s="12"/>
      <c r="D63" s="14">
        <v>6954413645.26387</v>
      </c>
      <c r="E63" s="16">
        <v>27413505687.9702</v>
      </c>
      <c r="F63" s="16">
        <v>13729767648.0636</v>
      </c>
      <c r="G63" s="16">
        <v>65655423445.5128</v>
      </c>
      <c r="H63" s="16">
        <v>58915514132.3524</v>
      </c>
      <c r="I63" s="17">
        <v>34296814719.088</v>
      </c>
      <c r="J63" s="15">
        <f>SUM(D63:E63)</f>
        <v>34367919333.2341</v>
      </c>
      <c r="K63" s="16">
        <f>SUM(G63:H63)</f>
        <v>124570937577.865</v>
      </c>
      <c r="L63" s="15">
        <v>-6007948709.45503</v>
      </c>
      <c r="M63" s="15">
        <v>-22172000000</v>
      </c>
      <c r="N63" s="15">
        <v>21919000</v>
      </c>
      <c r="O63" s="15">
        <v>227196741</v>
      </c>
      <c r="P63" s="15">
        <f>J63/N63</f>
        <v>1567.9510622398</v>
      </c>
      <c r="Q63" s="15">
        <f>K63/O63</f>
        <v>548.295442221440</v>
      </c>
      <c r="R63" s="15">
        <v>4280.849066678020</v>
      </c>
      <c r="S63" s="15">
        <v>1409.697600749790</v>
      </c>
      <c r="T63" s="15">
        <f>P63/R63</f>
        <v>0.366271045257044</v>
      </c>
      <c r="U63" s="15">
        <f>Q63/S63</f>
        <v>0.388945431935057</v>
      </c>
      <c r="V63" s="15">
        <f>L63/(R63*N63)</f>
        <v>-0.0640288296863772</v>
      </c>
      <c r="W63" s="15">
        <f>M63/(S63*O63)</f>
        <v>-0.0692272072807809</v>
      </c>
    </row>
    <row r="64" ht="20.05" customHeight="1">
      <c r="A64" s="10">
        <v>2021</v>
      </c>
      <c r="B64" s="11"/>
      <c r="C64" s="12"/>
      <c r="D64" s="14">
        <v>7740955207.66291</v>
      </c>
      <c r="E64" s="16">
        <v>28955337848.1329</v>
      </c>
      <c r="F64" s="16">
        <v>15910477631.7377</v>
      </c>
      <c r="G64" s="16">
        <v>78964187582.13811</v>
      </c>
      <c r="H64" s="16">
        <v>63517023299.3629</v>
      </c>
      <c r="I64" s="16">
        <v>41485335512.1283</v>
      </c>
      <c r="J64" s="15">
        <f>SUM(D64:E64)</f>
        <v>36696293055.7958</v>
      </c>
      <c r="K64" s="16">
        <f>SUM(G64:H64)</f>
        <v>142481210881.501</v>
      </c>
      <c r="L64" s="12"/>
      <c r="M64" s="15">
        <v>-37518000000</v>
      </c>
      <c r="N64" s="15">
        <v>22156000</v>
      </c>
      <c r="O64" s="15">
        <v>231402117</v>
      </c>
      <c r="P64" s="15">
        <f>J64/N64</f>
        <v>1656.268868739660</v>
      </c>
      <c r="Q64" s="15">
        <f>K64/O64</f>
        <v>615.729936824653</v>
      </c>
      <c r="R64" s="19">
        <v>4375.9477077248</v>
      </c>
      <c r="S64" s="19">
        <v>1473.8648995053</v>
      </c>
      <c r="T64" s="15">
        <f>P64/R64</f>
        <v>0.378493752522653</v>
      </c>
      <c r="U64" s="15">
        <f>Q64/S64</f>
        <v>0.417765520456673</v>
      </c>
      <c r="V64" s="15">
        <f>L64/(R64*N64)</f>
        <v>0</v>
      </c>
      <c r="W64" s="15">
        <f>M64/(S64*O64)</f>
        <v>-0.110005569853902</v>
      </c>
    </row>
    <row r="65" ht="20.05" customHeight="1">
      <c r="A65" s="23"/>
      <c r="B65" s="11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</row>
    <row r="66" ht="20.05" customHeight="1">
      <c r="A66" s="23"/>
      <c r="B66" s="11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5">
        <f>MEDIAN(T4:T64)</f>
        <v>0.346388925351622</v>
      </c>
      <c r="U66" s="15">
        <f>MEDIAN(U4:U64)</f>
        <v>0.27542905477872</v>
      </c>
      <c r="V66" s="15">
        <f>MEDIAN(V4:V64)</f>
        <v>-0.0258914568604002</v>
      </c>
      <c r="W66" s="15">
        <f>MEDIAN(W4:W64)</f>
        <v>-0.0273980793082778</v>
      </c>
    </row>
    <row r="67" ht="20.05" customHeight="1">
      <c r="A67" s="23"/>
      <c r="B67" s="11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5">
        <f>MEDIAN(T23:T64)</f>
        <v>0.368986938370192</v>
      </c>
      <c r="U67" s="15">
        <f>MEDIAN(U48:U50)</f>
        <v>0.340787677013836</v>
      </c>
      <c r="V67" s="12"/>
      <c r="W67" s="12"/>
    </row>
    <row r="68" ht="20.05" customHeight="1">
      <c r="A68" s="23"/>
      <c r="B68" s="11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5">
        <f>AVERAGE(T23:T64)</f>
        <v>0.363167151924029</v>
      </c>
      <c r="U68" s="15">
        <f>AVERAGE(U23:U64)</f>
        <v>0.330278086096872</v>
      </c>
      <c r="V68" s="12"/>
      <c r="W68" s="12"/>
    </row>
  </sheetData>
  <mergeCells count="1">
    <mergeCell ref="A1:W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2:K66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1" width="16.3516" style="24" customWidth="1"/>
    <col min="12" max="16384" width="16.3516" style="24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32.25" customHeight="1">
      <c r="A2" t="s" s="3">
        <v>1</v>
      </c>
      <c r="B2" t="s" s="3">
        <v>4</v>
      </c>
      <c r="C2" t="s" s="3">
        <v>6</v>
      </c>
      <c r="D2" t="s" s="3">
        <v>7</v>
      </c>
      <c r="E2" t="s" s="3">
        <v>9</v>
      </c>
      <c r="F2" t="s" s="3">
        <v>10</v>
      </c>
      <c r="G2" t="s" s="3">
        <v>11</v>
      </c>
      <c r="H2" t="s" s="3">
        <v>14</v>
      </c>
      <c r="I2" t="s" s="3">
        <v>15</v>
      </c>
      <c r="J2" t="s" s="3">
        <v>16</v>
      </c>
      <c r="K2" t="s" s="3">
        <v>17</v>
      </c>
    </row>
    <row r="3" ht="20.25" customHeight="1">
      <c r="A3" s="4">
        <v>1960</v>
      </c>
      <c r="B3" s="25">
        <v>452628709.264706</v>
      </c>
      <c r="C3" s="7">
        <v>230672268.907563</v>
      </c>
      <c r="D3" s="8">
        <v>1619277614.44771</v>
      </c>
      <c r="E3" s="7">
        <v>423771524.569509</v>
      </c>
      <c r="F3" s="7">
        <f>B3+C3</f>
        <v>683300978.172269</v>
      </c>
      <c r="G3" s="9">
        <f>D3+E3</f>
        <v>2043049139.01722</v>
      </c>
      <c r="H3" s="9">
        <v>9874476</v>
      </c>
      <c r="I3" s="9">
        <v>45954226</v>
      </c>
      <c r="J3" s="9">
        <f>F3/H3</f>
        <v>69.1987076754522</v>
      </c>
      <c r="K3" s="9">
        <f>G3/I3</f>
        <v>44.4583516435947</v>
      </c>
    </row>
    <row r="4" ht="20.05" customHeight="1">
      <c r="A4" s="10">
        <v>1961</v>
      </c>
      <c r="B4" s="26">
        <v>475327540.504202</v>
      </c>
      <c r="C4" s="13">
        <v>230041995.798319</v>
      </c>
      <c r="D4" s="14">
        <v>1718605627.88744</v>
      </c>
      <c r="E4" s="13">
        <v>478370432.591348</v>
      </c>
      <c r="F4" s="13">
        <f>B4+C4</f>
        <v>705369536.302521</v>
      </c>
      <c r="G4" s="15">
        <f>D4+E4</f>
        <v>2196976060.47879</v>
      </c>
      <c r="H4" s="15">
        <v>10111639</v>
      </c>
      <c r="I4" s="15">
        <v>47060915</v>
      </c>
      <c r="J4" s="15">
        <f>F4/H4</f>
        <v>69.7581802814085</v>
      </c>
      <c r="K4" s="15">
        <f>G4/I4</f>
        <v>46.6836664879718</v>
      </c>
    </row>
    <row r="5" ht="20.05" customHeight="1">
      <c r="A5" s="10">
        <v>1962</v>
      </c>
      <c r="B5" s="26">
        <v>445915395.329218</v>
      </c>
      <c r="C5" s="13">
        <v>237654300.411523</v>
      </c>
      <c r="D5" s="14">
        <v>1725325493.49013</v>
      </c>
      <c r="E5" s="13">
        <v>549559008.819824</v>
      </c>
      <c r="F5" s="13">
        <f>B5+C5</f>
        <v>683569695.740741</v>
      </c>
      <c r="G5" s="15">
        <f>D5+E5</f>
        <v>2274884502.30995</v>
      </c>
      <c r="H5" s="15">
        <v>10352180</v>
      </c>
      <c r="I5" s="15">
        <v>48161841</v>
      </c>
      <c r="J5" s="15">
        <f>F5/H5</f>
        <v>66.0314731525863</v>
      </c>
      <c r="K5" s="15">
        <f>G5/I5</f>
        <v>47.2341682767058</v>
      </c>
    </row>
    <row r="6" ht="20.05" customHeight="1">
      <c r="A6" s="10">
        <v>1963</v>
      </c>
      <c r="B6" s="26">
        <v>401354271.042017</v>
      </c>
      <c r="C6" s="13">
        <v>203193260.504202</v>
      </c>
      <c r="D6" s="14">
        <v>1798614027.71945</v>
      </c>
      <c r="E6" s="13">
        <v>635237295.254095</v>
      </c>
      <c r="F6" s="13">
        <f>B6+C6</f>
        <v>604547531.546219</v>
      </c>
      <c r="G6" s="15">
        <f>D6+E6</f>
        <v>2433851322.97355</v>
      </c>
      <c r="H6" s="15">
        <v>10597516</v>
      </c>
      <c r="I6" s="15">
        <v>49325050</v>
      </c>
      <c r="J6" s="15">
        <f>F6/H6</f>
        <v>57.0461541691675</v>
      </c>
      <c r="K6" s="15">
        <f>G6/I6</f>
        <v>49.3431090890643</v>
      </c>
    </row>
    <row r="7" ht="20.05" customHeight="1">
      <c r="A7" s="10">
        <v>1964</v>
      </c>
      <c r="B7" s="26">
        <v>405529192.184874</v>
      </c>
      <c r="C7" s="13">
        <v>212268890.756303</v>
      </c>
      <c r="D7" s="16">
        <v>1994750104.9979</v>
      </c>
      <c r="E7" s="14">
        <v>715875682.4863501</v>
      </c>
      <c r="F7" s="13">
        <f>B7+C7</f>
        <v>617798082.941177</v>
      </c>
      <c r="G7" s="15">
        <f>D7+E7</f>
        <v>2710625787.48425</v>
      </c>
      <c r="H7" s="15">
        <v>10849977</v>
      </c>
      <c r="I7" s="15">
        <v>50552592</v>
      </c>
      <c r="J7" s="15">
        <f>F7/H7</f>
        <v>56.9400361808303</v>
      </c>
      <c r="K7" s="15">
        <f>G7/I7</f>
        <v>53.6199170061201</v>
      </c>
    </row>
    <row r="8" ht="20.05" customHeight="1">
      <c r="A8" s="10">
        <v>1965</v>
      </c>
      <c r="B8" s="27">
        <v>485122994.60084</v>
      </c>
      <c r="C8" s="13">
        <v>297689054.621849</v>
      </c>
      <c r="D8" s="14">
        <v>2191936161.27677</v>
      </c>
      <c r="E8" s="13">
        <v>790844183.116338</v>
      </c>
      <c r="F8" s="15">
        <f>B8+C8</f>
        <v>782812049.222689</v>
      </c>
      <c r="G8" s="15">
        <f>D8+E8</f>
        <v>2982780344.39311</v>
      </c>
      <c r="H8" s="15">
        <v>11110825</v>
      </c>
      <c r="I8" s="15">
        <v>51841626</v>
      </c>
      <c r="J8" s="15">
        <f>F8/H8</f>
        <v>70.4548986436821</v>
      </c>
      <c r="K8" s="15">
        <f>G8/I8</f>
        <v>57.5363964161369</v>
      </c>
    </row>
    <row r="9" ht="20.05" customHeight="1">
      <c r="A9" s="10">
        <v>1966</v>
      </c>
      <c r="B9" s="26">
        <v>502368228.592437</v>
      </c>
      <c r="C9" s="13">
        <v>280462205.882353</v>
      </c>
      <c r="D9" s="14">
        <v>2220075598.48803</v>
      </c>
      <c r="E9" s="13">
        <v>903191936.1612771</v>
      </c>
      <c r="F9" s="13">
        <f>B9+C9</f>
        <v>782830434.47479</v>
      </c>
      <c r="G9" s="15">
        <f>D9+E9</f>
        <v>3123267534.64931</v>
      </c>
      <c r="H9" s="15">
        <v>11380665</v>
      </c>
      <c r="I9" s="15">
        <v>53199414</v>
      </c>
      <c r="J9" s="15">
        <f>F9/H9</f>
        <v>68.7860010355098</v>
      </c>
      <c r="K9" s="15">
        <f>G9/I9</f>
        <v>58.7086830439394</v>
      </c>
    </row>
    <row r="10" ht="20.05" customHeight="1">
      <c r="A10" s="10">
        <v>1967</v>
      </c>
      <c r="B10" s="26">
        <v>559275604.4032919</v>
      </c>
      <c r="C10" s="13">
        <v>280452695.473251</v>
      </c>
      <c r="D10" s="14">
        <v>2616547669.04662</v>
      </c>
      <c r="E10" s="13">
        <v>990970180.596388</v>
      </c>
      <c r="F10" s="13">
        <f>B10+C10</f>
        <v>839728299.876543</v>
      </c>
      <c r="G10" s="15">
        <f>D10+E10</f>
        <v>3607517849.64301</v>
      </c>
      <c r="H10" s="15">
        <v>11657650</v>
      </c>
      <c r="I10" s="15">
        <v>54629793</v>
      </c>
      <c r="J10" s="15">
        <f>F10/H10</f>
        <v>72.032382159058</v>
      </c>
      <c r="K10" s="15">
        <f>G10/I10</f>
        <v>66.0357224791793</v>
      </c>
    </row>
    <row r="11" ht="20.05" customHeight="1">
      <c r="A11" s="10">
        <v>1968</v>
      </c>
      <c r="B11" s="26">
        <v>569726904.537815</v>
      </c>
      <c r="C11" s="13">
        <v>290420168.067227</v>
      </c>
      <c r="D11" s="14">
        <v>2938681226.37547</v>
      </c>
      <c r="E11" s="14">
        <v>1095968080.63839</v>
      </c>
      <c r="F11" s="13">
        <f>B11+C11</f>
        <v>860147072.605042</v>
      </c>
      <c r="G11" s="14">
        <f>D11+E11</f>
        <v>4034649307.01386</v>
      </c>
      <c r="H11" s="15">
        <v>11937607</v>
      </c>
      <c r="I11" s="15">
        <v>56124743</v>
      </c>
      <c r="J11" s="15">
        <f>F11/H11</f>
        <v>72.053559193651</v>
      </c>
      <c r="K11" s="15">
        <f>G11/I11</f>
        <v>71.88717651702849</v>
      </c>
    </row>
    <row r="12" ht="20.05" customHeight="1">
      <c r="A12" s="10">
        <v>1969</v>
      </c>
      <c r="B12" s="26">
        <v>576361745.798319</v>
      </c>
      <c r="C12" s="13">
        <v>340000016.806723</v>
      </c>
      <c r="D12" s="14">
        <v>2947921041.57917</v>
      </c>
      <c r="E12" s="14">
        <v>1269634607.30785</v>
      </c>
      <c r="F12" s="13">
        <f>B12+C12</f>
        <v>916361762.605042</v>
      </c>
      <c r="G12" s="14">
        <f>D12+E12</f>
        <v>4217555648.88702</v>
      </c>
      <c r="H12" s="15">
        <v>12214948</v>
      </c>
      <c r="I12" s="15">
        <v>57676805</v>
      </c>
      <c r="J12" s="15">
        <f>F12/H12</f>
        <v>75.0197023028704</v>
      </c>
      <c r="K12" s="15">
        <f>G12/I12</f>
        <v>73.12394729366549</v>
      </c>
    </row>
    <row r="13" ht="20.05" customHeight="1">
      <c r="A13" s="10">
        <v>1970</v>
      </c>
      <c r="B13" s="26">
        <v>660643350.336134</v>
      </c>
      <c r="C13" s="13">
        <v>369243680.672269</v>
      </c>
      <c r="D13" s="14">
        <v>3352372952.54095</v>
      </c>
      <c r="E13" s="14">
        <v>1462620747.58505</v>
      </c>
      <c r="F13" s="13">
        <f>B13+C13</f>
        <v>1029887031.0084</v>
      </c>
      <c r="G13" s="14">
        <f>D13+E13</f>
        <v>4814993700.126</v>
      </c>
      <c r="H13" s="15">
        <v>12485736</v>
      </c>
      <c r="I13" s="15">
        <v>59290872</v>
      </c>
      <c r="J13" s="15">
        <f>F13/H13</f>
        <v>82.48508786413549</v>
      </c>
      <c r="K13" s="15">
        <f>G13/I13</f>
        <v>81.2096961590648</v>
      </c>
    </row>
    <row r="14" ht="20.05" customHeight="1">
      <c r="A14" s="10">
        <v>1971</v>
      </c>
      <c r="B14" s="26">
        <v>652127438.161889</v>
      </c>
      <c r="C14" s="13">
        <v>404553136.593592</v>
      </c>
      <c r="D14" s="16">
        <v>3409491810.1638</v>
      </c>
      <c r="E14" s="14">
        <v>1621797564.04872</v>
      </c>
      <c r="F14" s="13">
        <f>B14+C14</f>
        <v>1056680574.75548</v>
      </c>
      <c r="G14" s="15">
        <f>D14+E14</f>
        <v>5031289374.21252</v>
      </c>
      <c r="H14" s="15">
        <v>12747831</v>
      </c>
      <c r="I14" s="15">
        <v>60878781</v>
      </c>
      <c r="J14" s="15">
        <f>F14/H14</f>
        <v>82.89100904738071</v>
      </c>
      <c r="K14" s="15">
        <f>G14/I14</f>
        <v>82.64438432518089</v>
      </c>
    </row>
    <row r="15" ht="20.05" customHeight="1">
      <c r="A15" s="10">
        <v>1972</v>
      </c>
      <c r="B15" s="26">
        <v>682889314.3216079</v>
      </c>
      <c r="C15" s="13">
        <v>434170854.271357</v>
      </c>
      <c r="D15" s="14">
        <v>3088341656.62132</v>
      </c>
      <c r="E15" s="14">
        <v>1382813845.35905</v>
      </c>
      <c r="F15" s="13">
        <f>B15+C15</f>
        <v>1117060168.59297</v>
      </c>
      <c r="G15" s="14">
        <f>D15+E15</f>
        <v>4471155501.98037</v>
      </c>
      <c r="H15" s="15">
        <v>13002234</v>
      </c>
      <c r="I15" s="15">
        <v>62509565</v>
      </c>
      <c r="J15" s="15">
        <f>F15/H15</f>
        <v>85.9129414678255</v>
      </c>
      <c r="K15" s="15">
        <f>G15/I15</f>
        <v>71.5275414567414</v>
      </c>
    </row>
    <row r="16" ht="20.05" customHeight="1">
      <c r="A16" s="10">
        <v>1973</v>
      </c>
      <c r="B16" s="28">
        <v>795661200.1875</v>
      </c>
      <c r="C16" s="17">
        <v>487812484.375</v>
      </c>
      <c r="D16" s="14">
        <v>2071975787.38296</v>
      </c>
      <c r="E16" s="13">
        <v>942305873.451244</v>
      </c>
      <c r="F16" s="15">
        <f>B16+C16</f>
        <v>1283473684.5625</v>
      </c>
      <c r="G16" s="15">
        <f>D16+E16</f>
        <v>3014281660.8342</v>
      </c>
      <c r="H16" s="15">
        <v>13252033</v>
      </c>
      <c r="I16" s="15">
        <v>64285624</v>
      </c>
      <c r="J16" s="15">
        <f>F16/H16</f>
        <v>96.85107821286741</v>
      </c>
      <c r="K16" s="15">
        <f>G16/I16</f>
        <v>46.8888916880421</v>
      </c>
    </row>
    <row r="17" ht="20.05" customHeight="1">
      <c r="A17" s="10">
        <v>1974</v>
      </c>
      <c r="B17" s="27">
        <v>1198513211.08271</v>
      </c>
      <c r="C17" s="13">
        <v>652932345.8646621</v>
      </c>
      <c r="D17" s="14">
        <v>2836767676.76768</v>
      </c>
      <c r="E17" s="16">
        <v>1374040404.0404</v>
      </c>
      <c r="F17" s="15">
        <f>B17+C17</f>
        <v>1851445556.94737</v>
      </c>
      <c r="G17" s="15">
        <f>D17+E17</f>
        <v>4210808080.80808</v>
      </c>
      <c r="H17" s="15">
        <v>13501931</v>
      </c>
      <c r="I17" s="15">
        <v>66149169</v>
      </c>
      <c r="J17" s="15">
        <f>F17/H17</f>
        <v>137.124501447043</v>
      </c>
      <c r="K17" s="15">
        <f>G17/I17</f>
        <v>63.6562506296652</v>
      </c>
    </row>
    <row r="18" ht="20.05" customHeight="1">
      <c r="A18" s="10">
        <v>1975</v>
      </c>
      <c r="B18" s="27">
        <v>1162011206.64765</v>
      </c>
      <c r="C18" s="13">
        <v>735806005.706134</v>
      </c>
      <c r="D18" s="14">
        <v>3387171717.17172</v>
      </c>
      <c r="E18" s="14">
        <v>1605151515.15152</v>
      </c>
      <c r="F18" s="15">
        <f>B18+C18</f>
        <v>1897817212.35378</v>
      </c>
      <c r="G18" s="14">
        <f>D18+E18</f>
        <v>4992323232.32324</v>
      </c>
      <c r="H18" s="15">
        <v>13755141</v>
      </c>
      <c r="I18" s="15">
        <v>68126999</v>
      </c>
      <c r="J18" s="15">
        <f>F18/H18</f>
        <v>137.971483705894</v>
      </c>
      <c r="K18" s="15">
        <f>G18/I18</f>
        <v>73.2796586610727</v>
      </c>
    </row>
    <row r="19" ht="20.05" customHeight="1">
      <c r="A19" s="10">
        <v>1976</v>
      </c>
      <c r="B19" s="27">
        <v>1052996951.12961</v>
      </c>
      <c r="C19" s="13">
        <v>668252045.184304</v>
      </c>
      <c r="D19" s="14">
        <v>3872525252.52525</v>
      </c>
      <c r="E19" s="14">
        <v>1799191919.19192</v>
      </c>
      <c r="F19" s="15">
        <f>B19+C19</f>
        <v>1721248996.31391</v>
      </c>
      <c r="G19" s="14">
        <f>D19+E19</f>
        <v>5671717171.71717</v>
      </c>
      <c r="H19" s="15">
        <v>14012894</v>
      </c>
      <c r="I19" s="15">
        <v>70230923</v>
      </c>
      <c r="J19" s="15">
        <f>F19/H19</f>
        <v>122.833227477059</v>
      </c>
      <c r="K19" s="15">
        <f>G19/I19</f>
        <v>80.7581180688337</v>
      </c>
    </row>
    <row r="20" ht="20.05" customHeight="1">
      <c r="A20" s="10">
        <v>1977</v>
      </c>
      <c r="B20" s="27">
        <v>1271487722.77339</v>
      </c>
      <c r="C20" s="13">
        <v>904509594.137542</v>
      </c>
      <c r="D20" s="14">
        <v>4441212121.21212</v>
      </c>
      <c r="E20" s="14">
        <v>2059494949.49495</v>
      </c>
      <c r="F20" s="15">
        <f>B20+C20</f>
        <v>2175997316.91093</v>
      </c>
      <c r="G20" s="14">
        <f>D20+E20</f>
        <v>6500707070.70707</v>
      </c>
      <c r="H20" s="15">
        <v>14273495</v>
      </c>
      <c r="I20" s="15">
        <v>72451105</v>
      </c>
      <c r="J20" s="15">
        <f>F20/H20</f>
        <v>152.450210471292</v>
      </c>
      <c r="K20" s="15">
        <f>G20/I20</f>
        <v>89.72543718563119</v>
      </c>
    </row>
    <row r="21" ht="20.05" customHeight="1">
      <c r="A21" s="10">
        <v>1978</v>
      </c>
      <c r="B21" s="26">
        <v>841415724.279308</v>
      </c>
      <c r="C21" s="13">
        <v>518513779.628443</v>
      </c>
      <c r="D21" s="14">
        <v>5107777777.77778</v>
      </c>
      <c r="E21" s="14">
        <v>2420303030.30303</v>
      </c>
      <c r="F21" s="13">
        <f>B21+C21</f>
        <v>1359929503.90775</v>
      </c>
      <c r="G21" s="14">
        <f>D21+E21</f>
        <v>7528080808.08081</v>
      </c>
      <c r="H21" s="15">
        <v>14533691</v>
      </c>
      <c r="I21" s="15">
        <v>74789330</v>
      </c>
      <c r="J21" s="15">
        <f>F21/H21</f>
        <v>93.570828216160</v>
      </c>
      <c r="K21" s="15">
        <f>G21/I21</f>
        <v>100.657149998279</v>
      </c>
    </row>
    <row r="22" ht="20.05" customHeight="1">
      <c r="A22" s="10">
        <v>1979</v>
      </c>
      <c r="B22" s="26">
        <v>916395653.050739</v>
      </c>
      <c r="C22" s="13">
        <v>609120122.029544</v>
      </c>
      <c r="D22" s="14">
        <v>5469393939.39394</v>
      </c>
      <c r="E22" s="16">
        <v>2762020202.0202</v>
      </c>
      <c r="F22" s="13">
        <f>B22+C22</f>
        <v>1525515775.08028</v>
      </c>
      <c r="G22" s="15">
        <f>D22+E22</f>
        <v>8231414141.41414</v>
      </c>
      <c r="H22" s="15">
        <v>14788866</v>
      </c>
      <c r="I22" s="15">
        <v>77407341</v>
      </c>
      <c r="J22" s="15">
        <f>F22/H22</f>
        <v>103.152991925160</v>
      </c>
      <c r="K22" s="15">
        <f>G22/I22</f>
        <v>106.338934202819</v>
      </c>
    </row>
    <row r="23" ht="20.05" customHeight="1">
      <c r="A23" s="10">
        <v>1980</v>
      </c>
      <c r="B23" s="28">
        <v>1119568807.6225</v>
      </c>
      <c r="C23" s="13">
        <v>668360526.315789</v>
      </c>
      <c r="D23" s="14">
        <v>6279191919.19192</v>
      </c>
      <c r="E23" s="14">
        <v>3363636363.63636</v>
      </c>
      <c r="F23" s="15">
        <f>B23+C23</f>
        <v>1787929333.93829</v>
      </c>
      <c r="G23" s="14">
        <f>D23+E23</f>
        <v>9642828282.828279</v>
      </c>
      <c r="H23" s="15">
        <v>15035840</v>
      </c>
      <c r="I23" s="15">
        <v>80624057</v>
      </c>
      <c r="J23" s="15">
        <f>F23/H23</f>
        <v>118.911170505824</v>
      </c>
      <c r="K23" s="15">
        <f>G23/I23</f>
        <v>119.602369833960</v>
      </c>
    </row>
    <row r="24" ht="20.05" customHeight="1">
      <c r="A24" s="10">
        <v>1981</v>
      </c>
      <c r="B24" s="27">
        <v>1234740284.15584</v>
      </c>
      <c r="C24" s="13">
        <v>669246768.831169</v>
      </c>
      <c r="D24" s="14">
        <v>7717070707.07071</v>
      </c>
      <c r="E24" s="14">
        <v>3782424242.42424</v>
      </c>
      <c r="F24" s="15">
        <f>B24+C24</f>
        <v>1903987052.98701</v>
      </c>
      <c r="G24" s="14">
        <f>D24+E24</f>
        <v>11499494949.495</v>
      </c>
      <c r="H24" s="15">
        <v>15272822</v>
      </c>
      <c r="I24" s="15">
        <v>84270202</v>
      </c>
      <c r="J24" s="15">
        <f>F24/H24</f>
        <v>124.665045725473</v>
      </c>
      <c r="K24" s="15">
        <f>G24/I24</f>
        <v>136.459800458233</v>
      </c>
    </row>
    <row r="25" ht="20.05" customHeight="1">
      <c r="A25" s="10">
        <v>1982</v>
      </c>
      <c r="B25" s="27">
        <v>1268465275.78087</v>
      </c>
      <c r="C25" s="13">
        <v>653580028.832292</v>
      </c>
      <c r="D25" s="14">
        <v>8740853080.56872</v>
      </c>
      <c r="E25" s="14">
        <v>4189289099.52607</v>
      </c>
      <c r="F25" s="15">
        <f>B25+C25</f>
        <v>1922045304.61316</v>
      </c>
      <c r="G25" s="14">
        <f>D25+E25</f>
        <v>12930142180.0948</v>
      </c>
      <c r="H25" s="15">
        <v>15501210</v>
      </c>
      <c r="I25" s="15">
        <v>87828198</v>
      </c>
      <c r="J25" s="15">
        <f>F25/H25</f>
        <v>123.993243405719</v>
      </c>
      <c r="K25" s="15">
        <f>G25/I25</f>
        <v>147.220852465797</v>
      </c>
    </row>
    <row r="26" ht="20.05" customHeight="1">
      <c r="A26" s="10">
        <v>1983</v>
      </c>
      <c r="B26" s="28">
        <v>1471615363.8334</v>
      </c>
      <c r="C26" s="13">
        <v>678198028.049299</v>
      </c>
      <c r="D26" s="16">
        <v>7825196850.3937</v>
      </c>
      <c r="E26" s="14">
        <v>3952755905.51181</v>
      </c>
      <c r="F26" s="15">
        <f>B26+C26</f>
        <v>2149813391.8827</v>
      </c>
      <c r="G26" s="15">
        <f>D26+E26</f>
        <v>11777952755.9055</v>
      </c>
      <c r="H26" s="15">
        <v>15724641</v>
      </c>
      <c r="I26" s="15">
        <v>91080372</v>
      </c>
      <c r="J26" s="15">
        <f>F26/H26</f>
        <v>136.716214499441</v>
      </c>
      <c r="K26" s="15">
        <f>G26/I26</f>
        <v>129.313841141377</v>
      </c>
    </row>
    <row r="27" ht="20.05" customHeight="1">
      <c r="A27" s="10">
        <v>1984</v>
      </c>
      <c r="B27" s="27">
        <v>1743934672.40566</v>
      </c>
      <c r="C27" s="13">
        <v>821147775.157233</v>
      </c>
      <c r="D27" s="14">
        <v>7758236865.53874</v>
      </c>
      <c r="E27" s="14">
        <v>4481893737.01395</v>
      </c>
      <c r="F27" s="15">
        <f>B27+C27</f>
        <v>2565082447.56289</v>
      </c>
      <c r="G27" s="14">
        <f>D27+E27</f>
        <v>12240130602.5527</v>
      </c>
      <c r="H27" s="15">
        <v>15948501</v>
      </c>
      <c r="I27" s="15">
        <v>94003867</v>
      </c>
      <c r="J27" s="15">
        <f>F27/H27</f>
        <v>160.835331644202</v>
      </c>
      <c r="K27" s="15">
        <f>G27/I27</f>
        <v>130.208798777956</v>
      </c>
    </row>
    <row r="28" ht="20.05" customHeight="1">
      <c r="A28" s="10">
        <v>1985</v>
      </c>
      <c r="B28" s="27">
        <v>1677404511.81885</v>
      </c>
      <c r="C28" s="13">
        <v>804455077.3195879</v>
      </c>
      <c r="D28" s="14">
        <v>8000857519.78892</v>
      </c>
      <c r="E28" s="14">
        <v>4458839050.13193</v>
      </c>
      <c r="F28" s="15">
        <f>B28+C28</f>
        <v>2481859589.13844</v>
      </c>
      <c r="G28" s="14">
        <f>D28+E28</f>
        <v>12459696569.9209</v>
      </c>
      <c r="H28" s="15">
        <v>16176282</v>
      </c>
      <c r="I28" s="15">
        <v>97121552</v>
      </c>
      <c r="J28" s="15">
        <f>F28/H28</f>
        <v>153.425835994850</v>
      </c>
      <c r="K28" s="15">
        <f>G28/I28</f>
        <v>128.289718536632</v>
      </c>
    </row>
    <row r="29" ht="20.05" customHeight="1">
      <c r="A29" s="10">
        <v>1986</v>
      </c>
      <c r="B29" s="27">
        <v>1758550355.78158</v>
      </c>
      <c r="C29" s="13">
        <v>887544582.441113</v>
      </c>
      <c r="D29" s="14">
        <v>7985182889.02666</v>
      </c>
      <c r="E29" s="14">
        <v>4704339739.61562</v>
      </c>
      <c r="F29" s="15">
        <f>B29+C29</f>
        <v>2646094938.22269</v>
      </c>
      <c r="G29" s="14">
        <f>D29+E29</f>
        <v>12689522628.6423</v>
      </c>
      <c r="H29" s="15">
        <v>16408861</v>
      </c>
      <c r="I29" s="15">
        <v>100618523</v>
      </c>
      <c r="J29" s="15">
        <f>F29/H29</f>
        <v>161.260122699722</v>
      </c>
      <c r="K29" s="15">
        <f>G29/I29</f>
        <v>126.115174923034</v>
      </c>
    </row>
    <row r="30" ht="20.05" customHeight="1">
      <c r="A30" s="10">
        <v>1987</v>
      </c>
      <c r="B30" s="27">
        <v>1824384640.65897</v>
      </c>
      <c r="C30" s="13">
        <v>967051616.847826</v>
      </c>
      <c r="D30" s="14">
        <v>7882784736.38217</v>
      </c>
      <c r="E30" s="14">
        <v>5001456452.08273</v>
      </c>
      <c r="F30" s="15">
        <f>B30+C30</f>
        <v>2791436257.5068</v>
      </c>
      <c r="G30" s="14">
        <f>D30+E30</f>
        <v>12884241188.4649</v>
      </c>
      <c r="H30" s="15">
        <v>16643956</v>
      </c>
      <c r="I30" s="15">
        <v>104251093</v>
      </c>
      <c r="J30" s="15">
        <f>F30/H30</f>
        <v>167.714710223146</v>
      </c>
      <c r="K30" s="15">
        <f>G30/I30</f>
        <v>123.588547781124</v>
      </c>
    </row>
    <row r="31" ht="20.05" customHeight="1">
      <c r="A31" s="10">
        <v>1988</v>
      </c>
      <c r="B31" s="27">
        <v>1862082394.49859</v>
      </c>
      <c r="C31" s="13">
        <v>983904460.861364</v>
      </c>
      <c r="D31" s="14">
        <v>8907718598.689831</v>
      </c>
      <c r="E31" s="14">
        <v>5748618627.17175</v>
      </c>
      <c r="F31" s="15">
        <f>B31+C31</f>
        <v>2845986855.35995</v>
      </c>
      <c r="G31" s="14">
        <f>D31+E31</f>
        <v>14656337225.8616</v>
      </c>
      <c r="H31" s="15">
        <v>16878186</v>
      </c>
      <c r="I31" s="15">
        <v>107967838</v>
      </c>
      <c r="J31" s="15">
        <f>F31/H31</f>
        <v>168.619237598161</v>
      </c>
      <c r="K31" s="15">
        <f>G31/I31</f>
        <v>135.747251194023</v>
      </c>
    </row>
    <row r="32" ht="20.05" customHeight="1">
      <c r="A32" s="10">
        <v>1989</v>
      </c>
      <c r="B32" s="27">
        <v>1813614001.80305</v>
      </c>
      <c r="C32" s="13">
        <v>969237217.753121</v>
      </c>
      <c r="D32" s="14">
        <v>9606350167.260731</v>
      </c>
      <c r="E32" s="14">
        <v>5924161217.42852</v>
      </c>
      <c r="F32" s="15">
        <f>B32+C32</f>
        <v>2782851219.55617</v>
      </c>
      <c r="G32" s="14">
        <f>D32+E32</f>
        <v>15530511384.6893</v>
      </c>
      <c r="H32" s="15">
        <v>17106752</v>
      </c>
      <c r="I32" s="15">
        <v>111670386</v>
      </c>
      <c r="J32" s="15">
        <f>F32/H32</f>
        <v>162.675604320222</v>
      </c>
      <c r="K32" s="15">
        <f>G32/I32</f>
        <v>139.074574208862</v>
      </c>
    </row>
    <row r="33" ht="20.05" customHeight="1">
      <c r="A33" s="10">
        <v>1990</v>
      </c>
      <c r="B33" s="27">
        <v>2143485925.08737</v>
      </c>
      <c r="C33" s="16">
        <v>1076585134.7978</v>
      </c>
      <c r="D33" s="16">
        <v>9229233861.543501</v>
      </c>
      <c r="E33" s="14">
        <v>6185621464.96518</v>
      </c>
      <c r="F33" s="15">
        <f>B33+C33</f>
        <v>3220071059.88517</v>
      </c>
      <c r="G33" s="15">
        <f>D33+E33</f>
        <v>15414855326.5087</v>
      </c>
      <c r="H33" s="15">
        <v>17325769</v>
      </c>
      <c r="I33" s="15">
        <v>115414069</v>
      </c>
      <c r="J33" s="15">
        <f>F33/H33</f>
        <v>185.854437969545</v>
      </c>
      <c r="K33" s="15">
        <f>G33/I33</f>
        <v>133.561319344080</v>
      </c>
    </row>
    <row r="34" ht="20.05" customHeight="1">
      <c r="A34" s="10">
        <v>1991</v>
      </c>
      <c r="B34" s="27">
        <v>2438015566.83587</v>
      </c>
      <c r="C34" s="14">
        <v>1204157565.86899</v>
      </c>
      <c r="D34" s="16">
        <v>10421919424.9236</v>
      </c>
      <c r="E34" s="14">
        <v>7100835076.80203</v>
      </c>
      <c r="F34" s="14">
        <f>B34+C34</f>
        <v>3642173132.70486</v>
      </c>
      <c r="G34" s="15">
        <f>D34+E34</f>
        <v>17522754501.7256</v>
      </c>
      <c r="H34" s="15">
        <v>17535732</v>
      </c>
      <c r="I34" s="15">
        <v>119203569</v>
      </c>
      <c r="J34" s="15">
        <f>F34/H34</f>
        <v>207.700091031550</v>
      </c>
      <c r="K34" s="15">
        <f>G34/I34</f>
        <v>146.998572683051</v>
      </c>
    </row>
    <row r="35" ht="20.05" customHeight="1">
      <c r="A35" s="10">
        <v>1992</v>
      </c>
      <c r="B35" s="27">
        <v>2534655740.36048</v>
      </c>
      <c r="C35" s="14">
        <v>1354004150.12548</v>
      </c>
      <c r="D35" s="16">
        <v>11395008171.7479</v>
      </c>
      <c r="E35" s="14">
        <v>7539476604.58829</v>
      </c>
      <c r="F35" s="14">
        <f>B35+C35</f>
        <v>3888659890.48596</v>
      </c>
      <c r="G35" s="15">
        <f>D35+E35</f>
        <v>18934484776.3362</v>
      </c>
      <c r="H35" s="15">
        <v>17736827</v>
      </c>
      <c r="I35" s="15">
        <v>122375179</v>
      </c>
      <c r="J35" s="15">
        <f>F35/H35</f>
        <v>219.242138996223</v>
      </c>
      <c r="K35" s="15">
        <f>G35/I35</f>
        <v>154.724879105886</v>
      </c>
    </row>
    <row r="36" ht="20.05" customHeight="1">
      <c r="A36" s="10">
        <v>1993</v>
      </c>
      <c r="B36" s="27">
        <v>2572336206.53974</v>
      </c>
      <c r="C36" s="14">
        <v>1425517350.99338</v>
      </c>
      <c r="D36" s="16">
        <v>11500741450.1529</v>
      </c>
      <c r="E36" s="14">
        <v>8004301955.57478</v>
      </c>
      <c r="F36" s="14">
        <f>B36+C36</f>
        <v>3997853557.53312</v>
      </c>
      <c r="G36" s="15">
        <f>D36+E36</f>
        <v>19505043405.7277</v>
      </c>
      <c r="H36" s="15">
        <v>17924827</v>
      </c>
      <c r="I36" s="15">
        <v>125546615</v>
      </c>
      <c r="J36" s="15">
        <f>F36/H36</f>
        <v>223.034429148639</v>
      </c>
      <c r="K36" s="15">
        <f>G36/I36</f>
        <v>155.360966169639</v>
      </c>
    </row>
    <row r="37" ht="20.05" customHeight="1">
      <c r="A37" s="10">
        <v>1994</v>
      </c>
      <c r="B37" s="27">
        <v>2809159625.65763</v>
      </c>
      <c r="C37" s="14">
        <v>1628530977.33711</v>
      </c>
      <c r="D37" s="16">
        <v>11898238487.3396</v>
      </c>
      <c r="E37" s="14">
        <v>8213256388.35055</v>
      </c>
      <c r="F37" s="14">
        <f>B37+C37</f>
        <v>4437690602.99474</v>
      </c>
      <c r="G37" s="15">
        <f>D37+E37</f>
        <v>20111494875.6902</v>
      </c>
      <c r="H37" s="15">
        <v>18094474</v>
      </c>
      <c r="I37" s="15">
        <v>129245139</v>
      </c>
      <c r="J37" s="15">
        <f>F37/H37</f>
        <v>245.251152533903</v>
      </c>
      <c r="K37" s="15">
        <f>G37/I37</f>
        <v>155.607360023731</v>
      </c>
    </row>
    <row r="38" ht="20.05" customHeight="1">
      <c r="A38" s="10">
        <v>1995</v>
      </c>
      <c r="B38" s="27">
        <v>3015088050.73171</v>
      </c>
      <c r="C38" s="14">
        <v>1836058493.65854</v>
      </c>
      <c r="D38" s="16">
        <v>14202096027.2971</v>
      </c>
      <c r="E38" s="14">
        <v>8863660736.046789</v>
      </c>
      <c r="F38" s="14">
        <f>B38+C38</f>
        <v>4851146544.39025</v>
      </c>
      <c r="G38" s="15">
        <f>D38+E38</f>
        <v>23065756763.3439</v>
      </c>
      <c r="H38" s="15">
        <v>18242917</v>
      </c>
      <c r="I38" s="15">
        <v>133117476</v>
      </c>
      <c r="J38" s="15">
        <f>F38/H38</f>
        <v>265.919454898043</v>
      </c>
      <c r="K38" s="15">
        <f>G38/I38</f>
        <v>173.273693706031</v>
      </c>
    </row>
    <row r="39" ht="20.05" customHeight="1">
      <c r="A39" s="10">
        <v>1996</v>
      </c>
      <c r="B39" s="27">
        <v>3132420047.04179</v>
      </c>
      <c r="C39" s="14">
        <v>2039515107.65334</v>
      </c>
      <c r="D39" s="16">
        <v>14687606396.0052</v>
      </c>
      <c r="E39" s="14">
        <v>9249807367.232719</v>
      </c>
      <c r="F39" s="14">
        <f>B39+C39</f>
        <v>5171935154.69513</v>
      </c>
      <c r="G39" s="15">
        <f>D39+E39</f>
        <v>23937413763.2379</v>
      </c>
      <c r="H39" s="15">
        <v>18367290</v>
      </c>
      <c r="I39" s="15">
        <v>137234810</v>
      </c>
      <c r="J39" s="15">
        <f>F39/H39</f>
        <v>281.584009110496</v>
      </c>
      <c r="K39" s="15">
        <f>G39/I39</f>
        <v>174.426690744410</v>
      </c>
    </row>
    <row r="40" ht="20.05" customHeight="1">
      <c r="A40" s="10">
        <v>1997</v>
      </c>
      <c r="B40" s="27">
        <v>3312463907.44194</v>
      </c>
      <c r="C40" s="14">
        <v>2235565350.05933</v>
      </c>
      <c r="D40" s="16">
        <v>15286325830.1302</v>
      </c>
      <c r="E40" s="14">
        <v>9090514082.968031</v>
      </c>
      <c r="F40" s="14">
        <f>B40+C40</f>
        <v>5548029257.50127</v>
      </c>
      <c r="G40" s="15">
        <f>D40+E40</f>
        <v>24376839913.0982</v>
      </c>
      <c r="H40" s="15">
        <v>18470897</v>
      </c>
      <c r="I40" s="15">
        <v>141330267</v>
      </c>
      <c r="J40" s="15">
        <f>F40/H40</f>
        <v>300.365989670197</v>
      </c>
      <c r="K40" s="15">
        <f>G40/I40</f>
        <v>172.481383008342</v>
      </c>
    </row>
    <row r="41" ht="20.05" customHeight="1">
      <c r="A41" s="10">
        <v>1998</v>
      </c>
      <c r="B41" s="28">
        <v>3342925531.4197</v>
      </c>
      <c r="C41" s="14">
        <v>2343010085.33747</v>
      </c>
      <c r="D41" s="16">
        <v>15736516570.7809</v>
      </c>
      <c r="E41" s="14">
        <v>9131384030.082661</v>
      </c>
      <c r="F41" s="15">
        <f>B41+C41</f>
        <v>5685935616.75717</v>
      </c>
      <c r="G41" s="15">
        <f>D41+E41</f>
        <v>24867900600.8636</v>
      </c>
      <c r="H41" s="15">
        <v>18564595</v>
      </c>
      <c r="I41" s="15">
        <v>145476106</v>
      </c>
      <c r="J41" s="15">
        <f>F41/H41</f>
        <v>306.278462673555</v>
      </c>
      <c r="K41" s="15">
        <f>G41/I41</f>
        <v>170.941478189302</v>
      </c>
    </row>
    <row r="42" ht="20.05" customHeight="1">
      <c r="A42" s="10">
        <v>1999</v>
      </c>
      <c r="B42" s="27">
        <v>3245318936.86297</v>
      </c>
      <c r="C42" s="14">
        <v>2308932616.08154</v>
      </c>
      <c r="D42" s="16">
        <v>15850069545.2022</v>
      </c>
      <c r="E42" s="14">
        <v>9076752614.10664</v>
      </c>
      <c r="F42" s="14">
        <f>B42+C42</f>
        <v>5554251552.94451</v>
      </c>
      <c r="G42" s="15">
        <f>D42+E42</f>
        <v>24926822159.3088</v>
      </c>
      <c r="H42" s="15">
        <v>18663293</v>
      </c>
      <c r="I42" s="15">
        <v>149694462</v>
      </c>
      <c r="J42" s="15">
        <f>F42/H42</f>
        <v>297.602976760024</v>
      </c>
      <c r="K42" s="15">
        <f>G42/I42</f>
        <v>166.517998236360</v>
      </c>
    </row>
    <row r="43" ht="20.05" customHeight="1">
      <c r="A43" s="10">
        <v>2000</v>
      </c>
      <c r="B43" s="27">
        <v>3254292790.54668</v>
      </c>
      <c r="C43" s="16">
        <v>2458524866.9004</v>
      </c>
      <c r="D43" s="17">
        <v>21010698236.289</v>
      </c>
      <c r="E43" s="14">
        <v>8382043971.97391</v>
      </c>
      <c r="F43" s="15">
        <f>B43+C43</f>
        <v>5712817657.44708</v>
      </c>
      <c r="G43" s="15">
        <f>D43+E43</f>
        <v>29392742208.2629</v>
      </c>
      <c r="H43" s="15">
        <v>18777606</v>
      </c>
      <c r="I43" s="15">
        <v>154369924</v>
      </c>
      <c r="J43" s="15">
        <f>F43/H43</f>
        <v>304.235676126503</v>
      </c>
      <c r="K43" s="15">
        <f>G43/I43</f>
        <v>190.404590781964</v>
      </c>
    </row>
    <row r="44" ht="20.05" customHeight="1">
      <c r="A44" s="10">
        <v>2001</v>
      </c>
      <c r="B44" s="27">
        <v>3160440916.51746</v>
      </c>
      <c r="C44" s="14">
        <v>2223830055.95345</v>
      </c>
      <c r="D44" s="16">
        <v>19233854345.5857</v>
      </c>
      <c r="E44" s="14">
        <v>8452696667.81175</v>
      </c>
      <c r="F44" s="14">
        <f>B44+C44</f>
        <v>5384270972.47091</v>
      </c>
      <c r="G44" s="15">
        <f>D44+E44</f>
        <v>27686551013.3975</v>
      </c>
      <c r="H44" s="15">
        <v>18911727</v>
      </c>
      <c r="I44" s="15">
        <v>159217727</v>
      </c>
      <c r="J44" s="15">
        <f>F44/H44</f>
        <v>284.705409107847</v>
      </c>
      <c r="K44" s="15">
        <f>G44/I44</f>
        <v>173.891133450219</v>
      </c>
    </row>
    <row r="45" ht="20.05" customHeight="1">
      <c r="A45" s="10">
        <v>2002</v>
      </c>
      <c r="B45" s="27">
        <v>2361305261.34225</v>
      </c>
      <c r="C45" s="14">
        <v>3160830022.99812</v>
      </c>
      <c r="D45" s="16">
        <v>18428434556.6742</v>
      </c>
      <c r="E45" s="14">
        <v>8479262747.64534</v>
      </c>
      <c r="F45" s="14">
        <f>B45+C45</f>
        <v>5522135284.34037</v>
      </c>
      <c r="G45" s="15">
        <f>D45+E45</f>
        <v>26907697304.3195</v>
      </c>
      <c r="H45" s="15">
        <v>19062476</v>
      </c>
      <c r="I45" s="15">
        <v>163262807</v>
      </c>
      <c r="J45" s="15">
        <f>F45/H45</f>
        <v>289.686150127631</v>
      </c>
      <c r="K45" s="15">
        <f>G45/I45</f>
        <v>164.812168789426</v>
      </c>
    </row>
    <row r="46" ht="20.05" customHeight="1">
      <c r="A46" s="10">
        <v>2003</v>
      </c>
      <c r="B46" s="27">
        <v>2498154786.57273</v>
      </c>
      <c r="C46" s="14">
        <v>3510484873.60133</v>
      </c>
      <c r="D46" s="16">
        <v>20980809288.0314</v>
      </c>
      <c r="E46" s="14">
        <v>9957094075.46526</v>
      </c>
      <c r="F46" s="14">
        <f>B46+C46</f>
        <v>6008639660.17406</v>
      </c>
      <c r="G46" s="15">
        <f>D46+E46</f>
        <v>30937903363.4967</v>
      </c>
      <c r="H46" s="15">
        <v>19224036</v>
      </c>
      <c r="I46" s="15">
        <v>166876680</v>
      </c>
      <c r="J46" s="15">
        <f>F46/H46</f>
        <v>312.558697880823</v>
      </c>
      <c r="K46" s="15">
        <f>G46/I46</f>
        <v>185.393809149947</v>
      </c>
    </row>
    <row r="47" ht="20.05" customHeight="1">
      <c r="A47" s="10">
        <v>2004</v>
      </c>
      <c r="B47" s="27">
        <v>2591866785.25546</v>
      </c>
      <c r="C47" s="14">
        <v>3868178673.78199</v>
      </c>
      <c r="D47" s="17">
        <v>24874118464.478</v>
      </c>
      <c r="E47" s="16">
        <v>12665850269.2374</v>
      </c>
      <c r="F47" s="14">
        <f>B47+C47</f>
        <v>6460045459.03745</v>
      </c>
      <c r="G47" s="15">
        <f>D47+E47</f>
        <v>37539968733.7154</v>
      </c>
      <c r="H47" s="15">
        <v>19387153</v>
      </c>
      <c r="I47" s="15">
        <v>170648620</v>
      </c>
      <c r="J47" s="15">
        <f>F47/H47</f>
        <v>333.212692912541</v>
      </c>
      <c r="K47" s="15">
        <f>G47/I47</f>
        <v>219.984015890169</v>
      </c>
    </row>
    <row r="48" ht="20.05" customHeight="1">
      <c r="A48" s="10">
        <v>2005</v>
      </c>
      <c r="B48" s="28">
        <v>2884636815.9204</v>
      </c>
      <c r="C48" s="14">
        <v>4762298507.46269</v>
      </c>
      <c r="D48" s="16">
        <v>27565198053.8297</v>
      </c>
      <c r="E48" s="16">
        <v>15242428939.1754</v>
      </c>
      <c r="F48" s="15">
        <f>B48+C48</f>
        <v>7646935323.38309</v>
      </c>
      <c r="G48" s="16">
        <f>D48+E48</f>
        <v>42807626993.0051</v>
      </c>
      <c r="H48" s="15">
        <v>19544988</v>
      </c>
      <c r="I48" s="15">
        <v>174372098</v>
      </c>
      <c r="J48" s="15">
        <f>F48/H48</f>
        <v>391.247890425059</v>
      </c>
      <c r="K48" s="15">
        <f>G48/I48</f>
        <v>245.495853315965</v>
      </c>
    </row>
    <row r="49" ht="20.05" customHeight="1">
      <c r="A49" s="10">
        <v>2006</v>
      </c>
      <c r="B49" s="27">
        <v>3205879069.69583</v>
      </c>
      <c r="C49" s="14">
        <v>5437042411.83128</v>
      </c>
      <c r="D49" s="16">
        <v>29659987369.8139</v>
      </c>
      <c r="E49" s="16">
        <v>17797920363.0009</v>
      </c>
      <c r="F49" s="14">
        <f>B49+C49</f>
        <v>8642921481.527109</v>
      </c>
      <c r="G49" s="16">
        <f>D49+E49</f>
        <v>47457907732.8148</v>
      </c>
      <c r="H49" s="15">
        <v>19695977</v>
      </c>
      <c r="I49" s="15">
        <v>178069984</v>
      </c>
      <c r="J49" s="15">
        <f>F49/H49</f>
        <v>438.816590897071</v>
      </c>
      <c r="K49" s="15">
        <f>G49/I49</f>
        <v>266.512674774064</v>
      </c>
    </row>
    <row r="50" ht="20.05" customHeight="1">
      <c r="A50" s="10">
        <v>2007</v>
      </c>
      <c r="B50" s="27">
        <v>3779532683.92164</v>
      </c>
      <c r="C50" s="14">
        <v>5984124487.44929</v>
      </c>
      <c r="D50" s="16">
        <v>33220806079.7372</v>
      </c>
      <c r="E50" s="16">
        <v>20219809942.2438</v>
      </c>
      <c r="F50" s="14">
        <f>B50+C50</f>
        <v>9763657171.37093</v>
      </c>
      <c r="G50" s="16">
        <f>D50+E50</f>
        <v>53440616021.981</v>
      </c>
      <c r="H50" s="15">
        <v>19842044</v>
      </c>
      <c r="I50" s="15">
        <v>181924521</v>
      </c>
      <c r="J50" s="15">
        <f>F50/H50</f>
        <v>492.069122080917</v>
      </c>
      <c r="K50" s="15">
        <f>G50/I50</f>
        <v>293.751582954455</v>
      </c>
    </row>
    <row r="51" ht="20.05" customHeight="1">
      <c r="A51" s="10">
        <v>2008</v>
      </c>
      <c r="B51" s="27">
        <v>5447182689.05919</v>
      </c>
      <c r="C51" s="14">
        <v>7309796203.95481</v>
      </c>
      <c r="D51" s="16">
        <v>38267960637.2859</v>
      </c>
      <c r="E51" s="16">
        <v>25147466285.0839</v>
      </c>
      <c r="F51" s="14">
        <f>B51+C51</f>
        <v>12756978893.014</v>
      </c>
      <c r="G51" s="16">
        <f>D51+E51</f>
        <v>63415426922.3698</v>
      </c>
      <c r="H51" s="15">
        <v>19983984</v>
      </c>
      <c r="I51" s="15">
        <v>185931955</v>
      </c>
      <c r="J51" s="15">
        <f>F51/H51</f>
        <v>638.360143453578</v>
      </c>
      <c r="K51" s="15">
        <f>G51/I51</f>
        <v>341.067929514159</v>
      </c>
    </row>
    <row r="52" ht="20.05" customHeight="1">
      <c r="A52" s="10">
        <v>2009</v>
      </c>
      <c r="B52" s="27">
        <v>5339032300.72174</v>
      </c>
      <c r="C52" s="14">
        <v>7617238883.35966</v>
      </c>
      <c r="D52" s="16">
        <v>38199820887.8409</v>
      </c>
      <c r="E52" s="16">
        <v>21389915450.3983</v>
      </c>
      <c r="F52" s="14">
        <f>B52+C52</f>
        <v>12956271184.0814</v>
      </c>
      <c r="G52" s="16">
        <f>D52+E52</f>
        <v>59589736338.2392</v>
      </c>
      <c r="H52" s="15">
        <v>20123508</v>
      </c>
      <c r="I52" s="15">
        <v>190123222</v>
      </c>
      <c r="J52" s="15">
        <f>F52/H52</f>
        <v>643.837604461479</v>
      </c>
      <c r="K52" s="15">
        <f>G52/I52</f>
        <v>313.426922347441</v>
      </c>
    </row>
    <row r="53" ht="20.05" customHeight="1">
      <c r="A53" s="10">
        <v>2010</v>
      </c>
      <c r="B53" s="27">
        <v>5305596524.10792</v>
      </c>
      <c r="C53" s="16">
        <v>10822289175.6475</v>
      </c>
      <c r="D53" s="16">
        <v>41246976135.6026</v>
      </c>
      <c r="E53" s="16">
        <v>23164159788.7406</v>
      </c>
      <c r="F53" s="15">
        <f>B53+C53</f>
        <v>16127885699.7554</v>
      </c>
      <c r="G53" s="16">
        <f>D53+E53</f>
        <v>64411135924.3432</v>
      </c>
      <c r="H53" s="15">
        <v>20261738</v>
      </c>
      <c r="I53" s="15">
        <v>194454498</v>
      </c>
      <c r="J53" s="15">
        <f>F53/H53</f>
        <v>795.977408243824</v>
      </c>
      <c r="K53" s="15">
        <f>G53/I53</f>
        <v>331.240144027644</v>
      </c>
    </row>
    <row r="54" ht="20.05" customHeight="1">
      <c r="A54" s="10">
        <v>2011</v>
      </c>
      <c r="B54" s="27">
        <v>6459029000.08321</v>
      </c>
      <c r="C54" s="16">
        <v>12612740120.7613</v>
      </c>
      <c r="D54" s="16">
        <v>53672771298.9182</v>
      </c>
      <c r="E54" s="16">
        <v>29539365353.5338</v>
      </c>
      <c r="F54" s="15">
        <f>B54+C54</f>
        <v>19071769120.8445</v>
      </c>
      <c r="G54" s="16">
        <f>D54+E54</f>
        <v>83212136652.452</v>
      </c>
      <c r="H54" s="15">
        <v>20398496</v>
      </c>
      <c r="I54" s="15">
        <v>198602738</v>
      </c>
      <c r="J54" s="15">
        <f>F54/H54</f>
        <v>934.959573531524</v>
      </c>
      <c r="K54" s="15">
        <f>G54/I54</f>
        <v>418.987862354909</v>
      </c>
    </row>
    <row r="55" ht="20.05" customHeight="1">
      <c r="A55" s="10">
        <v>2012</v>
      </c>
      <c r="B55" s="27">
        <v>5572576346.71177</v>
      </c>
      <c r="C55" s="16">
        <v>13904826051.6569</v>
      </c>
      <c r="D55" s="17">
        <v>53201914477.565</v>
      </c>
      <c r="E55" s="17">
        <v>31449233996.304</v>
      </c>
      <c r="F55" s="15">
        <f>B55+C55</f>
        <v>19477402398.3687</v>
      </c>
      <c r="G55" s="17">
        <f>D55+E55</f>
        <v>84651148473.869</v>
      </c>
      <c r="H55" s="15">
        <v>20425000</v>
      </c>
      <c r="I55" s="15">
        <v>202205861</v>
      </c>
      <c r="J55" s="15">
        <f>F55/H55</f>
        <v>953.6059925761911</v>
      </c>
      <c r="K55" s="15">
        <f>G55/I55</f>
        <v>418.638451206264</v>
      </c>
    </row>
    <row r="56" ht="20.05" customHeight="1">
      <c r="A56" s="10">
        <v>2013</v>
      </c>
      <c r="B56" s="27">
        <v>6101992452.87404</v>
      </c>
      <c r="C56" s="16">
        <v>13909873383.2291</v>
      </c>
      <c r="D56" s="16">
        <v>55104278218.4763</v>
      </c>
      <c r="E56" s="16">
        <v>31371994298.4631</v>
      </c>
      <c r="F56" s="15">
        <f>B56+C56</f>
        <v>20011865836.1031</v>
      </c>
      <c r="G56" s="16">
        <f>D56+E56</f>
        <v>86476272516.93941</v>
      </c>
      <c r="H56" s="15">
        <v>20585000</v>
      </c>
      <c r="I56" s="15">
        <v>205337562</v>
      </c>
      <c r="J56" s="15">
        <f>F56/H56</f>
        <v>972.157679674671</v>
      </c>
      <c r="K56" s="15">
        <f>G56/I56</f>
        <v>421.142004778158</v>
      </c>
    </row>
    <row r="57" ht="20.05" customHeight="1">
      <c r="A57" s="10">
        <v>2014</v>
      </c>
      <c r="B57" s="27">
        <v>6668889158.40193</v>
      </c>
      <c r="C57" s="16">
        <v>14158948162.0989</v>
      </c>
      <c r="D57" s="16">
        <v>58022369257.8047</v>
      </c>
      <c r="E57" s="16">
        <v>33092404258.3144</v>
      </c>
      <c r="F57" s="15">
        <f>B57+C57</f>
        <v>20827837320.5008</v>
      </c>
      <c r="G57" s="16">
        <f>D57+E57</f>
        <v>91114773516.11909</v>
      </c>
      <c r="H57" s="15">
        <v>20778000</v>
      </c>
      <c r="I57" s="15">
        <v>208251628</v>
      </c>
      <c r="J57" s="15">
        <f>F57/H57</f>
        <v>1002.398561964620</v>
      </c>
      <c r="K57" s="15">
        <f>G57/I57</f>
        <v>437.522502902686</v>
      </c>
    </row>
    <row r="58" ht="20.05" customHeight="1">
      <c r="A58" s="10">
        <v>2015</v>
      </c>
      <c r="B58" s="27">
        <v>6995980935.08685</v>
      </c>
      <c r="C58" s="16">
        <v>13773219510.3819</v>
      </c>
      <c r="D58" s="16">
        <v>64438524763.9056</v>
      </c>
      <c r="E58" s="16">
        <v>34609781049.1571</v>
      </c>
      <c r="F58" s="15">
        <f>B58+C58</f>
        <v>20769200445.4688</v>
      </c>
      <c r="G58" s="16">
        <f>D58+E58</f>
        <v>99048305813.0627</v>
      </c>
      <c r="H58" s="15">
        <v>20970000</v>
      </c>
      <c r="I58" s="15">
        <v>210969298</v>
      </c>
      <c r="J58" s="15">
        <f>F58/H58</f>
        <v>990.424437075289</v>
      </c>
      <c r="K58" s="15">
        <f>G58/I58</f>
        <v>469.491564659151</v>
      </c>
    </row>
    <row r="59" ht="20.05" customHeight="1">
      <c r="A59" s="10">
        <v>2016</v>
      </c>
      <c r="B59" s="27">
        <v>6391202710.91765</v>
      </c>
      <c r="C59" s="16">
        <v>14098384386.9113</v>
      </c>
      <c r="D59" s="16">
        <v>70028310503.15829</v>
      </c>
      <c r="E59" s="16">
        <v>35160791965.7207</v>
      </c>
      <c r="F59" s="15">
        <f>B59+C59</f>
        <v>20489587097.829</v>
      </c>
      <c r="G59" s="16">
        <f>D59+E59</f>
        <v>105189102468.879</v>
      </c>
      <c r="H59" s="15">
        <v>21203000</v>
      </c>
      <c r="I59" s="15">
        <v>213524840</v>
      </c>
      <c r="J59" s="15">
        <f>F59/H59</f>
        <v>966.353209349102</v>
      </c>
      <c r="K59" s="15">
        <f>G59/I59</f>
        <v>492.631688513987</v>
      </c>
    </row>
    <row r="60" ht="20.05" customHeight="1">
      <c r="A60" s="10">
        <v>2017</v>
      </c>
      <c r="B60" s="27">
        <v>7012795719.01993</v>
      </c>
      <c r="C60" s="16">
        <v>14053846260.0625</v>
      </c>
      <c r="D60" s="16">
        <v>74500419799.2596</v>
      </c>
      <c r="E60" s="16">
        <v>38328006335.1525</v>
      </c>
      <c r="F60" s="15">
        <f>B60+C60</f>
        <v>21066641979.0824</v>
      </c>
      <c r="G60" s="16">
        <f>D60+E60</f>
        <v>112828426134.412</v>
      </c>
      <c r="H60" s="15">
        <v>21444000</v>
      </c>
      <c r="I60" s="15">
        <v>216379655</v>
      </c>
      <c r="J60" s="15">
        <f>F60/H60</f>
        <v>982.402629130871</v>
      </c>
      <c r="K60" s="15">
        <f>G60/I60</f>
        <v>521.437314124620</v>
      </c>
    </row>
    <row r="61" ht="20.05" customHeight="1">
      <c r="A61" s="10">
        <v>2018</v>
      </c>
      <c r="B61" s="28">
        <v>7174033321.0435</v>
      </c>
      <c r="C61" s="22">
        <v>14205050876.22</v>
      </c>
      <c r="D61" s="16">
        <v>77106160166.69679</v>
      </c>
      <c r="E61" s="16">
        <v>41320634182.1143</v>
      </c>
      <c r="F61" s="15">
        <f>B61+C61</f>
        <v>21379084197.2635</v>
      </c>
      <c r="G61" s="16">
        <f>D61+E61</f>
        <v>118426794348.811</v>
      </c>
      <c r="H61" s="15">
        <v>21670000</v>
      </c>
      <c r="I61" s="15">
        <v>219731479</v>
      </c>
      <c r="J61" s="15">
        <f>F61/H61</f>
        <v>986.575182153369</v>
      </c>
      <c r="K61" s="15">
        <f>G61/I61</f>
        <v>538.961440062081</v>
      </c>
    </row>
    <row r="62" ht="20.05" customHeight="1">
      <c r="A62" s="10">
        <v>2019</v>
      </c>
      <c r="B62" s="27">
        <v>6459147331.75604</v>
      </c>
      <c r="C62" s="17">
        <v>14385536160.752</v>
      </c>
      <c r="D62" s="17">
        <v>66357251243.936</v>
      </c>
      <c r="E62" s="16">
        <v>40393758595.4495</v>
      </c>
      <c r="F62" s="15">
        <f>B62+C62</f>
        <v>20844683492.508</v>
      </c>
      <c r="G62" s="15">
        <f>D62+E62</f>
        <v>106751009839.386</v>
      </c>
      <c r="H62" s="15">
        <v>21803000</v>
      </c>
      <c r="I62" s="15">
        <v>223293280</v>
      </c>
      <c r="J62" s="15">
        <f>F62/H62</f>
        <v>956.046575815622</v>
      </c>
      <c r="K62" s="15">
        <f>G62/I62</f>
        <v>478.075335896297</v>
      </c>
    </row>
    <row r="63" ht="20.05" customHeight="1">
      <c r="A63" s="10">
        <v>2020</v>
      </c>
      <c r="B63" s="27">
        <v>6954413645.26387</v>
      </c>
      <c r="C63" s="16">
        <v>13729767648.0636</v>
      </c>
      <c r="D63" s="16">
        <v>65655423445.5128</v>
      </c>
      <c r="E63" s="17">
        <v>34296814719.088</v>
      </c>
      <c r="F63" s="15">
        <f>B63+C63</f>
        <v>20684181293.3275</v>
      </c>
      <c r="G63" s="15">
        <f>D63+E63</f>
        <v>99952238164.6008</v>
      </c>
      <c r="H63" s="15">
        <v>21919000</v>
      </c>
      <c r="I63" s="15">
        <v>227196741</v>
      </c>
      <c r="J63" s="15">
        <f>F63/H63</f>
        <v>943.6644597530679</v>
      </c>
      <c r="K63" s="15">
        <f>G63/I63</f>
        <v>439.936936263539</v>
      </c>
    </row>
    <row r="64" ht="20.05" customHeight="1">
      <c r="A64" s="10">
        <v>2021</v>
      </c>
      <c r="B64" s="27">
        <v>7740955207.66291</v>
      </c>
      <c r="C64" s="16">
        <v>15910477631.7377</v>
      </c>
      <c r="D64" s="16">
        <v>78964187582.13811</v>
      </c>
      <c r="E64" s="16">
        <v>41485335512.1283</v>
      </c>
      <c r="F64" s="15">
        <f>B64+C64</f>
        <v>23651432839.4006</v>
      </c>
      <c r="G64" s="16">
        <f>D64+E64</f>
        <v>120449523094.266</v>
      </c>
      <c r="H64" s="15">
        <v>22156000</v>
      </c>
      <c r="I64" s="15">
        <v>231402117</v>
      </c>
      <c r="J64" s="15">
        <f>F64/H64</f>
        <v>1067.495614704850</v>
      </c>
      <c r="K64" s="15">
        <f>G64/I64</f>
        <v>520.520402560820</v>
      </c>
    </row>
    <row r="65" ht="20.05" customHeight="1">
      <c r="A65" s="23"/>
      <c r="B65" s="11"/>
      <c r="C65" s="12"/>
      <c r="D65" s="12"/>
      <c r="E65" s="12"/>
      <c r="F65" s="12"/>
      <c r="G65" s="12"/>
      <c r="H65" s="12"/>
      <c r="I65" s="12"/>
      <c r="J65" s="12"/>
      <c r="K65" s="12"/>
    </row>
    <row r="66" ht="20.05" customHeight="1">
      <c r="A66" s="23"/>
      <c r="B66" s="11"/>
      <c r="C66" s="12"/>
      <c r="D66" s="12"/>
      <c r="E66" s="12"/>
      <c r="F66" s="12"/>
      <c r="G66" s="12"/>
      <c r="H66" s="12"/>
      <c r="I66" s="12"/>
      <c r="J66" s="12"/>
      <c r="K66" s="12"/>
    </row>
  </sheetData>
  <mergeCells count="1">
    <mergeCell ref="A1:K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