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DITH\TRAMITE TITULACION\"/>
    </mc:Choice>
  </mc:AlternateContent>
  <xr:revisionPtr revIDLastSave="0" documentId="13_ncr:1_{9E86DAB8-A1B0-4400-AADA-4E36F42EAFA5}" xr6:coauthVersionLast="47" xr6:coauthVersionMax="47" xr10:uidLastSave="{00000000-0000-0000-0000-000000000000}"/>
  <bookViews>
    <workbookView xWindow="-108" yWindow="-108" windowWidth="23256" windowHeight="12576" tabRatio="316" firstSheet="1" activeTab="1" xr2:uid="{65334682-9EC6-4EDE-9DFE-8E97DA2868CF}"/>
  </bookViews>
  <sheets>
    <sheet name="Hoja1" sheetId="1" state="hidden" r:id="rId1"/>
    <sheet name="TablasActivaClub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E3" i="2" l="1"/>
  <c r="J12" i="1"/>
  <c r="AW4" i="1"/>
  <c r="AX4" i="1" s="1"/>
  <c r="AW3" i="1"/>
  <c r="AX3" i="1" s="1"/>
  <c r="BI3" i="1"/>
  <c r="BI4" i="1"/>
  <c r="BI6" i="1"/>
  <c r="BI5" i="1"/>
  <c r="J19" i="1"/>
  <c r="J18" i="1"/>
  <c r="J17" i="1"/>
  <c r="J16" i="1"/>
  <c r="J15" i="1"/>
  <c r="J14" i="1"/>
  <c r="J13" i="1"/>
  <c r="J3" i="1" l="1"/>
  <c r="J4" i="1"/>
  <c r="J5" i="1"/>
  <c r="J6" i="1"/>
  <c r="J7" i="1"/>
  <c r="J8" i="1"/>
  <c r="J9" i="1"/>
  <c r="J10" i="1"/>
  <c r="J11" i="1"/>
</calcChain>
</file>

<file path=xl/sharedStrings.xml><?xml version="1.0" encoding="utf-8"?>
<sst xmlns="http://schemas.openxmlformats.org/spreadsheetml/2006/main" count="623" uniqueCount="371">
  <si>
    <t>Membresia</t>
  </si>
  <si>
    <t>Servicio</t>
  </si>
  <si>
    <t>Pago inicial</t>
  </si>
  <si>
    <t>Pago mensual</t>
  </si>
  <si>
    <t>Pago total</t>
  </si>
  <si>
    <t>SERVICIO</t>
  </si>
  <si>
    <t>TIPO_Servicio</t>
  </si>
  <si>
    <t>S001</t>
  </si>
  <si>
    <t>Descripcion</t>
  </si>
  <si>
    <t>S002</t>
  </si>
  <si>
    <t>Evento</t>
  </si>
  <si>
    <t>Clase</t>
  </si>
  <si>
    <t>S003</t>
  </si>
  <si>
    <t>S004</t>
  </si>
  <si>
    <t>Adicional trimestral familiar</t>
  </si>
  <si>
    <t>Adicional anual familiar</t>
  </si>
  <si>
    <t>Id_TipoServicio</t>
  </si>
  <si>
    <t>Id_Servicio</t>
  </si>
  <si>
    <t>S005</t>
  </si>
  <si>
    <t>S006</t>
  </si>
  <si>
    <t>S007</t>
  </si>
  <si>
    <t>S008</t>
  </si>
  <si>
    <t>S009</t>
  </si>
  <si>
    <t>S010</t>
  </si>
  <si>
    <t>S011</t>
  </si>
  <si>
    <t>S012</t>
  </si>
  <si>
    <t>TS001</t>
  </si>
  <si>
    <t>TS002</t>
  </si>
  <si>
    <t>TS003</t>
  </si>
  <si>
    <t>TS004</t>
  </si>
  <si>
    <t>Activate Mujer</t>
  </si>
  <si>
    <t>S013</t>
  </si>
  <si>
    <t>S014</t>
  </si>
  <si>
    <t>Trimestral familiar de 02</t>
  </si>
  <si>
    <t>Trimestral familiar de 03</t>
  </si>
  <si>
    <t>Trimestral familiar de 04</t>
  </si>
  <si>
    <t>Anual familiar de 02</t>
  </si>
  <si>
    <t>Anual familiar de 03</t>
  </si>
  <si>
    <t>Anual familiar de 04</t>
  </si>
  <si>
    <t>Anual amigos 02</t>
  </si>
  <si>
    <t>Anual amigos 03</t>
  </si>
  <si>
    <t>Anual amigos 04</t>
  </si>
  <si>
    <t>Natación</t>
  </si>
  <si>
    <t>Alquiler</t>
  </si>
  <si>
    <t>AREA</t>
  </si>
  <si>
    <t>Id_Area</t>
  </si>
  <si>
    <t>A001</t>
  </si>
  <si>
    <t>A002</t>
  </si>
  <si>
    <t>A003</t>
  </si>
  <si>
    <t>A004</t>
  </si>
  <si>
    <t>A005</t>
  </si>
  <si>
    <t>Gimnasio</t>
  </si>
  <si>
    <t>Piscina</t>
  </si>
  <si>
    <t>Campo Voley V02</t>
  </si>
  <si>
    <t>Campo Voley V01</t>
  </si>
  <si>
    <t>Campo Futbol F02</t>
  </si>
  <si>
    <t>Campo Futbol F01</t>
  </si>
  <si>
    <t>Auditorio</t>
  </si>
  <si>
    <t>A006</t>
  </si>
  <si>
    <t>A007</t>
  </si>
  <si>
    <t>Estado</t>
  </si>
  <si>
    <t>Activo</t>
  </si>
  <si>
    <t>Habilitado</t>
  </si>
  <si>
    <t>Mantenimiento</t>
  </si>
  <si>
    <t>DescripcionArea</t>
  </si>
  <si>
    <t>DescripcionTipoServicio</t>
  </si>
  <si>
    <t>DescripcionServicio</t>
  </si>
  <si>
    <t>TipoServicio</t>
  </si>
  <si>
    <t>Obs</t>
  </si>
  <si>
    <t>-</t>
  </si>
  <si>
    <t>Del 06-mar al 06-Abr</t>
  </si>
  <si>
    <t>SOCIO</t>
  </si>
  <si>
    <t>Id_Socio</t>
  </si>
  <si>
    <t>Nombre</t>
  </si>
  <si>
    <t>Apellido</t>
  </si>
  <si>
    <t>FechaNac</t>
  </si>
  <si>
    <t>FechaRegistro</t>
  </si>
  <si>
    <t>Dirección</t>
  </si>
  <si>
    <t>SOC001</t>
  </si>
  <si>
    <t>SOC002</t>
  </si>
  <si>
    <t>SOC003</t>
  </si>
  <si>
    <t>ANTONIO</t>
  </si>
  <si>
    <t>POMA AYALA</t>
  </si>
  <si>
    <t>Av. Rosales</t>
  </si>
  <si>
    <t>MARIA</t>
  </si>
  <si>
    <t>QUISPE RIOS</t>
  </si>
  <si>
    <t>Av. Argentina</t>
  </si>
  <si>
    <t>Av. Union</t>
  </si>
  <si>
    <t>NELIDA</t>
  </si>
  <si>
    <t>ORDOÑEZ MANRIQUE</t>
  </si>
  <si>
    <t>FICHA_SOCIO</t>
  </si>
  <si>
    <t>Id_FichaSocio</t>
  </si>
  <si>
    <t>F032</t>
  </si>
  <si>
    <t>IdSocio</t>
  </si>
  <si>
    <t>DNI</t>
  </si>
  <si>
    <t>Anulado</t>
  </si>
  <si>
    <t>F033</t>
  </si>
  <si>
    <t>individual</t>
  </si>
  <si>
    <t>NombreSocio</t>
  </si>
  <si>
    <t>Id_Reserva</t>
  </si>
  <si>
    <t>R001</t>
  </si>
  <si>
    <t>R002</t>
  </si>
  <si>
    <t>R003</t>
  </si>
  <si>
    <t>FechaReserva</t>
  </si>
  <si>
    <t>HoraInicioReserva</t>
  </si>
  <si>
    <t>HoraFinReserva</t>
  </si>
  <si>
    <t>2pm</t>
  </si>
  <si>
    <t>4pm</t>
  </si>
  <si>
    <t>EstadoReserva</t>
  </si>
  <si>
    <t>RESERVA</t>
  </si>
  <si>
    <t>DOCUMENTO</t>
  </si>
  <si>
    <t>FechaActualización</t>
  </si>
  <si>
    <t>Id_Documento</t>
  </si>
  <si>
    <t>SubTotal</t>
  </si>
  <si>
    <t>IGV</t>
  </si>
  <si>
    <t>DETALLE_DOCUMENTO</t>
  </si>
  <si>
    <t>BOL001</t>
  </si>
  <si>
    <t>BOL002</t>
  </si>
  <si>
    <t>EstadoBol</t>
  </si>
  <si>
    <t>Emitido</t>
  </si>
  <si>
    <t>Cancelado</t>
  </si>
  <si>
    <t>Costo</t>
  </si>
  <si>
    <t>ImporteNeto</t>
  </si>
  <si>
    <t>S015</t>
  </si>
  <si>
    <t>Campo Futbol</t>
  </si>
  <si>
    <t>Campo Voley</t>
  </si>
  <si>
    <t>S016</t>
  </si>
  <si>
    <t>1Hora 20</t>
  </si>
  <si>
    <t>Medida</t>
  </si>
  <si>
    <t>Unidad</t>
  </si>
  <si>
    <t>Mes</t>
  </si>
  <si>
    <t>día</t>
  </si>
  <si>
    <t>hora</t>
  </si>
  <si>
    <t>Cant</t>
  </si>
  <si>
    <t>CostoUni.</t>
  </si>
  <si>
    <t>P001</t>
  </si>
  <si>
    <t>Id_Trabajador</t>
  </si>
  <si>
    <t>TRABAJADOR</t>
  </si>
  <si>
    <t>JULIO</t>
  </si>
  <si>
    <t>CUEVA CMPOS</t>
  </si>
  <si>
    <t>Cargo</t>
  </si>
  <si>
    <t>Perfil</t>
  </si>
  <si>
    <t>P002</t>
  </si>
  <si>
    <t>ROSALIA</t>
  </si>
  <si>
    <t>GOMES RIVERA</t>
  </si>
  <si>
    <t>Administrador</t>
  </si>
  <si>
    <t>Notificador</t>
  </si>
  <si>
    <t>Cajero</t>
  </si>
  <si>
    <t>P003</t>
  </si>
  <si>
    <t>LINA</t>
  </si>
  <si>
    <t>GUEVARA LOPEZ</t>
  </si>
  <si>
    <t>Asistente Comercial</t>
  </si>
  <si>
    <t>Id_Perfil</t>
  </si>
  <si>
    <t>PF001</t>
  </si>
  <si>
    <t>PF002</t>
  </si>
  <si>
    <t>PF003</t>
  </si>
  <si>
    <t>Amin</t>
  </si>
  <si>
    <t>MIGUEL</t>
  </si>
  <si>
    <t>CISNEROS OCAMPO</t>
  </si>
  <si>
    <t>PERFIL SISTEMA</t>
  </si>
  <si>
    <t>P004</t>
  </si>
  <si>
    <t>MEMBRESIA</t>
  </si>
  <si>
    <t>PROMOCIONES</t>
  </si>
  <si>
    <t>Tipo_Estado</t>
  </si>
  <si>
    <t>estado_id</t>
  </si>
  <si>
    <t>nombre</t>
  </si>
  <si>
    <t>Inactivo</t>
  </si>
  <si>
    <t>Bloqueado</t>
  </si>
  <si>
    <t>Concluido</t>
  </si>
  <si>
    <t>Socio</t>
  </si>
  <si>
    <t>Area</t>
  </si>
  <si>
    <t>Reserva</t>
  </si>
  <si>
    <t>Invitado</t>
  </si>
  <si>
    <t>x</t>
  </si>
  <si>
    <t>Promocion</t>
  </si>
  <si>
    <t>Asignacion de estados</t>
  </si>
  <si>
    <t>Tipo_Membresia</t>
  </si>
  <si>
    <t>S017</t>
  </si>
  <si>
    <t>Anual Individual</t>
  </si>
  <si>
    <t>Trimestral Individual</t>
  </si>
  <si>
    <t>Pago_inicial</t>
  </si>
  <si>
    <t>cant_cuota</t>
  </si>
  <si>
    <t>pago_cuota</t>
  </si>
  <si>
    <t>membresia_id</t>
  </si>
  <si>
    <t>Tipo_Moneda</t>
  </si>
  <si>
    <t>moneda_id</t>
  </si>
  <si>
    <t>Soles</t>
  </si>
  <si>
    <t>Dólares</t>
  </si>
  <si>
    <t>Euros</t>
  </si>
  <si>
    <t>Tipo_Pagos</t>
  </si>
  <si>
    <t>tipoPago_id</t>
  </si>
  <si>
    <t>tarjeta</t>
  </si>
  <si>
    <t>efectivo</t>
  </si>
  <si>
    <t>aprobado</t>
  </si>
  <si>
    <t>desaprobado</t>
  </si>
  <si>
    <t>tipoResp_id</t>
  </si>
  <si>
    <t>tipoDoc_id</t>
  </si>
  <si>
    <t>Tipo_Documentos</t>
  </si>
  <si>
    <t>CE</t>
  </si>
  <si>
    <t>CEDULA</t>
  </si>
  <si>
    <t>area_id</t>
  </si>
  <si>
    <t>observacion</t>
  </si>
  <si>
    <t>Cancha de futbol</t>
  </si>
  <si>
    <t>Cancha de voley</t>
  </si>
  <si>
    <t>Cancha de Basketball</t>
  </si>
  <si>
    <t>Sala de eventos</t>
  </si>
  <si>
    <t>Zona de parrilla</t>
  </si>
  <si>
    <t>Areas</t>
  </si>
  <si>
    <t>Espacios</t>
  </si>
  <si>
    <t>espacio_id</t>
  </si>
  <si>
    <t>descripcion</t>
  </si>
  <si>
    <t>Cancha 01</t>
  </si>
  <si>
    <t>Cancha 02</t>
  </si>
  <si>
    <t>Promociones</t>
  </si>
  <si>
    <t>fechaHora_inic</t>
  </si>
  <si>
    <t>fechaHora_fin</t>
  </si>
  <si>
    <t>Gran kermes</t>
  </si>
  <si>
    <t>28-07-2023 8:00am</t>
  </si>
  <si>
    <t>28-07-2023 5:00pm</t>
  </si>
  <si>
    <t>Gracias Maestro</t>
  </si>
  <si>
    <t>08-07-2023 8:00am</t>
  </si>
  <si>
    <t>09-07-2023 5:00pm</t>
  </si>
  <si>
    <t>Promocion_id</t>
  </si>
  <si>
    <t>eventos diversos</t>
  </si>
  <si>
    <t>feria y shw cirquense</t>
  </si>
  <si>
    <t>Invitados</t>
  </si>
  <si>
    <t>Invitado_id</t>
  </si>
  <si>
    <t>documento</t>
  </si>
  <si>
    <t>ApellidoPat</t>
  </si>
  <si>
    <t>ApellidoMat</t>
  </si>
  <si>
    <t>Carlos</t>
  </si>
  <si>
    <t>Campos</t>
  </si>
  <si>
    <t>Tello</t>
  </si>
  <si>
    <t>Luis</t>
  </si>
  <si>
    <t>Julio</t>
  </si>
  <si>
    <t>Elmer</t>
  </si>
  <si>
    <t>Poma</t>
  </si>
  <si>
    <t>Garcia</t>
  </si>
  <si>
    <t>Rosas</t>
  </si>
  <si>
    <t>Huamani</t>
  </si>
  <si>
    <t>Quispe</t>
  </si>
  <si>
    <t>Orosco</t>
  </si>
  <si>
    <t>permisos</t>
  </si>
  <si>
    <t>permiso_id</t>
  </si>
  <si>
    <t>Roles</t>
  </si>
  <si>
    <t>rol_id</t>
  </si>
  <si>
    <t>paises</t>
  </si>
  <si>
    <t>pais_id</t>
  </si>
  <si>
    <t>EEUU</t>
  </si>
  <si>
    <t>PERU</t>
  </si>
  <si>
    <t>COLOMBIA</t>
  </si>
  <si>
    <t>acceso total</t>
  </si>
  <si>
    <t>Gestor</t>
  </si>
  <si>
    <t>acceso para actualizacion</t>
  </si>
  <si>
    <t>socio</t>
  </si>
  <si>
    <t>socios</t>
  </si>
  <si>
    <t>socio_id</t>
  </si>
  <si>
    <t>apellido_pat</t>
  </si>
  <si>
    <t>apellido_mat</t>
  </si>
  <si>
    <t>email</t>
  </si>
  <si>
    <t>password</t>
  </si>
  <si>
    <t>telefono</t>
  </si>
  <si>
    <t>direccion</t>
  </si>
  <si>
    <t>foto</t>
  </si>
  <si>
    <t>POMA</t>
  </si>
  <si>
    <t>AYALA</t>
  </si>
  <si>
    <t>QUISPE</t>
  </si>
  <si>
    <t>RIOS</t>
  </si>
  <si>
    <t>ORDOÑEZ</t>
  </si>
  <si>
    <t>MANRIQUE</t>
  </si>
  <si>
    <t>poma@gmail.com</t>
  </si>
  <si>
    <t>quispe@gmail.com</t>
  </si>
  <si>
    <t>nelida@gmail.com</t>
  </si>
  <si>
    <t>https:/foto1</t>
  </si>
  <si>
    <t>https:/foto2</t>
  </si>
  <si>
    <t>https:/foto3</t>
  </si>
  <si>
    <t>Pagado</t>
  </si>
  <si>
    <t>pago_xSocio</t>
  </si>
  <si>
    <t>Pendiente</t>
  </si>
  <si>
    <t>pagoSocio_id</t>
  </si>
  <si>
    <t>fecha_venc</t>
  </si>
  <si>
    <t>Cuota 02</t>
  </si>
  <si>
    <t>Cuota 03</t>
  </si>
  <si>
    <t>Cuota 04</t>
  </si>
  <si>
    <t>Cuota 05</t>
  </si>
  <si>
    <t>Cuota 06</t>
  </si>
  <si>
    <t>Cuota 07</t>
  </si>
  <si>
    <t>Cuota 08</t>
  </si>
  <si>
    <t>Cuota 09</t>
  </si>
  <si>
    <t>Cuota 10</t>
  </si>
  <si>
    <t>Cuota 11</t>
  </si>
  <si>
    <t>Cuota 01 Inicial</t>
  </si>
  <si>
    <t>Cuota 12</t>
  </si>
  <si>
    <t>pagos_x_socio</t>
  </si>
  <si>
    <t>Usuarios</t>
  </si>
  <si>
    <t>usuario_id</t>
  </si>
  <si>
    <t>username</t>
  </si>
  <si>
    <t>fecha_creacion</t>
  </si>
  <si>
    <t>fecha_actualizacion</t>
  </si>
  <si>
    <t>martin</t>
  </si>
  <si>
    <t>martina@gmail.com</t>
  </si>
  <si>
    <t>agapito</t>
  </si>
  <si>
    <t>sandoval</t>
  </si>
  <si>
    <t>edith</t>
  </si>
  <si>
    <t>edithh@gmail.com</t>
  </si>
  <si>
    <t>huaman</t>
  </si>
  <si>
    <t>uchupe</t>
  </si>
  <si>
    <t>reservas</t>
  </si>
  <si>
    <t>Respuesta_solicitud</t>
  </si>
  <si>
    <t>reserva_id</t>
  </si>
  <si>
    <t>fecha_solicitada</t>
  </si>
  <si>
    <t>fecha_reserva</t>
  </si>
  <si>
    <t>cant_hora</t>
  </si>
  <si>
    <t>invitado</t>
  </si>
  <si>
    <t>fecha_resp</t>
  </si>
  <si>
    <t>futbol minicampeonato</t>
  </si>
  <si>
    <t xml:space="preserve">voley </t>
  </si>
  <si>
    <t>basketball entrenamiento</t>
  </si>
  <si>
    <t>ActualizarSocios</t>
  </si>
  <si>
    <t>email_socio</t>
  </si>
  <si>
    <t>telefono_socio</t>
  </si>
  <si>
    <t>direccion_socio</t>
  </si>
  <si>
    <t>fecha_actu</t>
  </si>
  <si>
    <t>actSocio_id</t>
  </si>
  <si>
    <t>art5@gmail.com</t>
  </si>
  <si>
    <t>Av. Palmeras</t>
  </si>
  <si>
    <t>rst25@gmail.com</t>
  </si>
  <si>
    <t>erickud@gmail.com</t>
  </si>
  <si>
    <t>Av. Wilson</t>
  </si>
  <si>
    <t>Av. Granada</t>
  </si>
  <si>
    <t>roles_x_usuario</t>
  </si>
  <si>
    <t>rxu_id</t>
  </si>
  <si>
    <t>permisos_x_roles</t>
  </si>
  <si>
    <t>pxr_id</t>
  </si>
  <si>
    <t>mar123</t>
  </si>
  <si>
    <t>edi123</t>
  </si>
  <si>
    <t>martin agapito</t>
  </si>
  <si>
    <t>edith huaman</t>
  </si>
  <si>
    <t>Dashboard_progreso</t>
  </si>
  <si>
    <t>Reservar Area</t>
  </si>
  <si>
    <t>Mis reservaciones</t>
  </si>
  <si>
    <t>pagos membresias</t>
  </si>
  <si>
    <t>mis pagos</t>
  </si>
  <si>
    <t>registrar invitados</t>
  </si>
  <si>
    <t>ver mis invitados</t>
  </si>
  <si>
    <t>promociones</t>
  </si>
  <si>
    <t>Recordatorio Pagos</t>
  </si>
  <si>
    <t>Reporte de pagos</t>
  </si>
  <si>
    <t>cambio contraseña</t>
  </si>
  <si>
    <t>dashboard analytics</t>
  </si>
  <si>
    <t>usuario</t>
  </si>
  <si>
    <t>aprobar actualizacion</t>
  </si>
  <si>
    <t>aprobar reservas</t>
  </si>
  <si>
    <t>crear promocion</t>
  </si>
  <si>
    <t>envio recordatorio</t>
  </si>
  <si>
    <t>s</t>
  </si>
  <si>
    <t>g</t>
  </si>
  <si>
    <t>a</t>
  </si>
  <si>
    <t>s,a,g</t>
  </si>
  <si>
    <t>socios activos</t>
  </si>
  <si>
    <t>monto_cargado</t>
  </si>
  <si>
    <t>comprobante</t>
  </si>
  <si>
    <t>detalle_comprobante</t>
  </si>
  <si>
    <t>comprobante_id</t>
  </si>
  <si>
    <t>fecha_emision</t>
  </si>
  <si>
    <t>importe_total</t>
  </si>
  <si>
    <t>B001</t>
  </si>
  <si>
    <t>info_reserva</t>
  </si>
  <si>
    <t>invitado_x_reserva</t>
  </si>
  <si>
    <t>invitado_id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</si>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</sst>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/&quot;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4" tint="0.59999389629810485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66F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6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1" xfId="0" applyFill="1" applyBorder="1"/>
    <xf numFmtId="164" fontId="0" fillId="2" borderId="1" xfId="0" applyNumberFormat="1" applyFill="1" applyBorder="1"/>
    <xf numFmtId="0" fontId="1" fillId="2" borderId="1" xfId="0" applyFont="1" applyFill="1" applyBorder="1"/>
    <xf numFmtId="0" fontId="0" fillId="2" borderId="1" xfId="0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6" fontId="0" fillId="0" borderId="0" xfId="0" applyNumberFormat="1"/>
    <xf numFmtId="0" fontId="0" fillId="2" borderId="1" xfId="0" applyFill="1" applyBorder="1" applyAlignment="1">
      <alignment horizontal="left"/>
    </xf>
    <xf numFmtId="16" fontId="0" fillId="0" borderId="0" xfId="0" applyNumberFormat="1" applyAlignment="1">
      <alignment horizontal="left"/>
    </xf>
    <xf numFmtId="14" fontId="0" fillId="0" borderId="0" xfId="0" applyNumberFormat="1"/>
    <xf numFmtId="0" fontId="1" fillId="2" borderId="0" xfId="0" applyFont="1" applyFill="1"/>
    <xf numFmtId="0" fontId="3" fillId="2" borderId="1" xfId="0" applyFont="1" applyFill="1" applyBorder="1"/>
    <xf numFmtId="0" fontId="3" fillId="2" borderId="0" xfId="0" applyFont="1" applyFill="1"/>
    <xf numFmtId="0" fontId="4" fillId="0" borderId="0" xfId="0" applyFont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5" fillId="2" borderId="1" xfId="0" applyFont="1" applyFill="1" applyBorder="1"/>
    <xf numFmtId="0" fontId="6" fillId="0" borderId="0" xfId="0" applyFont="1"/>
    <xf numFmtId="164" fontId="6" fillId="0" borderId="0" xfId="0" applyNumberFormat="1" applyFont="1"/>
    <xf numFmtId="164" fontId="6" fillId="0" borderId="0" xfId="0" applyNumberFormat="1" applyFont="1" applyAlignment="1">
      <alignment horizontal="center"/>
    </xf>
    <xf numFmtId="0" fontId="7" fillId="2" borderId="1" xfId="0" applyFont="1" applyFill="1" applyBorder="1"/>
    <xf numFmtId="0" fontId="8" fillId="0" borderId="0" xfId="0" applyFont="1"/>
    <xf numFmtId="0" fontId="7" fillId="2" borderId="0" xfId="0" applyFont="1" applyFill="1"/>
    <xf numFmtId="0" fontId="5" fillId="2" borderId="0" xfId="0" applyFont="1" applyFill="1"/>
    <xf numFmtId="0" fontId="5" fillId="2" borderId="1" xfId="0" applyFont="1" applyFill="1" applyBorder="1" applyAlignment="1">
      <alignment horizontal="left"/>
    </xf>
    <xf numFmtId="164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14" fontId="6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164" fontId="5" fillId="0" borderId="1" xfId="0" applyNumberFormat="1" applyFont="1" applyBorder="1" applyAlignment="1">
      <alignment horizontal="center"/>
    </xf>
    <xf numFmtId="0" fontId="0" fillId="3" borderId="0" xfId="0" applyFill="1"/>
    <xf numFmtId="0" fontId="0" fillId="0" borderId="3" xfId="0" applyBorder="1" applyAlignment="1">
      <alignment horizontal="center"/>
    </xf>
    <xf numFmtId="0" fontId="9" fillId="0" borderId="0" xfId="0" applyFont="1"/>
    <xf numFmtId="0" fontId="0" fillId="3" borderId="0" xfId="0" applyFill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ill="1"/>
    <xf numFmtId="0" fontId="0" fillId="0" borderId="0" xfId="0" applyFill="1" applyBorder="1" applyAlignment="1">
      <alignment horizontal="center"/>
    </xf>
    <xf numFmtId="0" fontId="0" fillId="0" borderId="0" xfId="0" applyFont="1" applyFill="1" applyBorder="1"/>
    <xf numFmtId="164" fontId="0" fillId="0" borderId="0" xfId="0" applyNumberFormat="1" applyFont="1" applyFill="1" applyBorder="1"/>
    <xf numFmtId="0" fontId="0" fillId="0" borderId="0" xfId="0" applyFill="1" applyBorder="1"/>
    <xf numFmtId="0" fontId="1" fillId="0" borderId="0" xfId="0" applyFont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4" borderId="0" xfId="0" applyFill="1"/>
    <xf numFmtId="0" fontId="10" fillId="0" borderId="0" xfId="1"/>
    <xf numFmtId="0" fontId="0" fillId="5" borderId="0" xfId="0" applyFill="1"/>
    <xf numFmtId="0" fontId="1" fillId="0" borderId="0" xfId="0" applyFont="1" applyFill="1"/>
    <xf numFmtId="0" fontId="1" fillId="0" borderId="0" xfId="0" applyFont="1" applyFill="1" applyAlignment="1">
      <alignment vertical="center"/>
    </xf>
  </cellXfs>
  <cellStyles count="2">
    <cellStyle name="Hipervínculo" xfId="1" builtinId="8"/>
    <cellStyle name="Normal" xfId="0" builtinId="0"/>
  </cellStyles>
  <dxfs count="55">
    <dxf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S/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numFmt numFmtId="21" formatCode="d\-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numFmt numFmtId="164" formatCode="&quot;S/&quot;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S/&quot;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S/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249977111117893"/>
        <name val="Calibri"/>
        <family val="2"/>
        <scheme val="minor"/>
      </font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numFmt numFmtId="21" formatCode="d\-mmm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numFmt numFmtId="164" formatCode="&quot;S/&quot;#,##0.0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&quot;S/&quot;#,##0.00"/>
    </dxf>
    <dxf>
      <numFmt numFmtId="164" formatCode="&quot;S/&quot;#,##0.00"/>
    </dxf>
    <dxf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S/&quot;#,##0.00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AC5AAD0-7969-42D5-82A9-2F3A0006C756}" name="Servicio" displayName="Servicio" ref="A2:J19" totalsRowShown="0" headerRowDxfId="54" headerRowBorderDxfId="53" tableBorderDxfId="52">
  <autoFilter ref="A2:J19" xr:uid="{DAC5AAD0-7969-42D5-82A9-2F3A0006C756}"/>
  <tableColumns count="10">
    <tableColumn id="1" xr3:uid="{C1BCABA1-1369-4C05-9790-964A98536536}" name="Id_Servicio"/>
    <tableColumn id="2" xr3:uid="{9DAF61A8-D65B-47AB-AF35-8074E69DDDCA}" name="Id_TipoServicio"/>
    <tableColumn id="3" xr3:uid="{5679666B-68DF-4353-BEE1-3B5CB3A4C942}" name="TipoServicio"/>
    <tableColumn id="4" xr3:uid="{91CABD66-C82F-4342-916E-83ADBD82BE2A}" name="DescripcionServicio"/>
    <tableColumn id="5" xr3:uid="{6704B170-554A-4072-A88A-1F832B22E0E9}" name="Obs" dataDxfId="51"/>
    <tableColumn id="6" xr3:uid="{A2D8D2D6-7F53-4EA3-9484-85E38F112E62}" name="Pago inicial" dataDxfId="50"/>
    <tableColumn id="7" xr3:uid="{315414BE-6ECF-4585-8D62-AF42C5B2B57D}" name="Pago mensual" dataDxfId="49"/>
    <tableColumn id="8" xr3:uid="{70B4AF4E-7BC8-4C6C-90EC-9A108335F7DC}" name="Unidad" dataDxfId="48"/>
    <tableColumn id="9" xr3:uid="{0A58C0F7-3EB2-4C9F-9A38-7C721877E4AC}" name="Medida" dataDxfId="47"/>
    <tableColumn id="10" xr3:uid="{C4F8C8A7-23F1-4C79-B1C2-1266253AAE5F}" name="Pago total" dataDxfId="46">
      <calculatedColumnFormula>F3+G3*(H3-1)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9008B32-B1D3-4115-A925-0DE0B1333E03}" name="Tipo_Servicio" displayName="Tipo_Servicio" ref="M2:N6" totalsRowShown="0" headerRowBorderDxfId="45" tableBorderDxfId="44">
  <autoFilter ref="M2:N6" xr:uid="{B9008B32-B1D3-4115-A925-0DE0B1333E03}"/>
  <tableColumns count="2">
    <tableColumn id="1" xr3:uid="{B7572465-9488-46FD-9763-30FB810CA77C}" name="Id_TipoServicio"/>
    <tableColumn id="2" xr3:uid="{B8DB57B0-D0CB-43CC-A39C-7B0222C1D44F}" name="DescripcionTipoServici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C3A9554-A101-46D3-AA84-EAB9839E9A01}" name="Socio" displayName="Socio" ref="P2:V5" totalsRowShown="0" headerRowDxfId="43" headerRowBorderDxfId="42" tableBorderDxfId="41">
  <autoFilter ref="P2:V5" xr:uid="{3C3A9554-A101-46D3-AA84-EAB9839E9A01}"/>
  <tableColumns count="7">
    <tableColumn id="1" xr3:uid="{0CEBE99B-2F3C-43B3-B353-B34FA9BF28E0}" name="Id_Socio"/>
    <tableColumn id="2" xr3:uid="{BB67915C-8B1A-46BD-A34A-EBC9ADA42206}" name="Nombre"/>
    <tableColumn id="3" xr3:uid="{60CE5DD3-52EE-4A57-B4EC-39F6E4FDEF71}" name="Apellido"/>
    <tableColumn id="4" xr3:uid="{4343C6A5-AE5C-4338-A1D6-5698769DD34A}" name="DNI"/>
    <tableColumn id="5" xr3:uid="{14E82516-E702-4309-9810-47023A9A652F}" name="FechaNac"/>
    <tableColumn id="6" xr3:uid="{ACEA7AB9-96B1-4EC8-862D-76F28E4F9603}" name="FechaRegistro" dataDxfId="40"/>
    <tableColumn id="7" xr3:uid="{25538B4A-F942-43EF-8EB2-D8F4A90940C8}" name="Direcció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6D59A56-4E42-4CE3-944D-FBDDA3A87443}" name="Area" displayName="Area" ref="AE2:AG9" totalsRowShown="0" headerRowBorderDxfId="39" tableBorderDxfId="38">
  <autoFilter ref="AE2:AG9" xr:uid="{F6D59A56-4E42-4CE3-944D-FBDDA3A87443}"/>
  <tableColumns count="3">
    <tableColumn id="1" xr3:uid="{7C67EBED-902C-41C4-92B2-5DFC3DC04EE8}" name="Id_Area"/>
    <tableColumn id="2" xr3:uid="{F471CD4A-5705-4B28-9629-76E821AF9D30}" name="DescripcionArea"/>
    <tableColumn id="3" xr3:uid="{5EA724AD-EF87-4DE3-8F7B-3BAFD4445543}" name="Estad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F9DB721-6AC2-4FB3-9E5D-B285FCD492CB}" name="Reserva" displayName="Reserva" ref="AI2:AR5" totalsRowShown="0" headerRowDxfId="37" headerRowBorderDxfId="36" tableBorderDxfId="35">
  <autoFilter ref="AI2:AR5" xr:uid="{AF9DB721-6AC2-4FB3-9E5D-B285FCD492CB}"/>
  <tableColumns count="10">
    <tableColumn id="1" xr3:uid="{6F4A1160-A844-4F72-9027-3CCE80977C92}" name="Id_Reserva"/>
    <tableColumn id="2" xr3:uid="{51BB0DA2-9821-430F-9832-E0629BD97F8F}" name="Id_Socio" dataDxfId="34"/>
    <tableColumn id="3" xr3:uid="{1FA61227-A34D-41F9-81F5-89725AB2D203}" name="Id_Area"/>
    <tableColumn id="4" xr3:uid="{84856EEC-558C-43B9-BB89-2319B4224742}" name="Id_Documento"/>
    <tableColumn id="5" xr3:uid="{11C5F8D1-A618-4998-BABC-5ED1DA5D18A6}" name="DescripcionArea"/>
    <tableColumn id="6" xr3:uid="{81058774-5F62-49D6-90E0-FFDCE34E7F8B}" name="FechaReserva" dataDxfId="33"/>
    <tableColumn id="7" xr3:uid="{E4088814-0016-469D-9955-E3BD478500A3}" name="HoraInicioReserva" dataDxfId="32"/>
    <tableColumn id="8" xr3:uid="{3A39D8B0-394B-4800-8D5F-D718DCDFB1EA}" name="HoraFinReserva"/>
    <tableColumn id="9" xr3:uid="{E6C30EAE-AD83-4215-8298-3551E68C31DA}" name="EstadoReserva" dataDxfId="31"/>
    <tableColumn id="10" xr3:uid="{CE85586E-1EC6-4827-956A-104645726130}" name="FechaActualización" dataDxfId="3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650E0F7-C476-4F8E-9841-9989C2946644}" name="Documento" displayName="Documento" ref="AT2:BA4" totalsRowShown="0" headerRowDxfId="29" headerRowBorderDxfId="28" tableBorderDxfId="27">
  <autoFilter ref="AT2:BA4" xr:uid="{A650E0F7-C476-4F8E-9841-9989C2946644}"/>
  <tableColumns count="8">
    <tableColumn id="1" xr3:uid="{6943739E-0C8C-42E2-9B87-397F9DD2E045}" name="Id_Documento"/>
    <tableColumn id="2" xr3:uid="{6DA9FFCF-9990-41AC-AE6F-97ADE0CC75DB}" name="Id_Socio" dataDxfId="26"/>
    <tableColumn id="3" xr3:uid="{ABAE1BB9-3061-4758-9E00-987A8DD0A752}" name="Id_Trabajador" dataDxfId="25"/>
    <tableColumn id="4" xr3:uid="{749C57F0-954A-47D3-8BD2-01BC422CD65B}" name="SubTotal" dataDxfId="24">
      <calculatedColumnFormula>AY3/1.18</calculatedColumnFormula>
    </tableColumn>
    <tableColumn id="5" xr3:uid="{69982B6D-6AF4-4F2A-B749-ECC136B2F094}" name="IGV" dataDxfId="23">
      <calculatedColumnFormula>AW3*0.18</calculatedColumnFormula>
    </tableColumn>
    <tableColumn id="6" xr3:uid="{1F4C99B3-7E43-46B2-A749-9419E72A2278}" name="ImporteNeto" dataDxfId="22"/>
    <tableColumn id="7" xr3:uid="{A2EB717F-DD48-4DE7-A697-DFA877B9FD5B}" name="EstadoBol" dataDxfId="21"/>
    <tableColumn id="8" xr3:uid="{D50F167D-5D60-436A-8164-2AAE904A43EA}" name="FechaRegistro" dataDxfId="2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713E2-2476-4D24-AC3D-BE5E5BBD6E81}" name="Detalle_Documento" displayName="Detalle_Documento" ref="BC2:BI6" totalsRowShown="0" headerRowBorderDxfId="19" tableBorderDxfId="18">
  <autoFilter ref="BC2:BI6" xr:uid="{FF3713E2-2476-4D24-AC3D-BE5E5BBD6E81}"/>
  <tableColumns count="7">
    <tableColumn id="1" xr3:uid="{1465353A-AAAD-4131-830E-513E6E1E4E09}" name="Id_Documento"/>
    <tableColumn id="2" xr3:uid="{557A1E26-5562-4D2E-8C51-45D5E358067F}" name="Id_Servicio" dataDxfId="17"/>
    <tableColumn id="3" xr3:uid="{B19F798E-4ABA-461B-A9BF-493E73DB9185}" name="Servicio" dataDxfId="16"/>
    <tableColumn id="4" xr3:uid="{E489E8D6-1A2A-4D89-8398-FD1FA9C03BAA}" name="TipoServicio" dataDxfId="15"/>
    <tableColumn id="5" xr3:uid="{8E9E1597-7FA9-4CAC-A680-CB63F0FE3622}" name="Cant" dataDxfId="14"/>
    <tableColumn id="6" xr3:uid="{27C7C2E3-F64F-4BC3-A4EC-233605BE17BD}" name="CostoUni." dataDxfId="13"/>
    <tableColumn id="7" xr3:uid="{1793694D-11F8-4C41-B375-D2DACC74F497}" name="Costo" dataDxfId="12">
      <calculatedColumnFormula>BH3*BG3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E58543F-F205-41B9-8503-E9F3C2F634C3}" name="Trabajador" displayName="Trabajador" ref="BK2:BR6" totalsRowShown="0" headerRowDxfId="11" headerRowBorderDxfId="10" tableBorderDxfId="9">
  <autoFilter ref="BK2:BR6" xr:uid="{EE58543F-F205-41B9-8503-E9F3C2F634C3}"/>
  <tableColumns count="8">
    <tableColumn id="1" xr3:uid="{0E53D1F4-6119-4507-ABF5-D22E104BD3FB}" name="Id_Trabajador"/>
    <tableColumn id="2" xr3:uid="{E2D7879E-53FA-4C9B-A02F-89D7B1D33665}" name="Nombre" dataDxfId="8"/>
    <tableColumn id="3" xr3:uid="{D344614F-4034-4A9A-AE29-6334CEF23CEB}" name="Apellido" dataDxfId="7"/>
    <tableColumn id="4" xr3:uid="{0265B530-A3A9-4C07-A222-E9F30B188764}" name="Cargo" dataDxfId="6"/>
    <tableColumn id="5" xr3:uid="{9646153C-7379-46A9-92A8-562DCDA6D87E}" name="Id_Perfil"/>
    <tableColumn id="6" xr3:uid="{7A2C95D6-5987-4E4D-9EA4-814EE4FD27F2}" name="Perfil" dataDxfId="5"/>
    <tableColumn id="7" xr3:uid="{57792323-774F-4A92-883E-945B64BE8DC3}" name="FechaNac" dataDxfId="4"/>
    <tableColumn id="8" xr3:uid="{C7898407-282F-47B8-9B68-535B5FBDD3A3}" name="FechaRegistro" dataDxfId="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9DC56F0-A49B-4F6A-B3CC-E78CC1648FDD}" name="PerfilSistema" displayName="PerfilSistema" ref="BT2:BV5" totalsRowShown="0" headerRowBorderDxfId="2" tableBorderDxfId="1">
  <autoFilter ref="BT2:BV5" xr:uid="{A9DC56F0-A49B-4F6A-B3CC-E78CC1648FDD}"/>
  <tableColumns count="3">
    <tableColumn id="1" xr3:uid="{6BB43297-4802-4F92-A9D6-8FE545A4CEDD}" name="Id_Perfil"/>
    <tableColumn id="2" xr3:uid="{94764DB6-6C53-4297-B3C9-3A21F6B758AB}" name="Descripcion"/>
    <tableColumn id="3" xr3:uid="{AA9FEC26-51E7-4CC3-89F4-22700692E584}" name="Est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erickud@gmail.com" TargetMode="External"/><Relationship Id="rId3" Type="http://schemas.openxmlformats.org/officeDocument/2006/relationships/hyperlink" Target="mailto:nelida@gmail.com" TargetMode="External"/><Relationship Id="rId7" Type="http://schemas.openxmlformats.org/officeDocument/2006/relationships/hyperlink" Target="mailto:rst25@gmail.com" TargetMode="External"/><Relationship Id="rId2" Type="http://schemas.openxmlformats.org/officeDocument/2006/relationships/hyperlink" Target="mailto:quispe@gmail.com" TargetMode="External"/><Relationship Id="rId1" Type="http://schemas.openxmlformats.org/officeDocument/2006/relationships/hyperlink" Target="mailto:poma@gmail.com" TargetMode="External"/><Relationship Id="rId6" Type="http://schemas.openxmlformats.org/officeDocument/2006/relationships/hyperlink" Target="mailto:art5@gmail.com" TargetMode="External"/><Relationship Id="rId5" Type="http://schemas.openxmlformats.org/officeDocument/2006/relationships/hyperlink" Target="mailto:edithh@gmail.com" TargetMode="External"/><Relationship Id="rId4" Type="http://schemas.openxmlformats.org/officeDocument/2006/relationships/hyperlink" Target="mailto:martin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E2CCF-8333-4A27-A37B-DD339B488CFC}">
  <dimension ref="A1:BW28"/>
  <sheetViews>
    <sheetView topLeftCell="N1" zoomScale="70" zoomScaleNormal="70" workbookViewId="0">
      <selection activeCell="V3" sqref="P3:V5"/>
    </sheetView>
  </sheetViews>
  <sheetFormatPr baseColWidth="10" defaultRowHeight="14.4" outlineLevelCol="1" x14ac:dyDescent="0.3"/>
  <cols>
    <col min="1" max="1" width="12.88671875" customWidth="1"/>
    <col min="2" max="2" width="11.5546875" customWidth="1" outlineLevel="1"/>
    <col min="3" max="3" width="13.109375" customWidth="1"/>
    <col min="4" max="4" width="29.21875" customWidth="1"/>
    <col min="5" max="5" width="15.33203125" style="3" hidden="1" customWidth="1" outlineLevel="1"/>
    <col min="6" max="6" width="12.33203125" style="1" customWidth="1" collapsed="1"/>
    <col min="7" max="7" width="14.6640625" style="1" customWidth="1"/>
    <col min="8" max="8" width="10" style="2" customWidth="1"/>
    <col min="9" max="9" width="10.5546875" style="2" customWidth="1"/>
    <col min="10" max="10" width="11.44140625" style="1" customWidth="1"/>
    <col min="11" max="11" width="5.88671875" style="1" customWidth="1"/>
    <col min="12" max="12" width="5.88671875" customWidth="1"/>
    <col min="13" max="13" width="15.77734375" customWidth="1"/>
    <col min="14" max="14" width="22.77734375" customWidth="1"/>
    <col min="15" max="15" width="9.21875" customWidth="1"/>
    <col min="21" max="21" width="14.5546875" customWidth="1"/>
    <col min="23" max="23" width="6.21875" customWidth="1"/>
    <col min="26" max="26" width="11.5546875" customWidth="1" outlineLevel="1"/>
    <col min="28" max="28" width="11.5546875" customWidth="1" outlineLevel="1"/>
    <col min="29" max="29" width="9.109375" customWidth="1"/>
    <col min="30" max="30" width="4.77734375" customWidth="1"/>
    <col min="31" max="31" width="9.44140625" customWidth="1"/>
    <col min="32" max="32" width="16.44140625" customWidth="1"/>
    <col min="33" max="33" width="14.77734375" customWidth="1"/>
    <col min="34" max="34" width="4.88671875" customWidth="1"/>
    <col min="35" max="35" width="12.109375" customWidth="1"/>
    <col min="36" max="36" width="10.109375" customWidth="1"/>
    <col min="37" max="37" width="9.44140625" customWidth="1"/>
    <col min="38" max="38" width="15.44140625" customWidth="1"/>
    <col min="39" max="39" width="16.44140625" customWidth="1"/>
    <col min="40" max="40" width="14.33203125" customWidth="1"/>
    <col min="41" max="41" width="18" customWidth="1"/>
    <col min="42" max="42" width="15.88671875" customWidth="1"/>
    <col min="43" max="43" width="15.109375" customWidth="1"/>
    <col min="44" max="44" width="18.88671875" customWidth="1"/>
    <col min="45" max="45" width="4.88671875" customWidth="1"/>
    <col min="46" max="46" width="15.44140625" customWidth="1"/>
    <col min="47" max="47" width="10.109375" style="23" customWidth="1"/>
    <col min="48" max="48" width="14.77734375" style="23" customWidth="1"/>
    <col min="49" max="49" width="10.5546875" style="23" customWidth="1"/>
    <col min="50" max="50" width="9.33203125" style="32" customWidth="1"/>
    <col min="51" max="51" width="13.77734375" style="3" customWidth="1"/>
    <col min="52" max="52" width="11.6640625" style="32" customWidth="1"/>
    <col min="53" max="53" width="14.5546875" customWidth="1"/>
    <col min="54" max="54" width="4.44140625" customWidth="1"/>
    <col min="55" max="55" width="15.44140625" customWidth="1"/>
    <col min="56" max="56" width="12.109375" style="23" customWidth="1"/>
    <col min="57" max="58" width="0" style="27" hidden="1" customWidth="1" outlineLevel="1"/>
    <col min="59" max="59" width="7.77734375" style="23" customWidth="1" collapsed="1"/>
    <col min="60" max="60" width="11.109375" style="23" customWidth="1"/>
    <col min="61" max="61" width="11.5546875" style="25"/>
    <col min="62" max="62" width="6.109375" customWidth="1"/>
    <col min="63" max="63" width="15.44140625" customWidth="1"/>
    <col min="65" max="66" width="11.5546875" style="23"/>
    <col min="68" max="68" width="0" style="27" hidden="1" customWidth="1" outlineLevel="1"/>
    <col min="69" max="69" width="11.5546875" collapsed="1"/>
    <col min="70" max="70" width="14.5546875" customWidth="1"/>
    <col min="71" max="71" width="6.77734375" customWidth="1"/>
    <col min="72" max="72" width="9.88671875" customWidth="1"/>
    <col min="73" max="73" width="12.5546875" customWidth="1"/>
    <col min="74" max="74" width="8.5546875" style="2" customWidth="1"/>
  </cols>
  <sheetData>
    <row r="1" spans="1:75" x14ac:dyDescent="0.3">
      <c r="A1" s="6" t="s">
        <v>5</v>
      </c>
      <c r="B1" s="4"/>
      <c r="C1" s="4"/>
      <c r="D1" s="4"/>
      <c r="E1" s="12"/>
      <c r="F1" s="5"/>
      <c r="G1" s="5"/>
      <c r="H1" s="7"/>
      <c r="I1" s="7"/>
      <c r="J1" s="5"/>
      <c r="K1"/>
      <c r="M1" s="6" t="s">
        <v>6</v>
      </c>
      <c r="N1" s="6"/>
      <c r="P1" s="6" t="s">
        <v>71</v>
      </c>
      <c r="Q1" s="6"/>
      <c r="R1" s="6"/>
      <c r="S1" s="15"/>
      <c r="X1" s="16" t="s">
        <v>90</v>
      </c>
      <c r="Y1" s="16"/>
      <c r="Z1" s="16"/>
      <c r="AA1" s="16"/>
      <c r="AB1" s="17"/>
      <c r="AC1" s="18"/>
      <c r="AD1" s="18"/>
      <c r="AE1" s="6" t="s">
        <v>44</v>
      </c>
      <c r="AF1" s="6"/>
      <c r="AG1" s="6"/>
      <c r="AI1" s="6" t="s">
        <v>109</v>
      </c>
      <c r="AJ1" s="6"/>
      <c r="AK1" s="6"/>
      <c r="AL1" s="6"/>
      <c r="AM1" s="6"/>
      <c r="AN1" s="6"/>
      <c r="AO1" s="6"/>
      <c r="AP1" s="6"/>
      <c r="AQ1" s="6"/>
      <c r="AR1" s="6"/>
      <c r="AT1" s="6" t="s">
        <v>110</v>
      </c>
      <c r="AU1" s="22"/>
      <c r="AV1" s="22"/>
      <c r="AW1" s="22"/>
      <c r="AX1" s="30"/>
      <c r="AY1" s="33"/>
      <c r="AZ1" s="30"/>
      <c r="BA1" s="6"/>
      <c r="BC1" s="6" t="s">
        <v>115</v>
      </c>
      <c r="BD1" s="22"/>
      <c r="BE1" s="26"/>
      <c r="BF1" s="26"/>
      <c r="BG1" s="29"/>
      <c r="BH1" s="29"/>
      <c r="BI1" s="29"/>
      <c r="BK1" s="6" t="s">
        <v>137</v>
      </c>
      <c r="BL1" s="22"/>
      <c r="BM1" s="22"/>
      <c r="BN1" s="22"/>
      <c r="BO1" s="29"/>
      <c r="BP1" s="28"/>
      <c r="BQ1" s="29"/>
      <c r="BR1" s="29"/>
      <c r="BT1" s="6" t="s">
        <v>159</v>
      </c>
      <c r="BU1" s="22"/>
    </row>
    <row r="2" spans="1:75" s="9" customFormat="1" x14ac:dyDescent="0.3">
      <c r="A2" s="37" t="s">
        <v>17</v>
      </c>
      <c r="B2" s="37" t="s">
        <v>16</v>
      </c>
      <c r="C2" s="37" t="s">
        <v>67</v>
      </c>
      <c r="D2" s="36" t="s">
        <v>66</v>
      </c>
      <c r="E2" s="37" t="s">
        <v>68</v>
      </c>
      <c r="F2" s="38" t="s">
        <v>2</v>
      </c>
      <c r="G2" s="38" t="s">
        <v>3</v>
      </c>
      <c r="H2" s="36" t="s">
        <v>129</v>
      </c>
      <c r="I2" s="36" t="s">
        <v>128</v>
      </c>
      <c r="J2" s="38" t="s">
        <v>4</v>
      </c>
      <c r="K2" s="8"/>
      <c r="M2" s="36" t="s">
        <v>16</v>
      </c>
      <c r="N2" s="37" t="s">
        <v>65</v>
      </c>
      <c r="P2" s="36" t="s">
        <v>72</v>
      </c>
      <c r="Q2" s="36" t="s">
        <v>73</v>
      </c>
      <c r="R2" s="36" t="s">
        <v>74</v>
      </c>
      <c r="S2" s="36" t="s">
        <v>94</v>
      </c>
      <c r="T2" s="36" t="s">
        <v>75</v>
      </c>
      <c r="U2" s="36" t="s">
        <v>76</v>
      </c>
      <c r="V2" s="36" t="s">
        <v>77</v>
      </c>
      <c r="X2" s="19" t="s">
        <v>91</v>
      </c>
      <c r="Y2" s="19" t="s">
        <v>93</v>
      </c>
      <c r="Z2" s="20" t="s">
        <v>98</v>
      </c>
      <c r="AA2" s="20" t="s">
        <v>17</v>
      </c>
      <c r="AB2" s="20" t="s">
        <v>1</v>
      </c>
      <c r="AC2" s="19" t="s">
        <v>60</v>
      </c>
      <c r="AD2" s="21"/>
      <c r="AE2" s="37" t="s">
        <v>45</v>
      </c>
      <c r="AF2" s="36" t="s">
        <v>64</v>
      </c>
      <c r="AG2" s="37" t="s">
        <v>60</v>
      </c>
      <c r="AH2" s="10"/>
      <c r="AI2" s="37" t="s">
        <v>99</v>
      </c>
      <c r="AJ2" s="37" t="s">
        <v>72</v>
      </c>
      <c r="AK2" s="36" t="s">
        <v>45</v>
      </c>
      <c r="AL2" s="36" t="s">
        <v>112</v>
      </c>
      <c r="AM2" s="37" t="s">
        <v>64</v>
      </c>
      <c r="AN2" s="36" t="s">
        <v>103</v>
      </c>
      <c r="AO2" s="36" t="s">
        <v>104</v>
      </c>
      <c r="AP2" s="36" t="s">
        <v>105</v>
      </c>
      <c r="AQ2" s="36" t="s">
        <v>108</v>
      </c>
      <c r="AR2" s="37" t="s">
        <v>111</v>
      </c>
      <c r="AT2" s="37" t="s">
        <v>112</v>
      </c>
      <c r="AU2" s="39" t="s">
        <v>72</v>
      </c>
      <c r="AV2" s="39" t="s">
        <v>136</v>
      </c>
      <c r="AW2" s="39" t="s">
        <v>113</v>
      </c>
      <c r="AX2" s="39" t="s">
        <v>114</v>
      </c>
      <c r="AY2" s="37" t="s">
        <v>122</v>
      </c>
      <c r="AZ2" s="39" t="s">
        <v>118</v>
      </c>
      <c r="BA2" s="37" t="s">
        <v>76</v>
      </c>
      <c r="BC2" s="37" t="s">
        <v>112</v>
      </c>
      <c r="BD2" s="39" t="s">
        <v>17</v>
      </c>
      <c r="BE2" s="40" t="s">
        <v>1</v>
      </c>
      <c r="BF2" s="40" t="s">
        <v>67</v>
      </c>
      <c r="BG2" s="39" t="s">
        <v>133</v>
      </c>
      <c r="BH2" s="39" t="s">
        <v>134</v>
      </c>
      <c r="BI2" s="41" t="s">
        <v>121</v>
      </c>
      <c r="BK2" s="37" t="s">
        <v>136</v>
      </c>
      <c r="BL2" s="39" t="s">
        <v>73</v>
      </c>
      <c r="BM2" s="39" t="s">
        <v>74</v>
      </c>
      <c r="BN2" s="39" t="s">
        <v>140</v>
      </c>
      <c r="BO2" s="37" t="s">
        <v>152</v>
      </c>
      <c r="BP2" s="40" t="s">
        <v>141</v>
      </c>
      <c r="BQ2" s="39" t="s">
        <v>75</v>
      </c>
      <c r="BR2" s="39" t="s">
        <v>76</v>
      </c>
      <c r="BT2" s="37" t="s">
        <v>152</v>
      </c>
      <c r="BU2" s="37" t="s">
        <v>8</v>
      </c>
      <c r="BV2" s="36" t="s">
        <v>60</v>
      </c>
      <c r="BW2"/>
    </row>
    <row r="3" spans="1:75" x14ac:dyDescent="0.3">
      <c r="A3" t="s">
        <v>7</v>
      </c>
      <c r="B3" t="s">
        <v>26</v>
      </c>
      <c r="C3" t="s">
        <v>0</v>
      </c>
      <c r="D3" t="s">
        <v>33</v>
      </c>
      <c r="E3" s="3" t="s">
        <v>69</v>
      </c>
      <c r="F3" s="1">
        <v>500</v>
      </c>
      <c r="G3" s="1">
        <v>0</v>
      </c>
      <c r="H3" s="2">
        <v>3</v>
      </c>
      <c r="I3" s="2" t="s">
        <v>130</v>
      </c>
      <c r="J3" s="1">
        <f t="shared" ref="J3:J19" si="0">F3+G3*(H3-1)</f>
        <v>500</v>
      </c>
      <c r="M3" t="s">
        <v>26</v>
      </c>
      <c r="N3" t="s">
        <v>0</v>
      </c>
      <c r="P3" t="s">
        <v>78</v>
      </c>
      <c r="Q3" t="s">
        <v>81</v>
      </c>
      <c r="R3" t="s">
        <v>82</v>
      </c>
      <c r="S3">
        <v>45610578</v>
      </c>
      <c r="T3" s="11">
        <v>31106</v>
      </c>
      <c r="U3" s="11">
        <v>44958</v>
      </c>
      <c r="V3" t="s">
        <v>83</v>
      </c>
      <c r="X3" s="18" t="s">
        <v>92</v>
      </c>
      <c r="Y3" s="18" t="s">
        <v>78</v>
      </c>
      <c r="Z3" s="18" t="s">
        <v>81</v>
      </c>
      <c r="AA3" s="18" t="s">
        <v>23</v>
      </c>
      <c r="AB3" s="18" t="s">
        <v>97</v>
      </c>
      <c r="AC3" s="18" t="s">
        <v>95</v>
      </c>
      <c r="AD3" s="18"/>
      <c r="AE3" t="s">
        <v>46</v>
      </c>
      <c r="AF3" t="s">
        <v>51</v>
      </c>
      <c r="AG3" t="s">
        <v>62</v>
      </c>
      <c r="AI3" t="s">
        <v>100</v>
      </c>
      <c r="AJ3" s="18" t="s">
        <v>78</v>
      </c>
      <c r="AK3" t="s">
        <v>48</v>
      </c>
      <c r="AM3" t="s">
        <v>56</v>
      </c>
      <c r="AN3" s="11">
        <v>44987</v>
      </c>
      <c r="AO3" s="11" t="s">
        <v>106</v>
      </c>
      <c r="AP3" t="s">
        <v>107</v>
      </c>
      <c r="AQ3" s="11" t="s">
        <v>61</v>
      </c>
      <c r="AR3" s="11">
        <v>44985</v>
      </c>
      <c r="AT3" t="s">
        <v>116</v>
      </c>
      <c r="AU3" s="23" t="s">
        <v>78</v>
      </c>
      <c r="AV3" s="23" t="s">
        <v>148</v>
      </c>
      <c r="AW3" s="24">
        <f>AY3/1.18</f>
        <v>279.66101694915255</v>
      </c>
      <c r="AX3" s="31">
        <f>AW3*0.18</f>
        <v>50.33898305084746</v>
      </c>
      <c r="AY3" s="34">
        <v>330</v>
      </c>
      <c r="AZ3" s="32" t="s">
        <v>120</v>
      </c>
      <c r="BA3" s="11">
        <v>44958</v>
      </c>
      <c r="BC3" t="s">
        <v>116</v>
      </c>
      <c r="BD3" s="23" t="s">
        <v>23</v>
      </c>
      <c r="BE3" s="27" t="s">
        <v>97</v>
      </c>
      <c r="BF3" s="27" t="s">
        <v>0</v>
      </c>
      <c r="BG3" s="23">
        <v>1</v>
      </c>
      <c r="BH3" s="23">
        <v>330</v>
      </c>
      <c r="BI3" s="25">
        <f>BH3*BG3</f>
        <v>330</v>
      </c>
      <c r="BK3" t="s">
        <v>135</v>
      </c>
      <c r="BL3" s="23" t="s">
        <v>138</v>
      </c>
      <c r="BM3" s="23" t="s">
        <v>139</v>
      </c>
      <c r="BN3" s="23" t="s">
        <v>145</v>
      </c>
      <c r="BO3" t="s">
        <v>153</v>
      </c>
      <c r="BP3" s="27" t="s">
        <v>156</v>
      </c>
      <c r="BQ3" s="35">
        <v>31182</v>
      </c>
      <c r="BR3" s="14">
        <v>44927</v>
      </c>
      <c r="BT3" t="s">
        <v>153</v>
      </c>
      <c r="BU3" t="s">
        <v>156</v>
      </c>
      <c r="BV3" s="2">
        <v>1</v>
      </c>
    </row>
    <row r="4" spans="1:75" x14ac:dyDescent="0.3">
      <c r="A4" t="s">
        <v>9</v>
      </c>
      <c r="B4" t="s">
        <v>26</v>
      </c>
      <c r="C4" t="s">
        <v>0</v>
      </c>
      <c r="D4" t="s">
        <v>34</v>
      </c>
      <c r="E4" s="3" t="s">
        <v>69</v>
      </c>
      <c r="F4" s="1">
        <v>580</v>
      </c>
      <c r="G4" s="1">
        <v>0</v>
      </c>
      <c r="H4" s="2">
        <v>3</v>
      </c>
      <c r="I4" s="2" t="s">
        <v>130</v>
      </c>
      <c r="J4" s="1">
        <f t="shared" si="0"/>
        <v>580</v>
      </c>
      <c r="M4" t="s">
        <v>27</v>
      </c>
      <c r="N4" t="s">
        <v>10</v>
      </c>
      <c r="P4" t="s">
        <v>79</v>
      </c>
      <c r="Q4" t="s">
        <v>84</v>
      </c>
      <c r="R4" t="s">
        <v>85</v>
      </c>
      <c r="S4">
        <v>45498247</v>
      </c>
      <c r="T4" s="14">
        <v>32572</v>
      </c>
      <c r="U4" s="11">
        <v>44928</v>
      </c>
      <c r="V4" t="s">
        <v>86</v>
      </c>
      <c r="X4" s="18" t="s">
        <v>96</v>
      </c>
      <c r="Y4" s="18" t="s">
        <v>78</v>
      </c>
      <c r="Z4" s="18" t="s">
        <v>81</v>
      </c>
      <c r="AA4" s="18" t="s">
        <v>13</v>
      </c>
      <c r="AB4" s="18" t="s">
        <v>36</v>
      </c>
      <c r="AC4" s="18" t="s">
        <v>61</v>
      </c>
      <c r="AD4" s="18"/>
      <c r="AE4" t="s">
        <v>47</v>
      </c>
      <c r="AF4" t="s">
        <v>52</v>
      </c>
      <c r="AG4" t="s">
        <v>63</v>
      </c>
      <c r="AI4" t="s">
        <v>101</v>
      </c>
      <c r="AJ4" s="18" t="s">
        <v>78</v>
      </c>
      <c r="AK4" t="s">
        <v>50</v>
      </c>
      <c r="AM4" t="s">
        <v>54</v>
      </c>
      <c r="AN4" s="11">
        <v>44987</v>
      </c>
      <c r="AO4" s="11" t="s">
        <v>106</v>
      </c>
      <c r="AP4" t="s">
        <v>107</v>
      </c>
      <c r="AQ4" s="11" t="s">
        <v>61</v>
      </c>
      <c r="AR4" s="11">
        <v>44985</v>
      </c>
      <c r="AT4" t="s">
        <v>117</v>
      </c>
      <c r="AU4" s="23" t="s">
        <v>78</v>
      </c>
      <c r="AV4" s="23" t="s">
        <v>148</v>
      </c>
      <c r="AW4" s="24">
        <f>AY4/1.18</f>
        <v>432.20338983050851</v>
      </c>
      <c r="AX4" s="31">
        <f>AW4*0.18</f>
        <v>77.79661016949153</v>
      </c>
      <c r="AY4" s="34">
        <v>510</v>
      </c>
      <c r="AZ4" s="32" t="s">
        <v>119</v>
      </c>
      <c r="BA4" s="11">
        <v>44941</v>
      </c>
      <c r="BC4" t="s">
        <v>117</v>
      </c>
      <c r="BD4" s="23" t="s">
        <v>13</v>
      </c>
      <c r="BE4" s="27" t="s">
        <v>36</v>
      </c>
      <c r="BF4" s="27" t="s">
        <v>0</v>
      </c>
      <c r="BG4" s="23">
        <v>1</v>
      </c>
      <c r="BH4" s="23">
        <v>430</v>
      </c>
      <c r="BI4" s="25">
        <f>BH4*BG4</f>
        <v>430</v>
      </c>
      <c r="BK4" t="s">
        <v>142</v>
      </c>
      <c r="BL4" s="23" t="s">
        <v>143</v>
      </c>
      <c r="BM4" s="23" t="s">
        <v>144</v>
      </c>
      <c r="BN4" s="23" t="s">
        <v>151</v>
      </c>
      <c r="BO4" t="s">
        <v>154</v>
      </c>
      <c r="BP4" s="27" t="s">
        <v>146</v>
      </c>
      <c r="BQ4" s="35">
        <v>32150</v>
      </c>
      <c r="BR4" s="14">
        <v>44927</v>
      </c>
      <c r="BT4" t="s">
        <v>154</v>
      </c>
      <c r="BU4" t="s">
        <v>146</v>
      </c>
      <c r="BV4" s="2">
        <v>1</v>
      </c>
    </row>
    <row r="5" spans="1:75" x14ac:dyDescent="0.3">
      <c r="A5" t="s">
        <v>12</v>
      </c>
      <c r="B5" t="s">
        <v>26</v>
      </c>
      <c r="C5" t="s">
        <v>0</v>
      </c>
      <c r="D5" t="s">
        <v>35</v>
      </c>
      <c r="E5" s="3" t="s">
        <v>69</v>
      </c>
      <c r="F5" s="1">
        <v>630</v>
      </c>
      <c r="G5" s="1">
        <v>0</v>
      </c>
      <c r="H5" s="2">
        <v>3</v>
      </c>
      <c r="I5" s="2" t="s">
        <v>130</v>
      </c>
      <c r="J5" s="1">
        <f t="shared" si="0"/>
        <v>630</v>
      </c>
      <c r="M5" t="s">
        <v>28</v>
      </c>
      <c r="N5" t="s">
        <v>11</v>
      </c>
      <c r="P5" t="s">
        <v>80</v>
      </c>
      <c r="Q5" t="s">
        <v>88</v>
      </c>
      <c r="R5" t="s">
        <v>89</v>
      </c>
      <c r="S5">
        <v>51248768</v>
      </c>
      <c r="T5" s="14">
        <v>34797</v>
      </c>
      <c r="U5" s="11">
        <v>44941</v>
      </c>
      <c r="V5" t="s">
        <v>87</v>
      </c>
      <c r="X5" s="18"/>
      <c r="Y5" s="18"/>
      <c r="Z5" s="18"/>
      <c r="AA5" s="18"/>
      <c r="AB5" s="18"/>
      <c r="AC5" s="18"/>
      <c r="AD5" s="18"/>
      <c r="AE5" t="s">
        <v>48</v>
      </c>
      <c r="AF5" t="s">
        <v>56</v>
      </c>
      <c r="AG5" t="s">
        <v>62</v>
      </c>
      <c r="AI5" t="s">
        <v>102</v>
      </c>
      <c r="AJ5" s="18" t="s">
        <v>78</v>
      </c>
      <c r="AK5" t="s">
        <v>46</v>
      </c>
      <c r="AM5" t="s">
        <v>51</v>
      </c>
      <c r="AN5" s="11">
        <v>44987</v>
      </c>
      <c r="AO5" s="11" t="s">
        <v>106</v>
      </c>
      <c r="AP5" t="s">
        <v>107</v>
      </c>
      <c r="AQ5" s="11" t="s">
        <v>95</v>
      </c>
      <c r="AR5" s="11">
        <v>44985</v>
      </c>
      <c r="AW5" s="24"/>
      <c r="AX5" s="31"/>
      <c r="AY5" s="34"/>
      <c r="BA5" s="11"/>
      <c r="BC5" t="s">
        <v>117</v>
      </c>
      <c r="BD5" s="23" t="s">
        <v>123</v>
      </c>
      <c r="BE5" s="27" t="s">
        <v>124</v>
      </c>
      <c r="BF5" s="27" t="s">
        <v>43</v>
      </c>
      <c r="BG5" s="23">
        <v>2</v>
      </c>
      <c r="BH5" s="23">
        <v>20</v>
      </c>
      <c r="BI5" s="25">
        <f>BH5*BG5</f>
        <v>40</v>
      </c>
      <c r="BK5" t="s">
        <v>148</v>
      </c>
      <c r="BL5" s="23" t="s">
        <v>149</v>
      </c>
      <c r="BM5" s="23" t="s">
        <v>150</v>
      </c>
      <c r="BN5" s="23" t="s">
        <v>147</v>
      </c>
      <c r="BO5" t="s">
        <v>155</v>
      </c>
      <c r="BP5" s="27" t="s">
        <v>147</v>
      </c>
      <c r="BQ5" s="35">
        <v>34764</v>
      </c>
      <c r="BR5" s="14">
        <v>44927</v>
      </c>
      <c r="BT5" t="s">
        <v>155</v>
      </c>
      <c r="BU5" t="s">
        <v>147</v>
      </c>
      <c r="BV5" s="2">
        <v>1</v>
      </c>
    </row>
    <row r="6" spans="1:75" x14ac:dyDescent="0.3">
      <c r="A6" t="s">
        <v>13</v>
      </c>
      <c r="B6" t="s">
        <v>26</v>
      </c>
      <c r="C6" t="s">
        <v>0</v>
      </c>
      <c r="D6" t="s">
        <v>36</v>
      </c>
      <c r="E6" s="3" t="s">
        <v>69</v>
      </c>
      <c r="F6" s="1">
        <v>430</v>
      </c>
      <c r="G6" s="1">
        <v>49</v>
      </c>
      <c r="H6" s="2">
        <v>12</v>
      </c>
      <c r="I6" s="2" t="s">
        <v>130</v>
      </c>
      <c r="J6" s="1">
        <f t="shared" si="0"/>
        <v>969</v>
      </c>
      <c r="M6" t="s">
        <v>29</v>
      </c>
      <c r="N6" t="s">
        <v>43</v>
      </c>
      <c r="X6" s="18"/>
      <c r="Y6" s="18"/>
      <c r="Z6" s="18"/>
      <c r="AA6" s="18"/>
      <c r="AB6" s="18"/>
      <c r="AC6" s="18"/>
      <c r="AD6" s="18"/>
      <c r="AE6" t="s">
        <v>49</v>
      </c>
      <c r="AF6" t="s">
        <v>55</v>
      </c>
      <c r="AG6" t="s">
        <v>62</v>
      </c>
      <c r="BC6" t="s">
        <v>117</v>
      </c>
      <c r="BD6" s="23" t="s">
        <v>126</v>
      </c>
      <c r="BE6" s="27" t="s">
        <v>125</v>
      </c>
      <c r="BF6" s="27" t="s">
        <v>43</v>
      </c>
      <c r="BG6" s="23">
        <v>2</v>
      </c>
      <c r="BH6" s="23">
        <v>20</v>
      </c>
      <c r="BI6" s="25">
        <f>BH6*BG6</f>
        <v>40</v>
      </c>
      <c r="BK6" t="s">
        <v>160</v>
      </c>
      <c r="BL6" s="23" t="s">
        <v>157</v>
      </c>
      <c r="BM6" s="23" t="s">
        <v>158</v>
      </c>
      <c r="BN6" s="23" t="s">
        <v>147</v>
      </c>
      <c r="BO6" t="s">
        <v>155</v>
      </c>
      <c r="BP6" s="27" t="s">
        <v>147</v>
      </c>
      <c r="BQ6" s="35">
        <v>34418</v>
      </c>
      <c r="BR6" s="14">
        <v>44927</v>
      </c>
    </row>
    <row r="7" spans="1:75" x14ac:dyDescent="0.3">
      <c r="A7" t="s">
        <v>18</v>
      </c>
      <c r="B7" t="s">
        <v>26</v>
      </c>
      <c r="C7" t="s">
        <v>0</v>
      </c>
      <c r="D7" t="s">
        <v>37</v>
      </c>
      <c r="E7" s="3" t="s">
        <v>69</v>
      </c>
      <c r="F7" s="1">
        <v>510</v>
      </c>
      <c r="G7" s="1">
        <v>59</v>
      </c>
      <c r="H7" s="2">
        <v>12</v>
      </c>
      <c r="I7" s="2" t="s">
        <v>130</v>
      </c>
      <c r="J7" s="1">
        <f t="shared" si="0"/>
        <v>1159</v>
      </c>
      <c r="X7" s="18"/>
      <c r="Y7" s="18"/>
      <c r="Z7" s="18"/>
      <c r="AA7" s="18"/>
      <c r="AB7" s="18"/>
      <c r="AC7" s="18"/>
      <c r="AD7" s="18"/>
      <c r="AE7" t="s">
        <v>50</v>
      </c>
      <c r="AF7" t="s">
        <v>54</v>
      </c>
      <c r="AG7" t="s">
        <v>62</v>
      </c>
    </row>
    <row r="8" spans="1:75" x14ac:dyDescent="0.3">
      <c r="A8" t="s">
        <v>19</v>
      </c>
      <c r="B8" t="s">
        <v>26</v>
      </c>
      <c r="C8" t="s">
        <v>0</v>
      </c>
      <c r="D8" t="s">
        <v>38</v>
      </c>
      <c r="E8" s="3" t="s">
        <v>69</v>
      </c>
      <c r="F8" s="1">
        <v>600</v>
      </c>
      <c r="G8" s="1">
        <v>69</v>
      </c>
      <c r="H8" s="2">
        <v>12</v>
      </c>
      <c r="I8" s="2" t="s">
        <v>130</v>
      </c>
      <c r="J8" s="1">
        <f t="shared" si="0"/>
        <v>1359</v>
      </c>
      <c r="AE8" t="s">
        <v>58</v>
      </c>
      <c r="AF8" t="s">
        <v>53</v>
      </c>
      <c r="AG8" t="s">
        <v>62</v>
      </c>
    </row>
    <row r="9" spans="1:75" x14ac:dyDescent="0.3">
      <c r="A9" t="s">
        <v>20</v>
      </c>
      <c r="B9" t="s">
        <v>26</v>
      </c>
      <c r="C9" t="s">
        <v>0</v>
      </c>
      <c r="D9" t="s">
        <v>39</v>
      </c>
      <c r="E9" s="3" t="s">
        <v>69</v>
      </c>
      <c r="F9" s="1">
        <v>429</v>
      </c>
      <c r="G9" s="1">
        <v>78</v>
      </c>
      <c r="H9" s="2">
        <v>12</v>
      </c>
      <c r="I9" s="2" t="s">
        <v>130</v>
      </c>
      <c r="J9" s="1">
        <f t="shared" si="0"/>
        <v>1287</v>
      </c>
      <c r="AE9" t="s">
        <v>59</v>
      </c>
      <c r="AF9" t="s">
        <v>57</v>
      </c>
      <c r="AG9" t="s">
        <v>62</v>
      </c>
    </row>
    <row r="10" spans="1:75" x14ac:dyDescent="0.3">
      <c r="A10" t="s">
        <v>21</v>
      </c>
      <c r="B10" t="s">
        <v>26</v>
      </c>
      <c r="C10" t="s">
        <v>0</v>
      </c>
      <c r="D10" t="s">
        <v>40</v>
      </c>
      <c r="E10" s="3" t="s">
        <v>69</v>
      </c>
      <c r="F10" s="1">
        <v>509</v>
      </c>
      <c r="G10" s="1">
        <v>117</v>
      </c>
      <c r="H10" s="2">
        <v>12</v>
      </c>
      <c r="I10" s="2" t="s">
        <v>130</v>
      </c>
      <c r="J10" s="1">
        <f t="shared" si="0"/>
        <v>1796</v>
      </c>
    </row>
    <row r="11" spans="1:75" x14ac:dyDescent="0.3">
      <c r="A11" t="s">
        <v>22</v>
      </c>
      <c r="B11" t="s">
        <v>26</v>
      </c>
      <c r="C11" t="s">
        <v>0</v>
      </c>
      <c r="D11" t="s">
        <v>41</v>
      </c>
      <c r="E11" s="3" t="s">
        <v>69</v>
      </c>
      <c r="F11" s="1">
        <v>640</v>
      </c>
      <c r="G11" s="1">
        <v>156</v>
      </c>
      <c r="H11" s="2">
        <v>12</v>
      </c>
      <c r="I11" s="2" t="s">
        <v>130</v>
      </c>
      <c r="J11" s="1">
        <f t="shared" si="0"/>
        <v>2356</v>
      </c>
    </row>
    <row r="12" spans="1:75" x14ac:dyDescent="0.3">
      <c r="A12" t="s">
        <v>23</v>
      </c>
      <c r="B12" t="s">
        <v>26</v>
      </c>
      <c r="C12" t="s">
        <v>0</v>
      </c>
      <c r="D12" t="s">
        <v>178</v>
      </c>
      <c r="E12" s="3" t="s">
        <v>69</v>
      </c>
      <c r="F12" s="1">
        <v>330</v>
      </c>
      <c r="G12" s="1">
        <v>39</v>
      </c>
      <c r="H12" s="2">
        <v>12</v>
      </c>
      <c r="I12" s="2" t="s">
        <v>130</v>
      </c>
      <c r="J12" s="1">
        <f t="shared" ref="J12" si="1">F12+G12*(H12-1)</f>
        <v>759</v>
      </c>
    </row>
    <row r="13" spans="1:75" x14ac:dyDescent="0.3">
      <c r="A13" t="s">
        <v>24</v>
      </c>
      <c r="B13" t="s">
        <v>26</v>
      </c>
      <c r="C13" t="s">
        <v>0</v>
      </c>
      <c r="D13" t="s">
        <v>179</v>
      </c>
      <c r="E13" s="3" t="s">
        <v>69</v>
      </c>
      <c r="F13" s="1">
        <v>330</v>
      </c>
      <c r="G13" s="1">
        <v>0</v>
      </c>
      <c r="H13" s="2">
        <v>3</v>
      </c>
      <c r="I13" s="2" t="s">
        <v>130</v>
      </c>
      <c r="J13" s="1">
        <f t="shared" si="0"/>
        <v>330</v>
      </c>
    </row>
    <row r="14" spans="1:75" x14ac:dyDescent="0.3">
      <c r="A14" t="s">
        <v>25</v>
      </c>
      <c r="B14" t="s">
        <v>26</v>
      </c>
      <c r="C14" t="s">
        <v>0</v>
      </c>
      <c r="D14" t="s">
        <v>14</v>
      </c>
      <c r="E14" s="3" t="s">
        <v>69</v>
      </c>
      <c r="F14" s="1">
        <v>150</v>
      </c>
      <c r="G14" s="1">
        <v>0</v>
      </c>
      <c r="H14" s="2">
        <v>3</v>
      </c>
      <c r="I14" s="2" t="s">
        <v>130</v>
      </c>
      <c r="J14" s="1">
        <f t="shared" si="0"/>
        <v>150</v>
      </c>
    </row>
    <row r="15" spans="1:75" x14ac:dyDescent="0.3">
      <c r="A15" t="s">
        <v>31</v>
      </c>
      <c r="B15" t="s">
        <v>26</v>
      </c>
      <c r="C15" t="s">
        <v>0</v>
      </c>
      <c r="D15" t="s">
        <v>15</v>
      </c>
      <c r="E15" s="3" t="s">
        <v>69</v>
      </c>
      <c r="F15" s="1">
        <v>100</v>
      </c>
      <c r="G15" s="1">
        <v>15</v>
      </c>
      <c r="H15" s="2">
        <v>12</v>
      </c>
      <c r="I15" s="2" t="s">
        <v>130</v>
      </c>
      <c r="J15" s="1">
        <f t="shared" si="0"/>
        <v>265</v>
      </c>
    </row>
    <row r="16" spans="1:75" x14ac:dyDescent="0.3">
      <c r="A16" t="s">
        <v>32</v>
      </c>
      <c r="B16" t="s">
        <v>27</v>
      </c>
      <c r="C16" t="s">
        <v>10</v>
      </c>
      <c r="D16" t="s">
        <v>30</v>
      </c>
      <c r="E16" s="13">
        <v>44993</v>
      </c>
      <c r="F16" s="1">
        <v>10</v>
      </c>
      <c r="G16" s="1">
        <v>0</v>
      </c>
      <c r="H16" s="2">
        <v>1</v>
      </c>
      <c r="I16" s="2" t="s">
        <v>131</v>
      </c>
      <c r="J16" s="1">
        <f t="shared" si="0"/>
        <v>10</v>
      </c>
    </row>
    <row r="17" spans="1:10" x14ac:dyDescent="0.3">
      <c r="A17" t="s">
        <v>123</v>
      </c>
      <c r="B17" t="s">
        <v>28</v>
      </c>
      <c r="C17" t="s">
        <v>11</v>
      </c>
      <c r="D17" t="s">
        <v>42</v>
      </c>
      <c r="E17" s="3" t="s">
        <v>70</v>
      </c>
      <c r="F17" s="1">
        <v>200</v>
      </c>
      <c r="G17" s="1">
        <v>0</v>
      </c>
      <c r="H17" s="2">
        <v>30</v>
      </c>
      <c r="I17" s="2" t="s">
        <v>131</v>
      </c>
      <c r="J17" s="1">
        <f t="shared" si="0"/>
        <v>200</v>
      </c>
    </row>
    <row r="18" spans="1:10" x14ac:dyDescent="0.3">
      <c r="A18" t="s">
        <v>126</v>
      </c>
      <c r="B18" t="s">
        <v>29</v>
      </c>
      <c r="C18" t="s">
        <v>43</v>
      </c>
      <c r="D18" t="s">
        <v>124</v>
      </c>
      <c r="E18" s="3" t="s">
        <v>127</v>
      </c>
      <c r="F18" s="1">
        <v>20</v>
      </c>
      <c r="H18" s="2">
        <v>1</v>
      </c>
      <c r="I18" s="2" t="s">
        <v>132</v>
      </c>
      <c r="J18" s="1">
        <f t="shared" si="0"/>
        <v>20</v>
      </c>
    </row>
    <row r="19" spans="1:10" x14ac:dyDescent="0.3">
      <c r="A19" t="s">
        <v>177</v>
      </c>
      <c r="B19" t="s">
        <v>29</v>
      </c>
      <c r="C19" t="s">
        <v>43</v>
      </c>
      <c r="D19" t="s">
        <v>125</v>
      </c>
      <c r="E19" s="3" t="s">
        <v>127</v>
      </c>
      <c r="F19" s="1">
        <v>20</v>
      </c>
      <c r="H19" s="2">
        <v>1</v>
      </c>
      <c r="I19" s="2" t="s">
        <v>132</v>
      </c>
      <c r="J19" s="1">
        <f t="shared" si="0"/>
        <v>20</v>
      </c>
    </row>
    <row r="24" spans="1:10" x14ac:dyDescent="0.3">
      <c r="C24" s="10" t="s">
        <v>161</v>
      </c>
    </row>
    <row r="28" spans="1:10" x14ac:dyDescent="0.3">
      <c r="C28" s="10" t="s">
        <v>162</v>
      </c>
    </row>
  </sheetData>
  <phoneticPr fontId="2" type="noConversion"/>
  <pageMargins left="0.7" right="0.7" top="0.75" bottom="0.75" header="0.3" footer="0.3"/>
  <pageSetup paperSize="9"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65434-C033-4292-A671-C15B8926561D}">
  <dimension ref="A1:EW19"/>
  <sheetViews>
    <sheetView tabSelected="1" workbookViewId="0">
      <selection activeCell="B3" sqref="B3"/>
    </sheetView>
  </sheetViews>
  <sheetFormatPr baseColWidth="10" defaultRowHeight="14.4" outlineLevelCol="1" x14ac:dyDescent="0.3"/>
  <cols>
    <col min="2" max="2" width="11.5546875" customWidth="1" outlineLevel="1"/>
    <col min="3" max="3" width="5.33203125" customWidth="1"/>
    <col min="4" max="4" width="5.44140625" style="2" hidden="1" customWidth="1" outlineLevel="1"/>
    <col min="5" max="5" width="10.109375" style="2" hidden="1" customWidth="1" outlineLevel="1"/>
    <col min="6" max="6" width="7.44140625" style="2" hidden="1" customWidth="1" outlineLevel="1"/>
    <col min="7" max="7" width="4.77734375" style="2" hidden="1" customWidth="1" outlineLevel="1"/>
    <col min="8" max="8" width="9.88671875" style="2" hidden="1" customWidth="1" outlineLevel="1"/>
    <col min="9" max="10" width="7.6640625" style="2" hidden="1" customWidth="1" outlineLevel="1"/>
    <col min="11" max="11" width="4.21875" customWidth="1" collapsed="1"/>
    <col min="12" max="12" width="11.5546875" style="2"/>
    <col min="13" max="17" width="11.5546875" customWidth="1" outlineLevel="1"/>
    <col min="18" max="18" width="2.77734375" customWidth="1"/>
    <col min="19" max="19" width="10.88671875" customWidth="1"/>
    <col min="20" max="20" width="11.5546875" customWidth="1" outlineLevel="1"/>
    <col min="21" max="21" width="2.6640625" customWidth="1"/>
    <col min="23" max="23" width="11.5546875" customWidth="1" outlineLevel="1"/>
    <col min="24" max="24" width="2.33203125" customWidth="1"/>
    <col min="26" max="26" width="11.5546875" customWidth="1" outlineLevel="1"/>
    <col min="27" max="27" width="4" customWidth="1"/>
    <col min="28" max="28" width="11.5546875" style="54"/>
    <col min="29" max="29" width="11.5546875" customWidth="1" outlineLevel="1"/>
    <col min="30" max="30" width="3.88671875" customWidth="1"/>
    <col min="32" max="33" width="11.5546875" customWidth="1" outlineLevel="1"/>
    <col min="34" max="34" width="4.21875" customWidth="1"/>
    <col min="35" max="35" width="10.21875" customWidth="1"/>
    <col min="36" max="38" width="11.5546875" customWidth="1" outlineLevel="1"/>
    <col min="39" max="39" width="4.77734375" customWidth="1"/>
    <col min="41" max="45" width="11.5546875" customWidth="1" outlineLevel="1"/>
    <col min="46" max="46" width="3.5546875" customWidth="1"/>
    <col min="48" max="53" width="11.5546875" customWidth="1" outlineLevel="1"/>
    <col min="54" max="54" width="4.33203125" customWidth="1"/>
    <col min="56" max="56" width="16.109375" customWidth="1" outlineLevel="1"/>
    <col min="57" max="57" width="11.5546875" customWidth="1" outlineLevel="1"/>
    <col min="58" max="58" width="6" customWidth="1"/>
    <col min="59" max="59" width="6.77734375" customWidth="1"/>
    <col min="60" max="61" width="11.5546875" customWidth="1" outlineLevel="1"/>
    <col min="62" max="62" width="6.44140625" customWidth="1"/>
    <col min="63" max="63" width="7.88671875" customWidth="1"/>
    <col min="64" max="64" width="11.5546875" customWidth="1" outlineLevel="1"/>
    <col min="65" max="65" width="2.44140625" customWidth="1"/>
    <col min="67" max="78" width="11.5546875" customWidth="1" outlineLevel="1"/>
    <col min="79" max="79" width="2.77734375" customWidth="1"/>
    <col min="80" max="80" width="2.88671875" customWidth="1"/>
    <col min="82" max="90" width="11.5546875" customWidth="1" outlineLevel="1"/>
    <col min="91" max="91" width="3.5546875" customWidth="1"/>
    <col min="93" max="94" width="11.5546875" customWidth="1" outlineLevel="1"/>
    <col min="95" max="95" width="14.5546875" customWidth="1" outlineLevel="1"/>
    <col min="96" max="99" width="11.5546875" customWidth="1" outlineLevel="1"/>
    <col min="100" max="100" width="2.6640625" customWidth="1"/>
    <col min="102" max="111" width="11.5546875" customWidth="1" outlineLevel="1"/>
    <col min="112" max="112" width="2.33203125" customWidth="1"/>
    <col min="114" max="114" width="11.5546875" customWidth="1" outlineLevel="1"/>
    <col min="115" max="115" width="3.21875" customWidth="1"/>
    <col min="117" max="123" width="11.5546875" customWidth="1" outlineLevel="1"/>
    <col min="124" max="124" width="3.21875" customWidth="1"/>
    <col min="126" max="127" width="11.5546875" customWidth="1" outlineLevel="1"/>
    <col min="128" max="128" width="2.5546875" customWidth="1"/>
    <col min="129" max="129" width="7.109375" customWidth="1"/>
    <col min="130" max="130" width="8.33203125" customWidth="1" outlineLevel="1"/>
    <col min="131" max="131" width="11.109375" customWidth="1" outlineLevel="1"/>
    <col min="132" max="132" width="4" customWidth="1"/>
    <col min="134" max="138" width="11.5546875" customWidth="1" outlineLevel="1"/>
    <col min="139" max="139" width="5" customWidth="1"/>
    <col min="141" max="141" width="11.5546875" customWidth="1" outlineLevel="1"/>
  </cols>
  <sheetData>
    <row r="1" spans="1:141" x14ac:dyDescent="0.3">
      <c r="A1" s="10" t="s">
        <v>163</v>
      </c>
      <c r="C1" s="44" t="s">
        <v>175</v>
      </c>
      <c r="L1" s="46" t="s">
        <v>176</v>
      </c>
      <c r="S1" s="10" t="s">
        <v>184</v>
      </c>
      <c r="V1" s="10" t="s">
        <v>189</v>
      </c>
      <c r="Y1" s="52" t="s">
        <v>197</v>
      </c>
      <c r="AB1" s="52" t="s">
        <v>308</v>
      </c>
      <c r="AE1" s="52" t="s">
        <v>207</v>
      </c>
      <c r="AI1" s="52" t="s">
        <v>208</v>
      </c>
      <c r="AN1" s="52" t="s">
        <v>213</v>
      </c>
      <c r="AU1" s="52" t="s">
        <v>225</v>
      </c>
      <c r="BC1" s="60" t="s">
        <v>242</v>
      </c>
      <c r="BD1" s="47"/>
      <c r="BE1" s="47"/>
      <c r="BG1" s="52" t="s">
        <v>244</v>
      </c>
      <c r="BK1" s="52" t="s">
        <v>246</v>
      </c>
      <c r="BN1" s="10" t="s">
        <v>255</v>
      </c>
      <c r="CC1" s="10" t="s">
        <v>294</v>
      </c>
      <c r="CN1" s="59" t="s">
        <v>293</v>
      </c>
      <c r="CO1" s="47"/>
      <c r="CW1" s="10" t="s">
        <v>307</v>
      </c>
      <c r="DI1" s="10" t="s">
        <v>368</v>
      </c>
      <c r="DK1" t="s">
        <v>370</v>
      </c>
      <c r="DL1" s="10" t="s">
        <v>318</v>
      </c>
      <c r="DU1" s="10" t="s">
        <v>330</v>
      </c>
      <c r="DY1" s="10" t="s">
        <v>332</v>
      </c>
      <c r="EC1" s="59" t="s">
        <v>361</v>
      </c>
      <c r="EJ1" s="10" t="s">
        <v>362</v>
      </c>
    </row>
    <row r="2" spans="1:141" x14ac:dyDescent="0.3">
      <c r="A2" s="42" t="s">
        <v>164</v>
      </c>
      <c r="B2" s="42" t="s">
        <v>8</v>
      </c>
      <c r="D2" s="43" t="s">
        <v>169</v>
      </c>
      <c r="E2" s="43" t="s">
        <v>176</v>
      </c>
      <c r="F2" s="43" t="s">
        <v>171</v>
      </c>
      <c r="G2" s="43" t="s">
        <v>170</v>
      </c>
      <c r="H2" s="43" t="s">
        <v>174</v>
      </c>
      <c r="I2" s="43" t="s">
        <v>172</v>
      </c>
      <c r="J2" s="43" t="s">
        <v>277</v>
      </c>
      <c r="L2" s="45" t="s">
        <v>183</v>
      </c>
      <c r="M2" s="42" t="s">
        <v>8</v>
      </c>
      <c r="N2" s="42" t="s">
        <v>180</v>
      </c>
      <c r="O2" s="42" t="s">
        <v>181</v>
      </c>
      <c r="P2" s="42" t="s">
        <v>182</v>
      </c>
      <c r="Q2" s="42" t="s">
        <v>164</v>
      </c>
      <c r="S2" s="42" t="s">
        <v>185</v>
      </c>
      <c r="T2" s="42" t="s">
        <v>8</v>
      </c>
      <c r="V2" s="42" t="s">
        <v>190</v>
      </c>
      <c r="W2" s="42" t="s">
        <v>8</v>
      </c>
      <c r="Y2" s="53" t="s">
        <v>196</v>
      </c>
      <c r="Z2" s="42" t="s">
        <v>8</v>
      </c>
      <c r="AB2" s="53" t="s">
        <v>195</v>
      </c>
      <c r="AC2" s="42" t="s">
        <v>8</v>
      </c>
      <c r="AE2" s="53" t="s">
        <v>200</v>
      </c>
      <c r="AF2" s="42" t="s">
        <v>8</v>
      </c>
      <c r="AG2" s="42" t="s">
        <v>164</v>
      </c>
      <c r="AI2" s="53" t="s">
        <v>209</v>
      </c>
      <c r="AJ2" s="42" t="s">
        <v>200</v>
      </c>
      <c r="AK2" s="42" t="s">
        <v>210</v>
      </c>
      <c r="AL2" s="42" t="s">
        <v>164</v>
      </c>
      <c r="AN2" s="53" t="s">
        <v>222</v>
      </c>
      <c r="AO2" s="53" t="s">
        <v>210</v>
      </c>
      <c r="AP2" s="53" t="s">
        <v>214</v>
      </c>
      <c r="AQ2" s="53" t="s">
        <v>215</v>
      </c>
      <c r="AR2" s="53" t="s">
        <v>164</v>
      </c>
      <c r="AS2" s="53" t="s">
        <v>201</v>
      </c>
      <c r="AU2" s="53" t="s">
        <v>226</v>
      </c>
      <c r="AV2" s="53" t="s">
        <v>196</v>
      </c>
      <c r="AW2" s="53" t="s">
        <v>227</v>
      </c>
      <c r="AX2" s="53" t="s">
        <v>73</v>
      </c>
      <c r="AY2" s="53" t="s">
        <v>228</v>
      </c>
      <c r="AZ2" s="53" t="s">
        <v>229</v>
      </c>
      <c r="BA2" s="53" t="s">
        <v>164</v>
      </c>
      <c r="BC2" s="53" t="s">
        <v>243</v>
      </c>
      <c r="BD2" s="53" t="s">
        <v>165</v>
      </c>
      <c r="BE2" s="53" t="s">
        <v>210</v>
      </c>
      <c r="BG2" s="53" t="s">
        <v>245</v>
      </c>
      <c r="BH2" s="53" t="s">
        <v>210</v>
      </c>
      <c r="BI2" s="53" t="s">
        <v>201</v>
      </c>
      <c r="BK2" s="53" t="s">
        <v>247</v>
      </c>
      <c r="BL2" s="53" t="s">
        <v>165</v>
      </c>
      <c r="BN2" s="56" t="s">
        <v>256</v>
      </c>
      <c r="BO2" s="56" t="s">
        <v>165</v>
      </c>
      <c r="BP2" s="56" t="s">
        <v>257</v>
      </c>
      <c r="BQ2" s="56" t="s">
        <v>258</v>
      </c>
      <c r="BR2" s="56" t="s">
        <v>259</v>
      </c>
      <c r="BS2" s="56" t="s">
        <v>260</v>
      </c>
      <c r="BT2" s="56" t="s">
        <v>196</v>
      </c>
      <c r="BU2" s="56" t="s">
        <v>227</v>
      </c>
      <c r="BV2" s="56" t="s">
        <v>261</v>
      </c>
      <c r="BW2" s="56" t="s">
        <v>262</v>
      </c>
      <c r="BX2" s="56" t="s">
        <v>247</v>
      </c>
      <c r="BY2" s="56" t="s">
        <v>263</v>
      </c>
      <c r="BZ2" s="56" t="s">
        <v>164</v>
      </c>
      <c r="CC2" s="56" t="s">
        <v>295</v>
      </c>
      <c r="CD2" s="56" t="s">
        <v>296</v>
      </c>
      <c r="CE2" s="56" t="s">
        <v>260</v>
      </c>
      <c r="CF2" s="56" t="s">
        <v>259</v>
      </c>
      <c r="CG2" s="56" t="s">
        <v>165</v>
      </c>
      <c r="CH2" s="56" t="s">
        <v>257</v>
      </c>
      <c r="CI2" s="56" t="s">
        <v>258</v>
      </c>
      <c r="CJ2" s="56" t="s">
        <v>164</v>
      </c>
      <c r="CK2" s="56" t="s">
        <v>297</v>
      </c>
      <c r="CL2" s="56" t="s">
        <v>298</v>
      </c>
      <c r="CN2" s="58" t="s">
        <v>279</v>
      </c>
      <c r="CO2" s="58" t="s">
        <v>256</v>
      </c>
      <c r="CP2" s="58" t="s">
        <v>183</v>
      </c>
      <c r="CQ2" s="58" t="s">
        <v>210</v>
      </c>
      <c r="CR2" s="58" t="s">
        <v>185</v>
      </c>
      <c r="CS2" s="58" t="s">
        <v>360</v>
      </c>
      <c r="CT2" s="58" t="s">
        <v>280</v>
      </c>
      <c r="CU2" s="58" t="s">
        <v>164</v>
      </c>
      <c r="CW2" s="58" t="s">
        <v>309</v>
      </c>
      <c r="CX2" s="58" t="s">
        <v>256</v>
      </c>
      <c r="CY2" s="58" t="s">
        <v>209</v>
      </c>
      <c r="CZ2" s="58" t="s">
        <v>310</v>
      </c>
      <c r="DA2" s="58" t="s">
        <v>311</v>
      </c>
      <c r="DB2" s="58" t="s">
        <v>312</v>
      </c>
      <c r="DC2" s="58" t="s">
        <v>367</v>
      </c>
      <c r="DD2" s="58" t="s">
        <v>313</v>
      </c>
      <c r="DE2" s="58" t="s">
        <v>195</v>
      </c>
      <c r="DF2" s="58" t="s">
        <v>314</v>
      </c>
      <c r="DG2" s="58" t="s">
        <v>164</v>
      </c>
      <c r="DI2" s="58" t="s">
        <v>309</v>
      </c>
      <c r="DJ2" s="58" t="s">
        <v>369</v>
      </c>
      <c r="DL2" s="58" t="s">
        <v>323</v>
      </c>
      <c r="DM2" s="58" t="s">
        <v>256</v>
      </c>
      <c r="DN2" s="58" t="s">
        <v>319</v>
      </c>
      <c r="DO2" s="58" t="s">
        <v>320</v>
      </c>
      <c r="DP2" s="58" t="s">
        <v>321</v>
      </c>
      <c r="DQ2" s="58" t="s">
        <v>310</v>
      </c>
      <c r="DR2" s="58" t="s">
        <v>322</v>
      </c>
      <c r="DS2" s="58" t="s">
        <v>195</v>
      </c>
      <c r="DU2" s="58" t="s">
        <v>331</v>
      </c>
      <c r="DV2" s="58" t="s">
        <v>295</v>
      </c>
      <c r="DW2" s="58" t="s">
        <v>245</v>
      </c>
      <c r="DY2" s="58" t="s">
        <v>333</v>
      </c>
      <c r="DZ2" s="58" t="s">
        <v>245</v>
      </c>
      <c r="EA2" s="58" t="s">
        <v>243</v>
      </c>
      <c r="EC2" s="58" t="s">
        <v>363</v>
      </c>
      <c r="ED2" s="58" t="s">
        <v>364</v>
      </c>
      <c r="EE2" s="58" t="s">
        <v>365</v>
      </c>
      <c r="EF2" s="58" t="s">
        <v>185</v>
      </c>
      <c r="EG2" s="58" t="s">
        <v>190</v>
      </c>
      <c r="EH2" s="58" t="s">
        <v>164</v>
      </c>
      <c r="EJ2" s="58" t="s">
        <v>363</v>
      </c>
      <c r="EK2" s="58" t="s">
        <v>279</v>
      </c>
    </row>
    <row r="3" spans="1:141" x14ac:dyDescent="0.3">
      <c r="A3">
        <v>1</v>
      </c>
      <c r="B3" t="s">
        <v>61</v>
      </c>
      <c r="D3" s="43" t="s">
        <v>173</v>
      </c>
      <c r="E3" s="43" t="s">
        <v>173</v>
      </c>
      <c r="F3" s="43" t="s">
        <v>173</v>
      </c>
      <c r="G3" s="43" t="s">
        <v>173</v>
      </c>
      <c r="H3" s="43" t="s">
        <v>173</v>
      </c>
      <c r="I3" s="43" t="s">
        <v>173</v>
      </c>
      <c r="J3" s="43"/>
      <c r="L3" s="48">
        <v>1</v>
      </c>
      <c r="M3" s="49" t="s">
        <v>33</v>
      </c>
      <c r="N3" s="50">
        <v>500</v>
      </c>
      <c r="O3" s="51">
        <v>0</v>
      </c>
      <c r="P3" s="50">
        <v>0</v>
      </c>
      <c r="Q3" s="51">
        <v>1</v>
      </c>
      <c r="S3">
        <v>1</v>
      </c>
      <c r="T3" t="s">
        <v>186</v>
      </c>
      <c r="V3">
        <v>1</v>
      </c>
      <c r="W3" t="s">
        <v>191</v>
      </c>
      <c r="Y3" s="54">
        <v>1</v>
      </c>
      <c r="Z3" t="s">
        <v>94</v>
      </c>
      <c r="AB3" s="54">
        <v>1</v>
      </c>
      <c r="AC3" t="s">
        <v>193</v>
      </c>
      <c r="AE3">
        <v>1</v>
      </c>
      <c r="AF3" t="s">
        <v>202</v>
      </c>
      <c r="AG3">
        <v>1</v>
      </c>
      <c r="AI3">
        <v>1</v>
      </c>
      <c r="AJ3">
        <v>1</v>
      </c>
      <c r="AK3" t="s">
        <v>211</v>
      </c>
      <c r="AL3">
        <v>1</v>
      </c>
      <c r="AN3">
        <v>1</v>
      </c>
      <c r="AO3" t="s">
        <v>216</v>
      </c>
      <c r="AP3" t="s">
        <v>217</v>
      </c>
      <c r="AQ3" t="s">
        <v>218</v>
      </c>
      <c r="AR3">
        <v>1</v>
      </c>
      <c r="AS3" t="s">
        <v>224</v>
      </c>
      <c r="AU3">
        <v>1</v>
      </c>
      <c r="AV3">
        <v>1</v>
      </c>
      <c r="AW3">
        <v>48510548</v>
      </c>
      <c r="AX3" t="s">
        <v>230</v>
      </c>
      <c r="AY3" t="s">
        <v>231</v>
      </c>
      <c r="AZ3" t="s">
        <v>232</v>
      </c>
      <c r="BA3">
        <v>1</v>
      </c>
      <c r="BC3">
        <v>1</v>
      </c>
      <c r="BD3" t="s">
        <v>338</v>
      </c>
      <c r="BE3" t="s">
        <v>355</v>
      </c>
      <c r="BG3" s="55">
        <v>1</v>
      </c>
      <c r="BH3" t="s">
        <v>145</v>
      </c>
      <c r="BI3" t="s">
        <v>251</v>
      </c>
      <c r="BK3">
        <v>1</v>
      </c>
      <c r="BL3" t="s">
        <v>249</v>
      </c>
      <c r="BN3">
        <v>1</v>
      </c>
      <c r="BO3" t="s">
        <v>81</v>
      </c>
      <c r="BP3" t="s">
        <v>264</v>
      </c>
      <c r="BQ3" t="s">
        <v>265</v>
      </c>
      <c r="BR3" s="57" t="s">
        <v>270</v>
      </c>
      <c r="BS3">
        <v>1234</v>
      </c>
      <c r="BT3">
        <v>1</v>
      </c>
      <c r="BU3">
        <v>25140625</v>
      </c>
      <c r="BV3">
        <v>990220651</v>
      </c>
      <c r="BW3" t="s">
        <v>83</v>
      </c>
      <c r="BX3">
        <v>1</v>
      </c>
      <c r="BY3" t="s">
        <v>273</v>
      </c>
      <c r="BZ3">
        <v>1</v>
      </c>
      <c r="CC3">
        <v>1</v>
      </c>
      <c r="CD3" t="s">
        <v>336</v>
      </c>
      <c r="CE3" t="s">
        <v>334</v>
      </c>
      <c r="CF3" s="57" t="s">
        <v>300</v>
      </c>
      <c r="CG3" t="s">
        <v>299</v>
      </c>
      <c r="CH3" t="s">
        <v>301</v>
      </c>
      <c r="CI3" t="s">
        <v>302</v>
      </c>
      <c r="CJ3">
        <v>1</v>
      </c>
      <c r="CK3" s="11">
        <v>45117</v>
      </c>
      <c r="CL3" s="11">
        <v>45117</v>
      </c>
      <c r="CN3">
        <v>1</v>
      </c>
      <c r="CO3">
        <v>1</v>
      </c>
      <c r="CP3">
        <v>4</v>
      </c>
      <c r="CQ3" s="49" t="s">
        <v>291</v>
      </c>
      <c r="CR3" s="49">
        <v>1</v>
      </c>
      <c r="CS3" s="49">
        <v>430</v>
      </c>
      <c r="CT3" s="11">
        <v>45091</v>
      </c>
      <c r="CU3" s="49">
        <v>6</v>
      </c>
      <c r="CW3">
        <v>1</v>
      </c>
      <c r="CX3">
        <v>1</v>
      </c>
      <c r="CY3">
        <v>1</v>
      </c>
      <c r="CZ3" s="11">
        <v>45119</v>
      </c>
      <c r="DA3" s="11">
        <v>45122</v>
      </c>
      <c r="DB3">
        <v>2</v>
      </c>
      <c r="DC3" t="s">
        <v>315</v>
      </c>
      <c r="DD3">
        <v>5</v>
      </c>
      <c r="DE3">
        <v>1</v>
      </c>
      <c r="DF3" s="11">
        <v>45121</v>
      </c>
      <c r="DG3">
        <v>1</v>
      </c>
      <c r="DI3">
        <v>1</v>
      </c>
      <c r="DJ3">
        <v>1</v>
      </c>
      <c r="DL3">
        <v>1</v>
      </c>
      <c r="DM3">
        <v>1</v>
      </c>
      <c r="DN3" s="57" t="s">
        <v>324</v>
      </c>
      <c r="DO3">
        <v>952145623</v>
      </c>
      <c r="DP3" t="s">
        <v>325</v>
      </c>
      <c r="DQ3" s="11">
        <v>45120</v>
      </c>
      <c r="DR3" s="11">
        <v>45122</v>
      </c>
      <c r="DS3">
        <v>1</v>
      </c>
      <c r="DU3">
        <v>1</v>
      </c>
      <c r="DV3">
        <v>1</v>
      </c>
      <c r="DW3">
        <v>1</v>
      </c>
      <c r="DY3">
        <v>1</v>
      </c>
      <c r="DZ3">
        <v>3</v>
      </c>
      <c r="EA3">
        <v>1</v>
      </c>
      <c r="EC3" t="s">
        <v>366</v>
      </c>
      <c r="ED3" s="11">
        <v>45126</v>
      </c>
      <c r="EE3">
        <f>430+49</f>
        <v>479</v>
      </c>
      <c r="EF3">
        <v>1</v>
      </c>
      <c r="EG3">
        <v>1</v>
      </c>
      <c r="EH3">
        <v>6</v>
      </c>
      <c r="EJ3" t="s">
        <v>366</v>
      </c>
      <c r="EK3">
        <v>1</v>
      </c>
    </row>
    <row r="4" spans="1:141" x14ac:dyDescent="0.3">
      <c r="A4">
        <v>2</v>
      </c>
      <c r="B4" t="s">
        <v>166</v>
      </c>
      <c r="D4" s="43" t="s">
        <v>173</v>
      </c>
      <c r="E4" s="43" t="s">
        <v>173</v>
      </c>
      <c r="F4" s="43"/>
      <c r="G4" s="43" t="s">
        <v>173</v>
      </c>
      <c r="H4" s="43" t="s">
        <v>173</v>
      </c>
      <c r="I4" s="43" t="s">
        <v>173</v>
      </c>
      <c r="J4" s="43"/>
      <c r="L4" s="48">
        <v>2</v>
      </c>
      <c r="M4" s="49" t="s">
        <v>34</v>
      </c>
      <c r="N4" s="50">
        <v>580</v>
      </c>
      <c r="O4" s="51">
        <v>0</v>
      </c>
      <c r="P4" s="50">
        <v>0</v>
      </c>
      <c r="Q4" s="51">
        <v>1</v>
      </c>
      <c r="S4">
        <v>2</v>
      </c>
      <c r="T4" t="s">
        <v>187</v>
      </c>
      <c r="V4">
        <v>2</v>
      </c>
      <c r="W4" t="s">
        <v>192</v>
      </c>
      <c r="Y4" s="54">
        <v>2</v>
      </c>
      <c r="Z4" t="s">
        <v>198</v>
      </c>
      <c r="AB4" s="54">
        <v>2</v>
      </c>
      <c r="AC4" t="s">
        <v>194</v>
      </c>
      <c r="AE4">
        <v>2</v>
      </c>
      <c r="AF4" t="s">
        <v>203</v>
      </c>
      <c r="AG4">
        <v>1</v>
      </c>
      <c r="AI4">
        <v>2</v>
      </c>
      <c r="AJ4">
        <v>1</v>
      </c>
      <c r="AK4" t="s">
        <v>212</v>
      </c>
      <c r="AL4">
        <v>1</v>
      </c>
      <c r="AN4">
        <v>2</v>
      </c>
      <c r="AO4" t="s">
        <v>219</v>
      </c>
      <c r="AP4" t="s">
        <v>220</v>
      </c>
      <c r="AQ4" t="s">
        <v>221</v>
      </c>
      <c r="AR4">
        <v>2</v>
      </c>
      <c r="AS4" t="s">
        <v>223</v>
      </c>
      <c r="AU4">
        <v>2</v>
      </c>
      <c r="AV4">
        <v>1</v>
      </c>
      <c r="AW4">
        <v>52140874</v>
      </c>
      <c r="AX4" t="s">
        <v>233</v>
      </c>
      <c r="AY4" t="s">
        <v>236</v>
      </c>
      <c r="AZ4" t="s">
        <v>239</v>
      </c>
      <c r="BA4">
        <v>1</v>
      </c>
      <c r="BC4">
        <v>2</v>
      </c>
      <c r="BD4" t="s">
        <v>339</v>
      </c>
      <c r="BE4" t="s">
        <v>355</v>
      </c>
      <c r="BG4" s="55">
        <v>2</v>
      </c>
      <c r="BH4" t="s">
        <v>252</v>
      </c>
      <c r="BI4" t="s">
        <v>253</v>
      </c>
      <c r="BK4">
        <v>2</v>
      </c>
      <c r="BL4" t="s">
        <v>250</v>
      </c>
      <c r="BN4">
        <v>2</v>
      </c>
      <c r="BO4" t="s">
        <v>84</v>
      </c>
      <c r="BP4" t="s">
        <v>266</v>
      </c>
      <c r="BQ4" t="s">
        <v>267</v>
      </c>
      <c r="BR4" s="57" t="s">
        <v>271</v>
      </c>
      <c r="BS4">
        <v>1234</v>
      </c>
      <c r="BT4">
        <v>1</v>
      </c>
      <c r="BU4">
        <v>45021658</v>
      </c>
      <c r="BV4">
        <v>952846955</v>
      </c>
      <c r="BW4" t="s">
        <v>86</v>
      </c>
      <c r="BX4">
        <v>1</v>
      </c>
      <c r="BY4" t="s">
        <v>274</v>
      </c>
      <c r="BZ4">
        <v>1</v>
      </c>
      <c r="CC4">
        <v>2</v>
      </c>
      <c r="CD4" t="s">
        <v>337</v>
      </c>
      <c r="CE4" t="s">
        <v>335</v>
      </c>
      <c r="CF4" s="57" t="s">
        <v>304</v>
      </c>
      <c r="CG4" t="s">
        <v>303</v>
      </c>
      <c r="CH4" t="s">
        <v>305</v>
      </c>
      <c r="CI4" t="s">
        <v>306</v>
      </c>
      <c r="CJ4">
        <v>1</v>
      </c>
      <c r="CK4" s="11">
        <v>45117</v>
      </c>
      <c r="CL4" s="11">
        <v>45117</v>
      </c>
      <c r="CN4">
        <v>2</v>
      </c>
      <c r="CO4">
        <v>1</v>
      </c>
      <c r="CP4">
        <v>4</v>
      </c>
      <c r="CQ4" s="49" t="s">
        <v>281</v>
      </c>
      <c r="CR4" s="49">
        <v>1</v>
      </c>
      <c r="CS4" s="49">
        <v>49</v>
      </c>
      <c r="CT4" s="11">
        <v>45121</v>
      </c>
      <c r="CU4" s="49">
        <v>6</v>
      </c>
      <c r="CW4">
        <v>2</v>
      </c>
      <c r="CX4">
        <v>1</v>
      </c>
      <c r="CY4">
        <v>3</v>
      </c>
      <c r="CZ4" s="11">
        <v>45120</v>
      </c>
      <c r="DA4" s="11">
        <v>45122</v>
      </c>
      <c r="DB4">
        <v>1</v>
      </c>
      <c r="DC4" t="s">
        <v>316</v>
      </c>
      <c r="DD4">
        <v>4</v>
      </c>
      <c r="DE4">
        <v>1</v>
      </c>
      <c r="DF4" s="11">
        <v>45121</v>
      </c>
      <c r="DG4">
        <v>1</v>
      </c>
      <c r="DI4">
        <v>1</v>
      </c>
      <c r="DJ4">
        <v>4</v>
      </c>
      <c r="DL4">
        <v>2</v>
      </c>
      <c r="DM4">
        <v>2</v>
      </c>
      <c r="DN4" s="57" t="s">
        <v>326</v>
      </c>
      <c r="DO4">
        <v>952145874</v>
      </c>
      <c r="DP4" t="s">
        <v>328</v>
      </c>
      <c r="DQ4" s="11">
        <v>45119</v>
      </c>
      <c r="DR4" s="11">
        <v>45121</v>
      </c>
      <c r="DS4">
        <v>1</v>
      </c>
      <c r="DU4">
        <v>2</v>
      </c>
      <c r="DV4">
        <v>1</v>
      </c>
      <c r="DW4">
        <v>2</v>
      </c>
      <c r="DY4">
        <v>2</v>
      </c>
      <c r="DZ4">
        <v>3</v>
      </c>
      <c r="EA4">
        <v>2</v>
      </c>
      <c r="ED4" s="11"/>
      <c r="EJ4" t="s">
        <v>366</v>
      </c>
      <c r="EK4">
        <v>2</v>
      </c>
    </row>
    <row r="5" spans="1:141" x14ac:dyDescent="0.3">
      <c r="A5">
        <v>3</v>
      </c>
      <c r="B5" t="s">
        <v>167</v>
      </c>
      <c r="D5" s="43" t="s">
        <v>173</v>
      </c>
      <c r="E5" s="43"/>
      <c r="F5" s="43"/>
      <c r="G5" s="43"/>
      <c r="H5" s="43"/>
      <c r="I5" s="43" t="s">
        <v>173</v>
      </c>
      <c r="J5" s="43"/>
      <c r="L5" s="48">
        <v>3</v>
      </c>
      <c r="M5" s="49" t="s">
        <v>35</v>
      </c>
      <c r="N5" s="50">
        <v>630</v>
      </c>
      <c r="O5" s="51">
        <v>0</v>
      </c>
      <c r="P5" s="50">
        <v>0</v>
      </c>
      <c r="Q5" s="51">
        <v>1</v>
      </c>
      <c r="S5">
        <v>3</v>
      </c>
      <c r="T5" t="s">
        <v>188</v>
      </c>
      <c r="Y5">
        <v>3</v>
      </c>
      <c r="Z5" t="s">
        <v>199</v>
      </c>
      <c r="AE5">
        <v>3</v>
      </c>
      <c r="AF5" t="s">
        <v>204</v>
      </c>
      <c r="AG5">
        <v>1</v>
      </c>
      <c r="AI5">
        <v>3</v>
      </c>
      <c r="AJ5">
        <v>2</v>
      </c>
      <c r="AK5" t="s">
        <v>211</v>
      </c>
      <c r="AL5">
        <v>1</v>
      </c>
      <c r="AU5">
        <v>3</v>
      </c>
      <c r="AV5">
        <v>1</v>
      </c>
      <c r="AW5">
        <v>21453624</v>
      </c>
      <c r="AX5" t="s">
        <v>234</v>
      </c>
      <c r="AY5" t="s">
        <v>237</v>
      </c>
      <c r="AZ5" t="s">
        <v>240</v>
      </c>
      <c r="BA5">
        <v>1</v>
      </c>
      <c r="BC5">
        <v>3</v>
      </c>
      <c r="BD5" t="s">
        <v>340</v>
      </c>
      <c r="BE5" t="s">
        <v>355</v>
      </c>
      <c r="BG5" s="55">
        <v>3</v>
      </c>
      <c r="BH5" t="s">
        <v>254</v>
      </c>
      <c r="BI5" t="s">
        <v>359</v>
      </c>
      <c r="BK5">
        <v>3</v>
      </c>
      <c r="BL5" t="s">
        <v>248</v>
      </c>
      <c r="BN5">
        <v>3</v>
      </c>
      <c r="BO5" t="s">
        <v>88</v>
      </c>
      <c r="BP5" t="s">
        <v>268</v>
      </c>
      <c r="BQ5" t="s">
        <v>269</v>
      </c>
      <c r="BR5" s="57" t="s">
        <v>272</v>
      </c>
      <c r="BS5">
        <v>1234</v>
      </c>
      <c r="BT5">
        <v>1</v>
      </c>
      <c r="BU5">
        <v>32061547</v>
      </c>
      <c r="BV5">
        <v>923547895</v>
      </c>
      <c r="BW5" t="s">
        <v>87</v>
      </c>
      <c r="BX5">
        <v>1</v>
      </c>
      <c r="BY5" t="s">
        <v>275</v>
      </c>
      <c r="BZ5">
        <v>1</v>
      </c>
      <c r="CN5">
        <v>3</v>
      </c>
      <c r="CO5">
        <v>1</v>
      </c>
      <c r="CP5">
        <v>4</v>
      </c>
      <c r="CQ5" s="49" t="s">
        <v>282</v>
      </c>
      <c r="CR5" s="49">
        <v>1</v>
      </c>
      <c r="CS5" s="49">
        <v>49</v>
      </c>
      <c r="CT5" s="11">
        <v>45152</v>
      </c>
      <c r="CU5" s="49">
        <v>7</v>
      </c>
      <c r="CW5">
        <v>3</v>
      </c>
      <c r="CX5">
        <v>1</v>
      </c>
      <c r="CY5">
        <v>5</v>
      </c>
      <c r="CZ5" s="11">
        <v>45120</v>
      </c>
      <c r="DA5" s="11">
        <v>45122</v>
      </c>
      <c r="DB5">
        <v>1</v>
      </c>
      <c r="DC5" t="s">
        <v>317</v>
      </c>
      <c r="DD5">
        <v>2</v>
      </c>
      <c r="DE5">
        <v>1</v>
      </c>
      <c r="DF5" s="11">
        <v>45121</v>
      </c>
      <c r="DG5">
        <v>1</v>
      </c>
      <c r="DI5">
        <v>2</v>
      </c>
      <c r="DJ5">
        <v>2</v>
      </c>
      <c r="DL5">
        <v>3</v>
      </c>
      <c r="DM5">
        <v>3</v>
      </c>
      <c r="DN5" s="57" t="s">
        <v>327</v>
      </c>
      <c r="DO5">
        <v>925632145</v>
      </c>
      <c r="DP5" t="s">
        <v>329</v>
      </c>
      <c r="DQ5" s="11">
        <v>45119</v>
      </c>
      <c r="DR5" s="11">
        <v>45121</v>
      </c>
      <c r="DS5">
        <v>1</v>
      </c>
      <c r="DU5">
        <v>3</v>
      </c>
      <c r="DV5">
        <v>2</v>
      </c>
      <c r="DW5">
        <v>2</v>
      </c>
      <c r="DY5">
        <v>3</v>
      </c>
      <c r="DZ5">
        <v>3</v>
      </c>
      <c r="EA5">
        <v>3</v>
      </c>
      <c r="ED5" s="11"/>
    </row>
    <row r="6" spans="1:141" x14ac:dyDescent="0.3">
      <c r="A6">
        <v>4</v>
      </c>
      <c r="B6" t="s">
        <v>95</v>
      </c>
      <c r="D6" s="43"/>
      <c r="E6" s="43" t="s">
        <v>173</v>
      </c>
      <c r="F6" s="43" t="s">
        <v>173</v>
      </c>
      <c r="G6" s="43"/>
      <c r="H6" s="43"/>
      <c r="I6" s="43"/>
      <c r="J6" s="43" t="s">
        <v>173</v>
      </c>
      <c r="L6" s="48">
        <v>4</v>
      </c>
      <c r="M6" s="49" t="s">
        <v>36</v>
      </c>
      <c r="N6" s="50">
        <v>430</v>
      </c>
      <c r="O6" s="51">
        <v>11</v>
      </c>
      <c r="P6" s="50">
        <v>49</v>
      </c>
      <c r="Q6" s="51">
        <v>1</v>
      </c>
      <c r="AE6">
        <v>4</v>
      </c>
      <c r="AF6" t="s">
        <v>205</v>
      </c>
      <c r="AG6">
        <v>1</v>
      </c>
      <c r="AI6">
        <v>4</v>
      </c>
      <c r="AJ6">
        <v>2</v>
      </c>
      <c r="AK6" t="s">
        <v>212</v>
      </c>
      <c r="AL6">
        <v>1</v>
      </c>
      <c r="AU6">
        <v>4</v>
      </c>
      <c r="AV6">
        <v>1</v>
      </c>
      <c r="AW6">
        <v>24510875</v>
      </c>
      <c r="AX6" t="s">
        <v>235</v>
      </c>
      <c r="AY6" t="s">
        <v>238</v>
      </c>
      <c r="AZ6" t="s">
        <v>241</v>
      </c>
      <c r="BA6">
        <v>1</v>
      </c>
      <c r="BC6">
        <v>4</v>
      </c>
      <c r="BD6" t="s">
        <v>341</v>
      </c>
      <c r="BE6" t="s">
        <v>355</v>
      </c>
      <c r="BG6" s="55"/>
      <c r="CN6">
        <v>4</v>
      </c>
      <c r="CO6">
        <v>1</v>
      </c>
      <c r="CP6">
        <v>4</v>
      </c>
      <c r="CQ6" s="49" t="s">
        <v>283</v>
      </c>
      <c r="CR6" s="49">
        <v>1</v>
      </c>
      <c r="CS6" s="49">
        <v>49</v>
      </c>
      <c r="CT6" s="11">
        <v>45183</v>
      </c>
      <c r="CU6" s="49">
        <v>7</v>
      </c>
      <c r="DI6">
        <v>2</v>
      </c>
      <c r="DJ6">
        <v>3</v>
      </c>
      <c r="DY6">
        <v>4</v>
      </c>
      <c r="DZ6">
        <v>3</v>
      </c>
      <c r="EA6">
        <v>4</v>
      </c>
    </row>
    <row r="7" spans="1:141" x14ac:dyDescent="0.3">
      <c r="A7">
        <v>5</v>
      </c>
      <c r="B7" t="s">
        <v>168</v>
      </c>
      <c r="D7" s="43"/>
      <c r="E7" s="43"/>
      <c r="F7" s="43" t="s">
        <v>173</v>
      </c>
      <c r="G7" s="43"/>
      <c r="H7" s="43"/>
      <c r="I7" s="43"/>
      <c r="J7" s="43"/>
      <c r="L7" s="48">
        <v>5</v>
      </c>
      <c r="M7" s="49" t="s">
        <v>37</v>
      </c>
      <c r="N7" s="50">
        <v>510</v>
      </c>
      <c r="O7" s="51">
        <v>11</v>
      </c>
      <c r="P7" s="50">
        <v>59</v>
      </c>
      <c r="Q7" s="51">
        <v>1</v>
      </c>
      <c r="AE7">
        <v>5</v>
      </c>
      <c r="AF7" t="s">
        <v>206</v>
      </c>
      <c r="AG7">
        <v>1</v>
      </c>
      <c r="AI7">
        <v>5</v>
      </c>
      <c r="AJ7">
        <v>3</v>
      </c>
      <c r="AK7" t="s">
        <v>211</v>
      </c>
      <c r="AL7">
        <v>1</v>
      </c>
      <c r="BC7">
        <v>5</v>
      </c>
      <c r="BD7" t="s">
        <v>342</v>
      </c>
      <c r="BE7" t="s">
        <v>355</v>
      </c>
      <c r="CN7">
        <v>5</v>
      </c>
      <c r="CO7">
        <v>1</v>
      </c>
      <c r="CP7">
        <v>4</v>
      </c>
      <c r="CQ7" s="49" t="s">
        <v>284</v>
      </c>
      <c r="CR7" s="49">
        <v>1</v>
      </c>
      <c r="CS7" s="49">
        <v>49</v>
      </c>
      <c r="CT7" s="11">
        <v>45213</v>
      </c>
      <c r="CU7" s="49">
        <v>7</v>
      </c>
      <c r="DY7">
        <v>5</v>
      </c>
      <c r="DZ7">
        <v>3</v>
      </c>
      <c r="EA7">
        <v>5</v>
      </c>
    </row>
    <row r="8" spans="1:141" x14ac:dyDescent="0.3">
      <c r="A8">
        <v>6</v>
      </c>
      <c r="B8" t="s">
        <v>276</v>
      </c>
      <c r="D8" s="43"/>
      <c r="E8" s="43"/>
      <c r="F8" s="43"/>
      <c r="G8" s="43"/>
      <c r="H8" s="43"/>
      <c r="I8" s="43"/>
      <c r="J8" s="43" t="s">
        <v>173</v>
      </c>
      <c r="L8" s="48">
        <v>6</v>
      </c>
      <c r="M8" s="49" t="s">
        <v>38</v>
      </c>
      <c r="N8" s="50">
        <v>600</v>
      </c>
      <c r="O8" s="51">
        <v>11</v>
      </c>
      <c r="P8" s="50">
        <v>69</v>
      </c>
      <c r="Q8" s="51">
        <v>1</v>
      </c>
      <c r="BC8">
        <v>6</v>
      </c>
      <c r="BD8" t="s">
        <v>343</v>
      </c>
      <c r="BE8" t="s">
        <v>355</v>
      </c>
      <c r="CN8">
        <v>6</v>
      </c>
      <c r="CO8">
        <v>1</v>
      </c>
      <c r="CP8">
        <v>4</v>
      </c>
      <c r="CQ8" s="49" t="s">
        <v>285</v>
      </c>
      <c r="CR8" s="49">
        <v>1</v>
      </c>
      <c r="CS8" s="49">
        <v>49</v>
      </c>
      <c r="CT8" s="11">
        <v>45244</v>
      </c>
      <c r="CU8" s="49">
        <v>7</v>
      </c>
      <c r="DY8">
        <v>6</v>
      </c>
      <c r="DZ8">
        <v>3</v>
      </c>
      <c r="EA8">
        <v>6</v>
      </c>
    </row>
    <row r="9" spans="1:141" x14ac:dyDescent="0.3">
      <c r="A9">
        <v>7</v>
      </c>
      <c r="B9" t="s">
        <v>278</v>
      </c>
      <c r="D9" s="43"/>
      <c r="E9" s="43"/>
      <c r="F9" s="43"/>
      <c r="G9" s="43"/>
      <c r="H9" s="43"/>
      <c r="I9" s="43"/>
      <c r="J9" s="43" t="s">
        <v>173</v>
      </c>
      <c r="L9" s="48">
        <v>7</v>
      </c>
      <c r="M9" s="49" t="s">
        <v>39</v>
      </c>
      <c r="N9" s="50">
        <v>429</v>
      </c>
      <c r="O9" s="51">
        <v>11</v>
      </c>
      <c r="P9" s="50">
        <v>78</v>
      </c>
      <c r="Q9" s="51">
        <v>1</v>
      </c>
      <c r="BC9">
        <v>7</v>
      </c>
      <c r="BD9" t="s">
        <v>344</v>
      </c>
      <c r="BE9" t="s">
        <v>355</v>
      </c>
      <c r="CN9">
        <v>7</v>
      </c>
      <c r="CO9">
        <v>1</v>
      </c>
      <c r="CP9">
        <v>4</v>
      </c>
      <c r="CQ9" s="49" t="s">
        <v>286</v>
      </c>
      <c r="CR9" s="49">
        <v>1</v>
      </c>
      <c r="CS9" s="49">
        <v>49</v>
      </c>
      <c r="CT9" s="11">
        <v>45274</v>
      </c>
      <c r="CU9" s="49">
        <v>7</v>
      </c>
      <c r="DY9">
        <v>7</v>
      </c>
      <c r="DZ9">
        <v>3</v>
      </c>
      <c r="EA9">
        <v>7</v>
      </c>
    </row>
    <row r="10" spans="1:141" x14ac:dyDescent="0.3">
      <c r="L10" s="48">
        <v>8</v>
      </c>
      <c r="M10" s="49" t="s">
        <v>40</v>
      </c>
      <c r="N10" s="50">
        <v>509</v>
      </c>
      <c r="O10" s="51">
        <v>11</v>
      </c>
      <c r="P10" s="50">
        <v>117</v>
      </c>
      <c r="Q10" s="51">
        <v>1</v>
      </c>
      <c r="BC10">
        <v>8</v>
      </c>
      <c r="BD10" t="s">
        <v>345</v>
      </c>
      <c r="BE10" t="s">
        <v>355</v>
      </c>
      <c r="CN10">
        <v>8</v>
      </c>
      <c r="CO10">
        <v>1</v>
      </c>
      <c r="CP10">
        <v>4</v>
      </c>
      <c r="CQ10" s="49" t="s">
        <v>287</v>
      </c>
      <c r="CR10" s="49">
        <v>1</v>
      </c>
      <c r="CS10" s="49">
        <v>49</v>
      </c>
      <c r="CT10" s="11">
        <v>45305</v>
      </c>
      <c r="CU10" s="49">
        <v>7</v>
      </c>
      <c r="DY10">
        <v>8</v>
      </c>
      <c r="DZ10">
        <v>3</v>
      </c>
      <c r="EA10">
        <v>8</v>
      </c>
    </row>
    <row r="11" spans="1:141" x14ac:dyDescent="0.3">
      <c r="L11" s="48">
        <v>9</v>
      </c>
      <c r="M11" s="49" t="s">
        <v>41</v>
      </c>
      <c r="N11" s="50">
        <v>640</v>
      </c>
      <c r="O11" s="51">
        <v>11</v>
      </c>
      <c r="P11" s="50">
        <v>156</v>
      </c>
      <c r="Q11" s="51">
        <v>1</v>
      </c>
      <c r="BC11">
        <v>9</v>
      </c>
      <c r="BD11" t="s">
        <v>346</v>
      </c>
      <c r="BE11" t="s">
        <v>355</v>
      </c>
      <c r="CN11">
        <v>9</v>
      </c>
      <c r="CO11">
        <v>1</v>
      </c>
      <c r="CP11">
        <v>4</v>
      </c>
      <c r="CQ11" s="49" t="s">
        <v>288</v>
      </c>
      <c r="CR11" s="49">
        <v>1</v>
      </c>
      <c r="CS11" s="49">
        <v>49</v>
      </c>
      <c r="CT11" s="11">
        <v>45336</v>
      </c>
      <c r="CU11" s="49">
        <v>7</v>
      </c>
      <c r="DY11">
        <v>9</v>
      </c>
      <c r="DZ11">
        <v>3</v>
      </c>
      <c r="EA11">
        <v>9</v>
      </c>
    </row>
    <row r="12" spans="1:141" x14ac:dyDescent="0.3">
      <c r="L12" s="48">
        <v>10</v>
      </c>
      <c r="M12" s="49" t="s">
        <v>178</v>
      </c>
      <c r="N12" s="50">
        <v>330</v>
      </c>
      <c r="O12" s="51">
        <v>11</v>
      </c>
      <c r="P12" s="50">
        <v>39</v>
      </c>
      <c r="Q12" s="51">
        <v>1</v>
      </c>
      <c r="BC12">
        <v>10</v>
      </c>
      <c r="BD12" t="s">
        <v>347</v>
      </c>
      <c r="BE12" t="s">
        <v>355</v>
      </c>
      <c r="CN12">
        <v>10</v>
      </c>
      <c r="CO12">
        <v>1</v>
      </c>
      <c r="CP12">
        <v>4</v>
      </c>
      <c r="CQ12" s="49" t="s">
        <v>289</v>
      </c>
      <c r="CR12" s="49">
        <v>1</v>
      </c>
      <c r="CS12" s="49">
        <v>49</v>
      </c>
      <c r="CT12" s="11">
        <v>45365</v>
      </c>
      <c r="CU12" s="49">
        <v>7</v>
      </c>
      <c r="DY12">
        <v>10</v>
      </c>
      <c r="DZ12">
        <v>3</v>
      </c>
      <c r="EA12">
        <v>10</v>
      </c>
    </row>
    <row r="13" spans="1:141" x14ac:dyDescent="0.3">
      <c r="L13" s="48">
        <v>11</v>
      </c>
      <c r="M13" s="49" t="s">
        <v>179</v>
      </c>
      <c r="N13" s="50">
        <v>330</v>
      </c>
      <c r="O13" s="51">
        <v>0</v>
      </c>
      <c r="P13" s="50">
        <v>0</v>
      </c>
      <c r="Q13" s="51">
        <v>1</v>
      </c>
      <c r="BC13">
        <v>11</v>
      </c>
      <c r="BD13" t="s">
        <v>348</v>
      </c>
      <c r="BE13" t="s">
        <v>358</v>
      </c>
      <c r="CN13">
        <v>11</v>
      </c>
      <c r="CO13">
        <v>1</v>
      </c>
      <c r="CP13">
        <v>4</v>
      </c>
      <c r="CQ13" s="49" t="s">
        <v>290</v>
      </c>
      <c r="CR13" s="49">
        <v>1</v>
      </c>
      <c r="CS13" s="49">
        <v>49</v>
      </c>
      <c r="CT13" s="11">
        <v>45396</v>
      </c>
      <c r="CU13" s="49">
        <v>7</v>
      </c>
      <c r="DY13">
        <v>11</v>
      </c>
      <c r="DZ13">
        <v>3</v>
      </c>
      <c r="EA13">
        <v>11</v>
      </c>
    </row>
    <row r="14" spans="1:141" x14ac:dyDescent="0.3">
      <c r="L14" s="48">
        <v>12</v>
      </c>
      <c r="M14" s="49" t="s">
        <v>14</v>
      </c>
      <c r="N14" s="50">
        <v>150</v>
      </c>
      <c r="O14" s="51">
        <v>0</v>
      </c>
      <c r="P14" s="50">
        <v>0</v>
      </c>
      <c r="Q14" s="51">
        <v>1</v>
      </c>
      <c r="BC14">
        <v>12</v>
      </c>
      <c r="BD14" t="s">
        <v>349</v>
      </c>
      <c r="BE14" t="s">
        <v>357</v>
      </c>
      <c r="CN14">
        <v>12</v>
      </c>
      <c r="CO14">
        <v>1</v>
      </c>
      <c r="CP14">
        <v>4</v>
      </c>
      <c r="CQ14" s="49" t="s">
        <v>292</v>
      </c>
      <c r="CR14" s="49">
        <v>1</v>
      </c>
      <c r="CS14" s="49">
        <v>49</v>
      </c>
      <c r="CT14" s="11">
        <v>45426</v>
      </c>
      <c r="CU14" s="49">
        <v>7</v>
      </c>
      <c r="DY14">
        <v>12</v>
      </c>
      <c r="DZ14">
        <v>1</v>
      </c>
      <c r="EA14">
        <v>11</v>
      </c>
    </row>
    <row r="15" spans="1:141" x14ac:dyDescent="0.3">
      <c r="L15" s="48">
        <v>13</v>
      </c>
      <c r="M15" s="49" t="s">
        <v>15</v>
      </c>
      <c r="N15" s="50">
        <v>100</v>
      </c>
      <c r="O15" s="51">
        <v>0</v>
      </c>
      <c r="P15" s="50">
        <v>15</v>
      </c>
      <c r="Q15" s="51">
        <v>1</v>
      </c>
      <c r="BC15">
        <v>13</v>
      </c>
      <c r="BD15" t="s">
        <v>350</v>
      </c>
      <c r="BE15" t="s">
        <v>357</v>
      </c>
      <c r="CT15" s="11"/>
      <c r="DY15">
        <v>13</v>
      </c>
      <c r="DZ15">
        <v>2</v>
      </c>
      <c r="EA15">
        <v>11</v>
      </c>
    </row>
    <row r="16" spans="1:141" x14ac:dyDescent="0.3">
      <c r="BC16">
        <v>14</v>
      </c>
      <c r="BD16" t="s">
        <v>351</v>
      </c>
      <c r="BE16" t="s">
        <v>357</v>
      </c>
    </row>
    <row r="17" spans="55:57" x14ac:dyDescent="0.3">
      <c r="BC17">
        <v>15</v>
      </c>
      <c r="BD17" t="s">
        <v>352</v>
      </c>
      <c r="BE17" t="s">
        <v>357</v>
      </c>
    </row>
    <row r="18" spans="55:57" x14ac:dyDescent="0.3">
      <c r="BC18">
        <v>16</v>
      </c>
      <c r="BD18" t="s">
        <v>353</v>
      </c>
      <c r="BE18" t="s">
        <v>356</v>
      </c>
    </row>
    <row r="19" spans="55:57" x14ac:dyDescent="0.3">
      <c r="BC19">
        <v>17</v>
      </c>
      <c r="BD19" t="s">
        <v>354</v>
      </c>
      <c r="BE19" t="s">
        <v>356</v>
      </c>
    </row>
  </sheetData>
  <hyperlinks>
    <hyperlink ref="BR3" r:id="rId1" xr:uid="{77D3C540-8412-43DD-A16A-9CCCC2C8FBDF}"/>
    <hyperlink ref="BR4" r:id="rId2" xr:uid="{8DE31A45-4937-404D-8660-7C820AF0BA36}"/>
    <hyperlink ref="BR5" r:id="rId3" xr:uid="{755A1277-3D58-4A03-A519-015376107F78}"/>
    <hyperlink ref="CF3" r:id="rId4" xr:uid="{925829C6-D762-442F-9AB0-E866AF3D817D}"/>
    <hyperlink ref="CF4" r:id="rId5" xr:uid="{756CAF79-8BCB-4926-AD03-3A646B049A9D}"/>
    <hyperlink ref="DN3" r:id="rId6" xr:uid="{4C8F3425-58C2-4E3C-A908-D25D8BF576AA}"/>
    <hyperlink ref="DN4" r:id="rId7" xr:uid="{31953092-7EBD-4A0C-9CD2-22CF028C1A0C}"/>
    <hyperlink ref="DN5" r:id="rId8" xr:uid="{F5172A67-3BF7-47D6-A00F-D513F865CCB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TablasActivaClub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2023-02-28T21:39:20Z</dcterms:created>
  <dcterms:modified xsi:type="dcterms:W3CDTF">2023-07-15T08:23:42Z</dcterms:modified>
</cp:coreProperties>
</file>