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edlin/Documents/FRC687/Bezier/generated_bezier/"/>
    </mc:Choice>
  </mc:AlternateContent>
  <bookViews>
    <workbookView xWindow="2580" yWindow="460" windowWidth="26220" windowHeight="17540" tabRatio="500" activeTab="1"/>
  </bookViews>
  <sheets>
    <sheet name="samplePath1" sheetId="1" r:id="rId1"/>
    <sheet name="Sheet1" sheetId="2" r:id="rId2"/>
  </sheets>
  <definedNames>
    <definedName name="_x0">Sheet1!$U$1</definedName>
    <definedName name="_x1">Sheet1!$U$3</definedName>
    <definedName name="_x2">Sheet1!$U$5</definedName>
    <definedName name="_x3">Sheet1!$U$7</definedName>
    <definedName name="_y0">Sheet1!$U$2</definedName>
    <definedName name="_y1">Sheet1!$U$4</definedName>
    <definedName name="_y2">Sheet1!$U$6</definedName>
    <definedName name="_y3">Sheet1!$U$8</definedName>
    <definedName name="ax">Sheet1!$O$3</definedName>
    <definedName name="ay">Sheet1!$R$3</definedName>
    <definedName name="bx">Sheet1!$O$2</definedName>
    <definedName name="by">Sheet1!$R$2</definedName>
    <definedName name="cx">Sheet1!$O$1</definedName>
    <definedName name="cy">Sheet1!$R$1</definedName>
    <definedName name="x0">Sheet1!$U$1</definedName>
    <definedName name="y0">Sheet1!$U$2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2" l="1"/>
  <c r="K20" i="2"/>
  <c r="K13" i="2"/>
  <c r="O1" i="2"/>
  <c r="O2" i="2"/>
  <c r="O3" i="2"/>
  <c r="B4" i="2"/>
  <c r="B3" i="2"/>
  <c r="D4" i="2"/>
  <c r="R1" i="2"/>
  <c r="R2" i="2"/>
  <c r="R3" i="2"/>
  <c r="C4" i="2"/>
  <c r="C3" i="2"/>
  <c r="E4" i="2"/>
  <c r="G4" i="2"/>
  <c r="B2" i="2"/>
  <c r="D3" i="2"/>
  <c r="C2" i="2"/>
  <c r="E3" i="2"/>
  <c r="G3" i="2"/>
  <c r="J3" i="2"/>
  <c r="T18" i="2"/>
  <c r="T13" i="2"/>
  <c r="A3" i="2"/>
  <c r="A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F3" i="2"/>
  <c r="F4" i="2"/>
  <c r="C5" i="2"/>
  <c r="E5" i="2"/>
  <c r="F5" i="2"/>
  <c r="C6" i="2"/>
  <c r="E6" i="2"/>
  <c r="F6" i="2"/>
  <c r="C7" i="2"/>
  <c r="E7" i="2"/>
  <c r="F7" i="2"/>
  <c r="C8" i="2"/>
  <c r="E8" i="2"/>
  <c r="F8" i="2"/>
  <c r="C9" i="2"/>
  <c r="E9" i="2"/>
  <c r="F9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B102" i="2"/>
  <c r="B101" i="2"/>
  <c r="D102" i="2"/>
  <c r="C102" i="2"/>
  <c r="C101" i="2"/>
  <c r="E102" i="2"/>
  <c r="G102" i="2"/>
  <c r="B100" i="2"/>
  <c r="D101" i="2"/>
  <c r="C100" i="2"/>
  <c r="E101" i="2"/>
  <c r="G101" i="2"/>
  <c r="B99" i="2"/>
  <c r="D100" i="2"/>
  <c r="C99" i="2"/>
  <c r="E100" i="2"/>
  <c r="G100" i="2"/>
  <c r="B98" i="2"/>
  <c r="D99" i="2"/>
  <c r="C98" i="2"/>
  <c r="E99" i="2"/>
  <c r="G99" i="2"/>
  <c r="B97" i="2"/>
  <c r="D98" i="2"/>
  <c r="C97" i="2"/>
  <c r="E98" i="2"/>
  <c r="G98" i="2"/>
  <c r="B96" i="2"/>
  <c r="D97" i="2"/>
  <c r="C96" i="2"/>
  <c r="E97" i="2"/>
  <c r="G97" i="2"/>
  <c r="B95" i="2"/>
  <c r="D96" i="2"/>
  <c r="C95" i="2"/>
  <c r="E96" i="2"/>
  <c r="G96" i="2"/>
  <c r="B94" i="2"/>
  <c r="D95" i="2"/>
  <c r="C94" i="2"/>
  <c r="E95" i="2"/>
  <c r="G95" i="2"/>
  <c r="B93" i="2"/>
  <c r="D94" i="2"/>
  <c r="C93" i="2"/>
  <c r="E94" i="2"/>
  <c r="G94" i="2"/>
  <c r="B92" i="2"/>
  <c r="D93" i="2"/>
  <c r="C92" i="2"/>
  <c r="E93" i="2"/>
  <c r="G93" i="2"/>
  <c r="B91" i="2"/>
  <c r="D92" i="2"/>
  <c r="C91" i="2"/>
  <c r="E92" i="2"/>
  <c r="G92" i="2"/>
  <c r="B90" i="2"/>
  <c r="D91" i="2"/>
  <c r="C90" i="2"/>
  <c r="E91" i="2"/>
  <c r="G91" i="2"/>
  <c r="B89" i="2"/>
  <c r="D90" i="2"/>
  <c r="C89" i="2"/>
  <c r="E90" i="2"/>
  <c r="G90" i="2"/>
  <c r="B88" i="2"/>
  <c r="D89" i="2"/>
  <c r="C88" i="2"/>
  <c r="E89" i="2"/>
  <c r="G89" i="2"/>
  <c r="B87" i="2"/>
  <c r="D88" i="2"/>
  <c r="C87" i="2"/>
  <c r="E88" i="2"/>
  <c r="G88" i="2"/>
  <c r="B86" i="2"/>
  <c r="D87" i="2"/>
  <c r="C86" i="2"/>
  <c r="E87" i="2"/>
  <c r="G87" i="2"/>
  <c r="B85" i="2"/>
  <c r="D86" i="2"/>
  <c r="C85" i="2"/>
  <c r="E86" i="2"/>
  <c r="G86" i="2"/>
  <c r="B84" i="2"/>
  <c r="D85" i="2"/>
  <c r="C84" i="2"/>
  <c r="E85" i="2"/>
  <c r="G85" i="2"/>
  <c r="B83" i="2"/>
  <c r="D84" i="2"/>
  <c r="C83" i="2"/>
  <c r="E84" i="2"/>
  <c r="G84" i="2"/>
  <c r="D83" i="2"/>
  <c r="C82" i="2"/>
  <c r="E83" i="2"/>
  <c r="G83" i="2"/>
  <c r="C81" i="2"/>
  <c r="E82" i="2"/>
  <c r="G82" i="2"/>
  <c r="C80" i="2"/>
  <c r="E81" i="2"/>
  <c r="G81" i="2"/>
  <c r="C79" i="2"/>
  <c r="E80" i="2"/>
  <c r="G80" i="2"/>
  <c r="C78" i="2"/>
  <c r="E79" i="2"/>
  <c r="G79" i="2"/>
  <c r="C77" i="2"/>
  <c r="E78" i="2"/>
  <c r="G78" i="2"/>
  <c r="C76" i="2"/>
  <c r="E77" i="2"/>
  <c r="G77" i="2"/>
  <c r="C75" i="2"/>
  <c r="E76" i="2"/>
  <c r="G76" i="2"/>
  <c r="C74" i="2"/>
  <c r="E75" i="2"/>
  <c r="G75" i="2"/>
  <c r="C73" i="2"/>
  <c r="E74" i="2"/>
  <c r="G74" i="2"/>
  <c r="C72" i="2"/>
  <c r="E73" i="2"/>
  <c r="G73" i="2"/>
  <c r="C71" i="2"/>
  <c r="E72" i="2"/>
  <c r="G72" i="2"/>
  <c r="C70" i="2"/>
  <c r="E71" i="2"/>
  <c r="G71" i="2"/>
  <c r="C69" i="2"/>
  <c r="E70" i="2"/>
  <c r="G70" i="2"/>
  <c r="C68" i="2"/>
  <c r="E69" i="2"/>
  <c r="G69" i="2"/>
  <c r="C67" i="2"/>
  <c r="E68" i="2"/>
  <c r="G68" i="2"/>
  <c r="C66" i="2"/>
  <c r="E67" i="2"/>
  <c r="G67" i="2"/>
  <c r="C65" i="2"/>
  <c r="E66" i="2"/>
  <c r="G66" i="2"/>
  <c r="C64" i="2"/>
  <c r="E65" i="2"/>
  <c r="G65" i="2"/>
  <c r="C63" i="2"/>
  <c r="E64" i="2"/>
  <c r="G64" i="2"/>
  <c r="C62" i="2"/>
  <c r="E63" i="2"/>
  <c r="G63" i="2"/>
  <c r="C61" i="2"/>
  <c r="E62" i="2"/>
  <c r="G62" i="2"/>
  <c r="C60" i="2"/>
  <c r="E61" i="2"/>
  <c r="G61" i="2"/>
  <c r="C59" i="2"/>
  <c r="E60" i="2"/>
  <c r="G60" i="2"/>
  <c r="C58" i="2"/>
  <c r="E59" i="2"/>
  <c r="G59" i="2"/>
  <c r="C57" i="2"/>
  <c r="E58" i="2"/>
  <c r="G58" i="2"/>
  <c r="C56" i="2"/>
  <c r="E57" i="2"/>
  <c r="G57" i="2"/>
  <c r="C55" i="2"/>
  <c r="E56" i="2"/>
  <c r="G56" i="2"/>
  <c r="C54" i="2"/>
  <c r="E55" i="2"/>
  <c r="G55" i="2"/>
  <c r="C53" i="2"/>
  <c r="E54" i="2"/>
  <c r="G54" i="2"/>
  <c r="C52" i="2"/>
  <c r="E53" i="2"/>
  <c r="G53" i="2"/>
  <c r="C51" i="2"/>
  <c r="E52" i="2"/>
  <c r="G52" i="2"/>
  <c r="C50" i="2"/>
  <c r="E51" i="2"/>
  <c r="G51" i="2"/>
  <c r="C49" i="2"/>
  <c r="E50" i="2"/>
  <c r="G50" i="2"/>
  <c r="C48" i="2"/>
  <c r="E49" i="2"/>
  <c r="G49" i="2"/>
  <c r="C47" i="2"/>
  <c r="E48" i="2"/>
  <c r="G48" i="2"/>
  <c r="C46" i="2"/>
  <c r="E47" i="2"/>
  <c r="G47" i="2"/>
  <c r="C45" i="2"/>
  <c r="E46" i="2"/>
  <c r="G46" i="2"/>
  <c r="C44" i="2"/>
  <c r="E45" i="2"/>
  <c r="G45" i="2"/>
  <c r="C43" i="2"/>
  <c r="E44" i="2"/>
  <c r="G44" i="2"/>
  <c r="C42" i="2"/>
  <c r="E43" i="2"/>
  <c r="G43" i="2"/>
  <c r="C41" i="2"/>
  <c r="E42" i="2"/>
  <c r="G42" i="2"/>
  <c r="C40" i="2"/>
  <c r="E41" i="2"/>
  <c r="G41" i="2"/>
  <c r="C39" i="2"/>
  <c r="E40" i="2"/>
  <c r="G40" i="2"/>
  <c r="C38" i="2"/>
  <c r="E39" i="2"/>
  <c r="G39" i="2"/>
  <c r="C37" i="2"/>
  <c r="E38" i="2"/>
  <c r="G38" i="2"/>
  <c r="C36" i="2"/>
  <c r="E37" i="2"/>
  <c r="G37" i="2"/>
  <c r="C35" i="2"/>
  <c r="E36" i="2"/>
  <c r="G36" i="2"/>
  <c r="C34" i="2"/>
  <c r="E35" i="2"/>
  <c r="G35" i="2"/>
  <c r="C33" i="2"/>
  <c r="E34" i="2"/>
  <c r="G34" i="2"/>
  <c r="C32" i="2"/>
  <c r="E33" i="2"/>
  <c r="G33" i="2"/>
  <c r="C31" i="2"/>
  <c r="E32" i="2"/>
  <c r="G32" i="2"/>
  <c r="C30" i="2"/>
  <c r="E31" i="2"/>
  <c r="G31" i="2"/>
  <c r="C29" i="2"/>
  <c r="E30" i="2"/>
  <c r="G30" i="2"/>
  <c r="C28" i="2"/>
  <c r="E29" i="2"/>
  <c r="G29" i="2"/>
  <c r="C27" i="2"/>
  <c r="E28" i="2"/>
  <c r="G28" i="2"/>
  <c r="C26" i="2"/>
  <c r="E27" i="2"/>
  <c r="G27" i="2"/>
  <c r="C25" i="2"/>
  <c r="E26" i="2"/>
  <c r="G26" i="2"/>
  <c r="C24" i="2"/>
  <c r="E25" i="2"/>
  <c r="G25" i="2"/>
  <c r="C23" i="2"/>
  <c r="E24" i="2"/>
  <c r="G24" i="2"/>
  <c r="C22" i="2"/>
  <c r="E23" i="2"/>
  <c r="G23" i="2"/>
  <c r="C21" i="2"/>
  <c r="E22" i="2"/>
  <c r="G22" i="2"/>
  <c r="C20" i="2"/>
  <c r="E21" i="2"/>
  <c r="G21" i="2"/>
  <c r="C19" i="2"/>
  <c r="E20" i="2"/>
  <c r="G20" i="2"/>
  <c r="C18" i="2"/>
  <c r="E19" i="2"/>
  <c r="G19" i="2"/>
  <c r="C17" i="2"/>
  <c r="E18" i="2"/>
  <c r="G18" i="2"/>
  <c r="C16" i="2"/>
  <c r="E17" i="2"/>
  <c r="G17" i="2"/>
  <c r="C15" i="2"/>
  <c r="E16" i="2"/>
  <c r="G16" i="2"/>
  <c r="C14" i="2"/>
  <c r="E15" i="2"/>
  <c r="G15" i="2"/>
  <c r="C13" i="2"/>
  <c r="E14" i="2"/>
  <c r="G14" i="2"/>
  <c r="C12" i="2"/>
  <c r="E13" i="2"/>
  <c r="G13" i="2"/>
  <c r="C11" i="2"/>
  <c r="E12" i="2"/>
  <c r="G12" i="2"/>
  <c r="C10" i="2"/>
  <c r="E11" i="2"/>
  <c r="G11" i="2"/>
  <c r="E10" i="2"/>
  <c r="G10" i="2"/>
  <c r="G9" i="2"/>
  <c r="G8" i="2"/>
  <c r="G7" i="2"/>
  <c r="G6" i="2"/>
  <c r="G5" i="2"/>
  <c r="F102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N9" i="1"/>
  <c r="N10" i="1"/>
</calcChain>
</file>

<file path=xl/sharedStrings.xml><?xml version="1.0" encoding="utf-8"?>
<sst xmlns="http://schemas.openxmlformats.org/spreadsheetml/2006/main" count="65" uniqueCount="55">
  <si>
    <t>X Points</t>
  </si>
  <si>
    <t>Y Points</t>
  </si>
  <si>
    <t>Heading</t>
  </si>
  <si>
    <t>Arc Length</t>
  </si>
  <si>
    <t>Delta Heading</t>
  </si>
  <si>
    <t>Delta Arc Length</t>
  </si>
  <si>
    <t>Curvature</t>
  </si>
  <si>
    <t>Left Power</t>
  </si>
  <si>
    <t>Right Power</t>
  </si>
  <si>
    <t>Left Adjusted Power</t>
  </si>
  <si>
    <t>Right Adjusted Power</t>
  </si>
  <si>
    <t>ticks/100ms</t>
  </si>
  <si>
    <t>ticks/20ms</t>
  </si>
  <si>
    <t>\left(\left(1-t\right)\left(\left(1-t\right)\left(\left(1-t\right)x_0+tx_1\right)+t\left(\left(1-t\right)x_1+tx_2\right)\right)+t\left(\left(1-t\right)\left(\left(1-t\right)x_1+tx_2\right)+t\left(\left(1-t\right)x_2+tx_3\right)\right),\left(1-t\right)\left(\left(1-t\right)\left(\left(1-t\right)y_0+ty_1\right)+t\left(\left(1-t\right)y_1+ty_2\right)\right)+t\left(\left(1-t\right)\left(\left(1-t\right)y_1+ty_2\right)+t\left(\left(1-t\right)y_2+ty_3\right)\right)\right)</t>
  </si>
  <si>
    <t>t</t>
  </si>
  <si>
    <t>cx</t>
  </si>
  <si>
    <t>bx</t>
  </si>
  <si>
    <t>ax</t>
  </si>
  <si>
    <t>cy</t>
  </si>
  <si>
    <t>by</t>
  </si>
  <si>
    <t>ay</t>
  </si>
  <si>
    <t>x0</t>
  </si>
  <si>
    <t>y0</t>
  </si>
  <si>
    <t>x1</t>
  </si>
  <si>
    <t>y1</t>
  </si>
  <si>
    <t>x2</t>
  </si>
  <si>
    <t>y2</t>
  </si>
  <si>
    <t>x3</t>
  </si>
  <si>
    <t>y3</t>
  </si>
  <si>
    <t>x</t>
  </si>
  <si>
    <t>y</t>
  </si>
  <si>
    <t>hypotenuse</t>
  </si>
  <si>
    <t>theta</t>
  </si>
  <si>
    <t>dx</t>
  </si>
  <si>
    <t>dy</t>
  </si>
  <si>
    <t>leftPower</t>
  </si>
  <si>
    <t>rightPower</t>
  </si>
  <si>
    <t>drivetrain width</t>
  </si>
  <si>
    <t>dTheta</t>
  </si>
  <si>
    <t>velocity (ticks/100ms)</t>
  </si>
  <si>
    <t>ticks/4096*6*PI()</t>
  </si>
  <si>
    <t>ticks</t>
  </si>
  <si>
    <t>inches</t>
  </si>
  <si>
    <t>diameter</t>
  </si>
  <si>
    <t>ticks/rev</t>
  </si>
  <si>
    <t>linear</t>
  </si>
  <si>
    <t>encoder</t>
  </si>
  <si>
    <t>translation (in/s)</t>
  </si>
  <si>
    <t>rotation (degrees/</t>
  </si>
  <si>
    <t>left</t>
  </si>
  <si>
    <t>right</t>
  </si>
  <si>
    <t>kRightP</t>
  </si>
  <si>
    <t>kLeftP</t>
  </si>
  <si>
    <t>right victor</t>
  </si>
  <si>
    <t>left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</si>
</sst>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4" x14ac:knownFonts="1">
    <font>
      <sz val="12"/>
      <color theme="1"/>
      <name val="Calibri"/>
      <family val="2"/>
      <scheme val="minor"/>
    </font>
    <font>
      <sz val="11"/>
      <color rgb="FF75E6FA"/>
      <name val="Monaco"/>
      <family val="2"/>
    </font>
    <font>
      <sz val="11"/>
      <color theme="1"/>
      <name val="Monaco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67" fontId="0" fillId="0" borderId="0" xfId="0" applyNumberFormat="1" applyFont="1"/>
    <xf numFmtId="167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samplePath1!$B$1</c:f>
              <c:strCache>
                <c:ptCount val="1"/>
                <c:pt idx="0">
                  <c:v>Y 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samplePath1!$A$2:$A$60</c:f>
              <c:numCache>
                <c:formatCode>General</c:formatCode>
                <c:ptCount val="59"/>
                <c:pt idx="0">
                  <c:v>1.36670551851851</c:v>
                </c:pt>
                <c:pt idx="1">
                  <c:v>1.36749748148148</c:v>
                </c:pt>
                <c:pt idx="2">
                  <c:v>1.369339</c:v>
                </c:pt>
                <c:pt idx="3">
                  <c:v>1.37219318518518</c:v>
                </c:pt>
                <c:pt idx="4">
                  <c:v>1.37602314814814</c:v>
                </c:pt>
                <c:pt idx="5">
                  <c:v>1.380792</c:v>
                </c:pt>
                <c:pt idx="6">
                  <c:v>1.38646285185185</c:v>
                </c:pt>
                <c:pt idx="7">
                  <c:v>1.39299881481481</c:v>
                </c:pt>
                <c:pt idx="8">
                  <c:v>1.400363</c:v>
                </c:pt>
                <c:pt idx="9">
                  <c:v>1.40851851851851</c:v>
                </c:pt>
                <c:pt idx="10">
                  <c:v>1.41742848148148</c:v>
                </c:pt>
                <c:pt idx="11">
                  <c:v>1.427056</c:v>
                </c:pt>
                <c:pt idx="12">
                  <c:v>1.43736418518518</c:v>
                </c:pt>
                <c:pt idx="13">
                  <c:v>1.44831614814814</c:v>
                </c:pt>
                <c:pt idx="14">
                  <c:v>1.459875</c:v>
                </c:pt>
                <c:pt idx="15">
                  <c:v>1.47200385185185</c:v>
                </c:pt>
                <c:pt idx="16">
                  <c:v>1.48466581481481</c:v>
                </c:pt>
                <c:pt idx="17">
                  <c:v>1.497824</c:v>
                </c:pt>
                <c:pt idx="18">
                  <c:v>1.51144151851851</c:v>
                </c:pt>
                <c:pt idx="19">
                  <c:v>1.52548148148148</c:v>
                </c:pt>
                <c:pt idx="20">
                  <c:v>1.539907</c:v>
                </c:pt>
                <c:pt idx="21">
                  <c:v>1.55468118518518</c:v>
                </c:pt>
                <c:pt idx="22">
                  <c:v>1.56976714814814</c:v>
                </c:pt>
                <c:pt idx="23">
                  <c:v>1.585128</c:v>
                </c:pt>
                <c:pt idx="24">
                  <c:v>1.60072685185185</c:v>
                </c:pt>
                <c:pt idx="25">
                  <c:v>1.61652681481481</c:v>
                </c:pt>
                <c:pt idx="26">
                  <c:v>1.632491</c:v>
                </c:pt>
                <c:pt idx="27">
                  <c:v>1.64858251851851</c:v>
                </c:pt>
                <c:pt idx="28">
                  <c:v>1.66476448148148</c:v>
                </c:pt>
                <c:pt idx="29">
                  <c:v>1.681</c:v>
                </c:pt>
                <c:pt idx="30">
                  <c:v>1.69725218518518</c:v>
                </c:pt>
                <c:pt idx="31">
                  <c:v>1.71348414814814</c:v>
                </c:pt>
                <c:pt idx="32">
                  <c:v>1.729659</c:v>
                </c:pt>
                <c:pt idx="33">
                  <c:v>1.74573985185185</c:v>
                </c:pt>
                <c:pt idx="34">
                  <c:v>1.76168981481481</c:v>
                </c:pt>
                <c:pt idx="35">
                  <c:v>1.777472</c:v>
                </c:pt>
                <c:pt idx="36">
                  <c:v>1.79304951851851</c:v>
                </c:pt>
                <c:pt idx="37">
                  <c:v>1.80838548148148</c:v>
                </c:pt>
                <c:pt idx="38">
                  <c:v>1.823443</c:v>
                </c:pt>
                <c:pt idx="39">
                  <c:v>1.83818518518518</c:v>
                </c:pt>
                <c:pt idx="40">
                  <c:v>1.85257514814814</c:v>
                </c:pt>
                <c:pt idx="41">
                  <c:v>1.866576</c:v>
                </c:pt>
                <c:pt idx="42">
                  <c:v>1.88015085185185</c:v>
                </c:pt>
                <c:pt idx="43">
                  <c:v>1.89326281481481</c:v>
                </c:pt>
                <c:pt idx="44">
                  <c:v>1.905875</c:v>
                </c:pt>
                <c:pt idx="45">
                  <c:v>1.91795051851851</c:v>
                </c:pt>
                <c:pt idx="46">
                  <c:v>1.92945248148148</c:v>
                </c:pt>
                <c:pt idx="47">
                  <c:v>1.940344</c:v>
                </c:pt>
                <c:pt idx="48">
                  <c:v>1.95058818518518</c:v>
                </c:pt>
                <c:pt idx="49">
                  <c:v>1.96014814814814</c:v>
                </c:pt>
                <c:pt idx="50">
                  <c:v>1.968987</c:v>
                </c:pt>
                <c:pt idx="51">
                  <c:v>1.97706785185185</c:v>
                </c:pt>
                <c:pt idx="52">
                  <c:v>1.98435381481481</c:v>
                </c:pt>
                <c:pt idx="53">
                  <c:v>1.990808</c:v>
                </c:pt>
                <c:pt idx="54">
                  <c:v>1.99639351851851</c:v>
                </c:pt>
                <c:pt idx="55">
                  <c:v>2.00107348148148</c:v>
                </c:pt>
                <c:pt idx="56">
                  <c:v>2.004811</c:v>
                </c:pt>
                <c:pt idx="57">
                  <c:v>2.00756918518518</c:v>
                </c:pt>
                <c:pt idx="58">
                  <c:v>2.00931114814814</c:v>
                </c:pt>
              </c:numCache>
            </c:numRef>
          </c:xVal>
          <c:yVal>
            <c:numRef>
              <c:f>samplePath1!$B$2:$B$60</c:f>
              <c:numCache>
                <c:formatCode>General</c:formatCode>
                <c:ptCount val="59"/>
                <c:pt idx="0">
                  <c:v>2.77209077314814</c:v>
                </c:pt>
                <c:pt idx="1">
                  <c:v>2.72660618518518</c:v>
                </c:pt>
                <c:pt idx="2">
                  <c:v>2.68346087499999</c:v>
                </c:pt>
                <c:pt idx="3">
                  <c:v>2.64256948148148</c:v>
                </c:pt>
                <c:pt idx="4">
                  <c:v>2.60384664351851</c:v>
                </c:pt>
                <c:pt idx="5">
                  <c:v>2.567207</c:v>
                </c:pt>
                <c:pt idx="6">
                  <c:v>2.53256518981481</c:v>
                </c:pt>
                <c:pt idx="7">
                  <c:v>2.49983585185185</c:v>
                </c:pt>
                <c:pt idx="8">
                  <c:v>2.468933625</c:v>
                </c:pt>
                <c:pt idx="9">
                  <c:v>2.43977314814814</c:v>
                </c:pt>
                <c:pt idx="10">
                  <c:v>2.41226906018518</c:v>
                </c:pt>
                <c:pt idx="11">
                  <c:v>2.386336</c:v>
                </c:pt>
                <c:pt idx="12">
                  <c:v>2.36188860648148</c:v>
                </c:pt>
                <c:pt idx="13">
                  <c:v>2.33884151851851</c:v>
                </c:pt>
                <c:pt idx="14">
                  <c:v>2.317109375</c:v>
                </c:pt>
                <c:pt idx="15">
                  <c:v>2.29660681481481</c:v>
                </c:pt>
                <c:pt idx="16">
                  <c:v>2.27724847685185</c:v>
                </c:pt>
                <c:pt idx="17">
                  <c:v>2.258949</c:v>
                </c:pt>
                <c:pt idx="18">
                  <c:v>2.24162302314814</c:v>
                </c:pt>
                <c:pt idx="19">
                  <c:v>2.22518518518518</c:v>
                </c:pt>
                <c:pt idx="20">
                  <c:v>2.209550125</c:v>
                </c:pt>
                <c:pt idx="21">
                  <c:v>2.19463248148148</c:v>
                </c:pt>
                <c:pt idx="22">
                  <c:v>2.18034689351851</c:v>
                </c:pt>
                <c:pt idx="23">
                  <c:v>2.166608</c:v>
                </c:pt>
                <c:pt idx="24">
                  <c:v>2.15333043981481</c:v>
                </c:pt>
                <c:pt idx="25">
                  <c:v>2.14042885185185</c:v>
                </c:pt>
                <c:pt idx="26">
                  <c:v>2.127817875</c:v>
                </c:pt>
                <c:pt idx="27">
                  <c:v>2.11541214814814</c:v>
                </c:pt>
                <c:pt idx="28">
                  <c:v>2.10312631018518</c:v>
                </c:pt>
                <c:pt idx="29">
                  <c:v>2.090875</c:v>
                </c:pt>
                <c:pt idx="30">
                  <c:v>2.07857285648148</c:v>
                </c:pt>
                <c:pt idx="31">
                  <c:v>2.06613451851851</c:v>
                </c:pt>
                <c:pt idx="32">
                  <c:v>2.05347462499999</c:v>
                </c:pt>
                <c:pt idx="33">
                  <c:v>2.04050781481481</c:v>
                </c:pt>
                <c:pt idx="34">
                  <c:v>2.02714872685185</c:v>
                </c:pt>
                <c:pt idx="35">
                  <c:v>2.013312</c:v>
                </c:pt>
                <c:pt idx="36">
                  <c:v>1.99891227314814</c:v>
                </c:pt>
                <c:pt idx="37">
                  <c:v>1.98386418518518</c:v>
                </c:pt>
                <c:pt idx="38">
                  <c:v>1.96808237499999</c:v>
                </c:pt>
                <c:pt idx="39">
                  <c:v>1.95148148148148</c:v>
                </c:pt>
                <c:pt idx="40">
                  <c:v>1.93397614351851</c:v>
                </c:pt>
                <c:pt idx="41">
                  <c:v>1.91548099999999</c:v>
                </c:pt>
                <c:pt idx="42">
                  <c:v>1.89591068981481</c:v>
                </c:pt>
                <c:pt idx="43">
                  <c:v>1.87517985185185</c:v>
                </c:pt>
                <c:pt idx="44">
                  <c:v>1.85320312499999</c:v>
                </c:pt>
                <c:pt idx="45">
                  <c:v>1.82989514814814</c:v>
                </c:pt>
                <c:pt idx="46">
                  <c:v>1.80517056018518</c:v>
                </c:pt>
                <c:pt idx="47">
                  <c:v>1.77894399999999</c:v>
                </c:pt>
                <c:pt idx="48">
                  <c:v>1.75113010648147</c:v>
                </c:pt>
                <c:pt idx="49">
                  <c:v>1.72164351851851</c:v>
                </c:pt>
                <c:pt idx="50">
                  <c:v>1.69039887499999</c:v>
                </c:pt>
                <c:pt idx="51">
                  <c:v>1.65731081481481</c:v>
                </c:pt>
                <c:pt idx="52">
                  <c:v>1.62229397685184</c:v>
                </c:pt>
                <c:pt idx="53">
                  <c:v>1.58526299999999</c:v>
                </c:pt>
                <c:pt idx="54">
                  <c:v>1.54613252314814</c:v>
                </c:pt>
                <c:pt idx="55">
                  <c:v>1.50481718518518</c:v>
                </c:pt>
                <c:pt idx="56">
                  <c:v>1.46123162499999</c:v>
                </c:pt>
                <c:pt idx="57">
                  <c:v>1.41529048148147</c:v>
                </c:pt>
                <c:pt idx="58">
                  <c:v>1.36690839351851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31376"/>
        <c:axId val="1706482880"/>
      </c:scatterChart>
      <c:valAx>
        <c:axId val="16663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82880"/>
        <c:crosses val="autoZero"/>
        <c:crossBetween val="midCat"/>
      </c:valAx>
      <c:valAx>
        <c:axId val="17064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0.0149</c:v>
                </c:pt>
                <c:pt idx="2">
                  <c:v>0.0592</c:v>
                </c:pt>
                <c:pt idx="3">
                  <c:v>0.1323</c:v>
                </c:pt>
                <c:pt idx="4">
                  <c:v>0.2336</c:v>
                </c:pt>
                <c:pt idx="5">
                  <c:v>0.3625</c:v>
                </c:pt>
                <c:pt idx="6">
                  <c:v>0.5184</c:v>
                </c:pt>
                <c:pt idx="7">
                  <c:v>0.7007</c:v>
                </c:pt>
                <c:pt idx="8">
                  <c:v>0.9088</c:v>
                </c:pt>
                <c:pt idx="9">
                  <c:v>1.1421</c:v>
                </c:pt>
                <c:pt idx="10">
                  <c:v>1.4</c:v>
                </c:pt>
                <c:pt idx="11">
                  <c:v>1.6819</c:v>
                </c:pt>
                <c:pt idx="12">
                  <c:v>1.987199999999999</c:v>
                </c:pt>
                <c:pt idx="13">
                  <c:v>2.315299999999999</c:v>
                </c:pt>
                <c:pt idx="14">
                  <c:v>2.665599999999999</c:v>
                </c:pt>
                <c:pt idx="15">
                  <c:v>3.0375</c:v>
                </c:pt>
                <c:pt idx="16">
                  <c:v>3.4304</c:v>
                </c:pt>
                <c:pt idx="17">
                  <c:v>3.843700000000001</c:v>
                </c:pt>
                <c:pt idx="18">
                  <c:v>4.276800000000001</c:v>
                </c:pt>
                <c:pt idx="19">
                  <c:v>4.729100000000002</c:v>
                </c:pt>
                <c:pt idx="20">
                  <c:v>5.200000000000001</c:v>
                </c:pt>
                <c:pt idx="21">
                  <c:v>5.688900000000002</c:v>
                </c:pt>
                <c:pt idx="22">
                  <c:v>6.195200000000003</c:v>
                </c:pt>
                <c:pt idx="23">
                  <c:v>6.718300000000004</c:v>
                </c:pt>
                <c:pt idx="24">
                  <c:v>7.257600000000003</c:v>
                </c:pt>
                <c:pt idx="25">
                  <c:v>7.812500000000003</c:v>
                </c:pt>
                <c:pt idx="26">
                  <c:v>8.382400000000004</c:v>
                </c:pt>
                <c:pt idx="27">
                  <c:v>8.966700000000004</c:v>
                </c:pt>
                <c:pt idx="28">
                  <c:v>9.564800000000003</c:v>
                </c:pt>
                <c:pt idx="29">
                  <c:v>10.17610000000001</c:v>
                </c:pt>
                <c:pt idx="30">
                  <c:v>10.80000000000001</c:v>
                </c:pt>
                <c:pt idx="31">
                  <c:v>11.43590000000001</c:v>
                </c:pt>
                <c:pt idx="32">
                  <c:v>12.08320000000001</c:v>
                </c:pt>
                <c:pt idx="33">
                  <c:v>12.74130000000001</c:v>
                </c:pt>
                <c:pt idx="34">
                  <c:v>13.40960000000001</c:v>
                </c:pt>
                <c:pt idx="35">
                  <c:v>14.08750000000001</c:v>
                </c:pt>
                <c:pt idx="36">
                  <c:v>14.77440000000001</c:v>
                </c:pt>
                <c:pt idx="37">
                  <c:v>15.46970000000001</c:v>
                </c:pt>
                <c:pt idx="38">
                  <c:v>16.17280000000001</c:v>
                </c:pt>
                <c:pt idx="39">
                  <c:v>16.88310000000001</c:v>
                </c:pt>
                <c:pt idx="40">
                  <c:v>17.60000000000001</c:v>
                </c:pt>
                <c:pt idx="41">
                  <c:v>18.32290000000001</c:v>
                </c:pt>
                <c:pt idx="42">
                  <c:v>19.05120000000002</c:v>
                </c:pt>
                <c:pt idx="43">
                  <c:v>19.78430000000002</c:v>
                </c:pt>
                <c:pt idx="44">
                  <c:v>20.52160000000001</c:v>
                </c:pt>
                <c:pt idx="45">
                  <c:v>21.26250000000002</c:v>
                </c:pt>
                <c:pt idx="46">
                  <c:v>22.00640000000002</c:v>
                </c:pt>
                <c:pt idx="47">
                  <c:v>22.75270000000002</c:v>
                </c:pt>
                <c:pt idx="48">
                  <c:v>23.50080000000002</c:v>
                </c:pt>
                <c:pt idx="49">
                  <c:v>24.25010000000002</c:v>
                </c:pt>
                <c:pt idx="50">
                  <c:v>25.00000000000002</c:v>
                </c:pt>
                <c:pt idx="51">
                  <c:v>25.74990000000002</c:v>
                </c:pt>
                <c:pt idx="52">
                  <c:v>26.49920000000002</c:v>
                </c:pt>
                <c:pt idx="53">
                  <c:v>27.24730000000002</c:v>
                </c:pt>
                <c:pt idx="54">
                  <c:v>27.99360000000002</c:v>
                </c:pt>
                <c:pt idx="55">
                  <c:v>28.73750000000002</c:v>
                </c:pt>
                <c:pt idx="56">
                  <c:v>29.47840000000002</c:v>
                </c:pt>
                <c:pt idx="57">
                  <c:v>30.21570000000002</c:v>
                </c:pt>
                <c:pt idx="58">
                  <c:v>30.94880000000003</c:v>
                </c:pt>
                <c:pt idx="59">
                  <c:v>31.67710000000002</c:v>
                </c:pt>
                <c:pt idx="60">
                  <c:v>32.40000000000002</c:v>
                </c:pt>
                <c:pt idx="61">
                  <c:v>33.11690000000002</c:v>
                </c:pt>
                <c:pt idx="62">
                  <c:v>33.82720000000002</c:v>
                </c:pt>
                <c:pt idx="63">
                  <c:v>34.53030000000002</c:v>
                </c:pt>
                <c:pt idx="64">
                  <c:v>35.22560000000002</c:v>
                </c:pt>
                <c:pt idx="65">
                  <c:v>35.91250000000002</c:v>
                </c:pt>
                <c:pt idx="66">
                  <c:v>36.59040000000003</c:v>
                </c:pt>
                <c:pt idx="67">
                  <c:v>37.25870000000003</c:v>
                </c:pt>
                <c:pt idx="68">
                  <c:v>37.91680000000003</c:v>
                </c:pt>
                <c:pt idx="69">
                  <c:v>38.56410000000002</c:v>
                </c:pt>
                <c:pt idx="70">
                  <c:v>39.20000000000002</c:v>
                </c:pt>
                <c:pt idx="71">
                  <c:v>39.82390000000002</c:v>
                </c:pt>
                <c:pt idx="72">
                  <c:v>40.43520000000002</c:v>
                </c:pt>
                <c:pt idx="73">
                  <c:v>41.03330000000002</c:v>
                </c:pt>
                <c:pt idx="74">
                  <c:v>41.61760000000003</c:v>
                </c:pt>
                <c:pt idx="75">
                  <c:v>42.18750000000002</c:v>
                </c:pt>
                <c:pt idx="76">
                  <c:v>42.74240000000002</c:v>
                </c:pt>
                <c:pt idx="77">
                  <c:v>43.28170000000003</c:v>
                </c:pt>
                <c:pt idx="78">
                  <c:v>43.80480000000002</c:v>
                </c:pt>
                <c:pt idx="79">
                  <c:v>44.31110000000002</c:v>
                </c:pt>
                <c:pt idx="80">
                  <c:v>44.80000000000003</c:v>
                </c:pt>
                <c:pt idx="81">
                  <c:v>45.27090000000002</c:v>
                </c:pt>
                <c:pt idx="82">
                  <c:v>45.72320000000002</c:v>
                </c:pt>
                <c:pt idx="83">
                  <c:v>46.15630000000002</c:v>
                </c:pt>
                <c:pt idx="84">
                  <c:v>46.56960000000002</c:v>
                </c:pt>
                <c:pt idx="85">
                  <c:v>46.96250000000002</c:v>
                </c:pt>
                <c:pt idx="86">
                  <c:v>47.33440000000002</c:v>
                </c:pt>
                <c:pt idx="87">
                  <c:v>47.68470000000002</c:v>
                </c:pt>
                <c:pt idx="88">
                  <c:v>48.01280000000003</c:v>
                </c:pt>
                <c:pt idx="89">
                  <c:v>48.31810000000002</c:v>
                </c:pt>
                <c:pt idx="90">
                  <c:v>48.60000000000001</c:v>
                </c:pt>
                <c:pt idx="91">
                  <c:v>48.85790000000001</c:v>
                </c:pt>
                <c:pt idx="92">
                  <c:v>49.0912</c:v>
                </c:pt>
                <c:pt idx="93">
                  <c:v>49.2993</c:v>
                </c:pt>
                <c:pt idx="94">
                  <c:v>49.4816</c:v>
                </c:pt>
                <c:pt idx="95">
                  <c:v>49.6375</c:v>
                </c:pt>
                <c:pt idx="96">
                  <c:v>49.7664</c:v>
                </c:pt>
                <c:pt idx="97">
                  <c:v>49.8677</c:v>
                </c:pt>
                <c:pt idx="98">
                  <c:v>49.94080000000002</c:v>
                </c:pt>
                <c:pt idx="99">
                  <c:v>49.98509999999999</c:v>
                </c:pt>
                <c:pt idx="100">
                  <c:v>50.0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2.07617</c:v>
                </c:pt>
                <c:pt idx="2">
                  <c:v>4.10536</c:v>
                </c:pt>
                <c:pt idx="3">
                  <c:v>6.08859</c:v>
                </c:pt>
                <c:pt idx="4">
                  <c:v>8.02688</c:v>
                </c:pt>
                <c:pt idx="5">
                  <c:v>9.921250000000001</c:v>
                </c:pt>
                <c:pt idx="6">
                  <c:v>11.77272</c:v>
                </c:pt>
                <c:pt idx="7">
                  <c:v>13.58231</c:v>
                </c:pt>
                <c:pt idx="8">
                  <c:v>15.35104</c:v>
                </c:pt>
                <c:pt idx="9">
                  <c:v>17.07993</c:v>
                </c:pt>
                <c:pt idx="10">
                  <c:v>18.77</c:v>
                </c:pt>
                <c:pt idx="11">
                  <c:v>20.42227</c:v>
                </c:pt>
                <c:pt idx="12">
                  <c:v>22.03776</c:v>
                </c:pt>
                <c:pt idx="13">
                  <c:v>23.61748999999999</c:v>
                </c:pt>
                <c:pt idx="14">
                  <c:v>25.16248</c:v>
                </c:pt>
                <c:pt idx="15">
                  <c:v>26.67375</c:v>
                </c:pt>
                <c:pt idx="16">
                  <c:v>28.15232</c:v>
                </c:pt>
                <c:pt idx="17">
                  <c:v>29.59921</c:v>
                </c:pt>
                <c:pt idx="18">
                  <c:v>31.01544</c:v>
                </c:pt>
                <c:pt idx="19">
                  <c:v>32.40203</c:v>
                </c:pt>
                <c:pt idx="20">
                  <c:v>33.76</c:v>
                </c:pt>
                <c:pt idx="21">
                  <c:v>35.09037</c:v>
                </c:pt>
                <c:pt idx="22">
                  <c:v>36.39416000000001</c:v>
                </c:pt>
                <c:pt idx="23">
                  <c:v>37.67239</c:v>
                </c:pt>
                <c:pt idx="24">
                  <c:v>38.92608000000001</c:v>
                </c:pt>
                <c:pt idx="25">
                  <c:v>40.15625000000001</c:v>
                </c:pt>
                <c:pt idx="26">
                  <c:v>41.36392000000001</c:v>
                </c:pt>
                <c:pt idx="27">
                  <c:v>42.55011000000001</c:v>
                </c:pt>
                <c:pt idx="28">
                  <c:v>43.71584000000001</c:v>
                </c:pt>
                <c:pt idx="29">
                  <c:v>44.86213</c:v>
                </c:pt>
                <c:pt idx="30">
                  <c:v>45.99000000000001</c:v>
                </c:pt>
                <c:pt idx="31">
                  <c:v>47.10047000000001</c:v>
                </c:pt>
                <c:pt idx="32">
                  <c:v>48.19456000000002</c:v>
                </c:pt>
                <c:pt idx="33">
                  <c:v>49.27329000000001</c:v>
                </c:pt>
                <c:pt idx="34">
                  <c:v>50.33768000000002</c:v>
                </c:pt>
                <c:pt idx="35">
                  <c:v>51.38875000000002</c:v>
                </c:pt>
                <c:pt idx="36">
                  <c:v>52.42752000000002</c:v>
                </c:pt>
                <c:pt idx="37">
                  <c:v>53.45501000000002</c:v>
                </c:pt>
                <c:pt idx="38">
                  <c:v>54.47224000000002</c:v>
                </c:pt>
                <c:pt idx="39">
                  <c:v>55.48023000000001</c:v>
                </c:pt>
                <c:pt idx="40">
                  <c:v>56.48000000000003</c:v>
                </c:pt>
                <c:pt idx="41">
                  <c:v>57.47257000000002</c:v>
                </c:pt>
                <c:pt idx="42">
                  <c:v>58.45896000000003</c:v>
                </c:pt>
                <c:pt idx="43">
                  <c:v>59.44019000000002</c:v>
                </c:pt>
                <c:pt idx="44">
                  <c:v>60.41728000000002</c:v>
                </c:pt>
                <c:pt idx="45">
                  <c:v>61.39125000000001</c:v>
                </c:pt>
                <c:pt idx="46">
                  <c:v>62.36312000000002</c:v>
                </c:pt>
                <c:pt idx="47">
                  <c:v>63.33391000000003</c:v>
                </c:pt>
                <c:pt idx="48">
                  <c:v>64.30464000000003</c:v>
                </c:pt>
                <c:pt idx="49">
                  <c:v>65.27633000000003</c:v>
                </c:pt>
                <c:pt idx="50">
                  <c:v>66.25000000000001</c:v>
                </c:pt>
                <c:pt idx="51">
                  <c:v>67.22667000000004</c:v>
                </c:pt>
                <c:pt idx="52">
                  <c:v>68.20736000000002</c:v>
                </c:pt>
                <c:pt idx="53">
                  <c:v>69.19309000000001</c:v>
                </c:pt>
                <c:pt idx="54">
                  <c:v>70.18488000000002</c:v>
                </c:pt>
                <c:pt idx="55">
                  <c:v>71.18375000000003</c:v>
                </c:pt>
                <c:pt idx="56">
                  <c:v>72.19072000000001</c:v>
                </c:pt>
                <c:pt idx="57">
                  <c:v>73.20681000000003</c:v>
                </c:pt>
                <c:pt idx="58">
                  <c:v>74.23304000000003</c:v>
                </c:pt>
                <c:pt idx="59">
                  <c:v>75.27043000000003</c:v>
                </c:pt>
                <c:pt idx="60">
                  <c:v>76.32000000000004</c:v>
                </c:pt>
                <c:pt idx="61">
                  <c:v>77.38277000000005</c:v>
                </c:pt>
                <c:pt idx="62">
                  <c:v>78.45976000000004</c:v>
                </c:pt>
                <c:pt idx="63">
                  <c:v>79.55199000000004</c:v>
                </c:pt>
                <c:pt idx="64">
                  <c:v>80.66048000000002</c:v>
                </c:pt>
                <c:pt idx="65">
                  <c:v>81.78625000000005</c:v>
                </c:pt>
                <c:pt idx="66">
                  <c:v>82.93032000000005</c:v>
                </c:pt>
                <c:pt idx="67">
                  <c:v>84.09371000000003</c:v>
                </c:pt>
                <c:pt idx="68">
                  <c:v>85.27744000000004</c:v>
                </c:pt>
                <c:pt idx="69">
                  <c:v>86.48253000000005</c:v>
                </c:pt>
                <c:pt idx="70">
                  <c:v>87.71000000000005</c:v>
                </c:pt>
                <c:pt idx="71">
                  <c:v>88.96087000000004</c:v>
                </c:pt>
                <c:pt idx="72">
                  <c:v>90.23616000000004</c:v>
                </c:pt>
                <c:pt idx="73">
                  <c:v>91.53689000000007</c:v>
                </c:pt>
                <c:pt idx="74">
                  <c:v>92.86408000000005</c:v>
                </c:pt>
                <c:pt idx="75">
                  <c:v>94.21875000000004</c:v>
                </c:pt>
                <c:pt idx="76">
                  <c:v>95.60192000000006</c:v>
                </c:pt>
                <c:pt idx="77">
                  <c:v>97.01461000000006</c:v>
                </c:pt>
                <c:pt idx="78">
                  <c:v>98.45784000000007</c:v>
                </c:pt>
                <c:pt idx="79">
                  <c:v>99.93263000000004</c:v>
                </c:pt>
                <c:pt idx="80">
                  <c:v>101.4400000000001</c:v>
                </c:pt>
                <c:pt idx="81">
                  <c:v>102.9809700000001</c:v>
                </c:pt>
                <c:pt idx="82">
                  <c:v>104.5565600000001</c:v>
                </c:pt>
                <c:pt idx="83">
                  <c:v>106.1677900000001</c:v>
                </c:pt>
                <c:pt idx="84">
                  <c:v>107.8156800000001</c:v>
                </c:pt>
                <c:pt idx="85">
                  <c:v>109.5012500000001</c:v>
                </c:pt>
                <c:pt idx="86">
                  <c:v>111.2255200000001</c:v>
                </c:pt>
                <c:pt idx="87">
                  <c:v>112.9895100000001</c:v>
                </c:pt>
                <c:pt idx="88">
                  <c:v>114.7942400000001</c:v>
                </c:pt>
                <c:pt idx="89">
                  <c:v>116.6407300000001</c:v>
                </c:pt>
                <c:pt idx="90">
                  <c:v>118.5300000000001</c:v>
                </c:pt>
                <c:pt idx="91">
                  <c:v>120.4630700000001</c:v>
                </c:pt>
                <c:pt idx="92">
                  <c:v>122.4409600000001</c:v>
                </c:pt>
                <c:pt idx="93">
                  <c:v>124.4646900000001</c:v>
                </c:pt>
                <c:pt idx="94">
                  <c:v>126.5352800000001</c:v>
                </c:pt>
                <c:pt idx="95">
                  <c:v>128.6537500000001</c:v>
                </c:pt>
                <c:pt idx="96">
                  <c:v>130.8211200000001</c:v>
                </c:pt>
                <c:pt idx="97">
                  <c:v>133.0384100000001</c:v>
                </c:pt>
                <c:pt idx="98">
                  <c:v>135.3066400000001</c:v>
                </c:pt>
                <c:pt idx="99">
                  <c:v>137.6268300000002</c:v>
                </c:pt>
                <c:pt idx="100">
                  <c:v>140.0000000000002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57216"/>
        <c:axId val="1792754896"/>
      </c:scatterChart>
      <c:valAx>
        <c:axId val="17927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54896"/>
        <c:crosses val="autoZero"/>
        <c:crossBetween val="midCat"/>
      </c:valAx>
      <c:valAx>
        <c:axId val="17927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12</xdr:row>
      <xdr:rowOff>69850</xdr:rowOff>
    </xdr:from>
    <xdr:to>
      <xdr:col>15</xdr:col>
      <xdr:colOff>736600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803828</xdr:colOff>
      <xdr:row>10</xdr:row>
      <xdr:rowOff>173605</xdr:rowOff>
    </xdr:from>
    <xdr:to>
      <xdr:col>15</xdr:col>
      <xdr:colOff>306781</xdr:colOff>
      <xdr:row>31</xdr:row>
      <xdr:rowOff>78356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C1" workbookViewId="0">
      <selection activeCell="Q3" sqref="Q3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">
      <c r="A2">
        <v>1.36670551851851</v>
      </c>
      <c r="B2">
        <v>2.7720907731481401</v>
      </c>
      <c r="C2">
        <v>179.002485178688</v>
      </c>
      <c r="D2">
        <v>9.3401614023528895E-2</v>
      </c>
      <c r="E2">
        <v>358.65031223293499</v>
      </c>
      <c r="F2">
        <v>4.5491482142212603E-2</v>
      </c>
      <c r="G2">
        <v>29.669021616952001</v>
      </c>
      <c r="H2">
        <v>-0.19601248931741999</v>
      </c>
      <c r="I2">
        <v>-0.30398751068257901</v>
      </c>
      <c r="J2">
        <v>-0.19601248931741999</v>
      </c>
      <c r="K2">
        <v>-0.30398751068257901</v>
      </c>
    </row>
    <row r="3" spans="1:17" x14ac:dyDescent="0.2">
      <c r="A3">
        <v>1.36749748148148</v>
      </c>
      <c r="B3">
        <v>2.7266061851851799</v>
      </c>
      <c r="C3">
        <v>177.55599768887799</v>
      </c>
      <c r="D3">
        <v>0.13658620596822399</v>
      </c>
      <c r="E3">
        <v>-1.44648748981057</v>
      </c>
      <c r="F3">
        <v>4.3184591944695698E-2</v>
      </c>
      <c r="G3">
        <v>33.495453463193897</v>
      </c>
      <c r="H3">
        <v>-0.19214050040757599</v>
      </c>
      <c r="I3">
        <v>-0.30785949959242298</v>
      </c>
      <c r="J3">
        <v>-0.19214050040757599</v>
      </c>
      <c r="K3">
        <v>-0.30785949959242298</v>
      </c>
      <c r="Q3" t="s">
        <v>13</v>
      </c>
    </row>
    <row r="4" spans="1:17" x14ac:dyDescent="0.2">
      <c r="A4">
        <v>1.3693390000000001</v>
      </c>
      <c r="B4">
        <v>2.68346087499999</v>
      </c>
      <c r="C4">
        <v>176.007278021541</v>
      </c>
      <c r="D4">
        <v>0.17757708833196001</v>
      </c>
      <c r="E4">
        <v>-1.5487196673367101</v>
      </c>
      <c r="F4">
        <v>4.09908823637362E-2</v>
      </c>
      <c r="G4">
        <v>37.782052447518403</v>
      </c>
      <c r="H4">
        <v>-0.18805121330652999</v>
      </c>
      <c r="I4">
        <v>-0.31194878669346898</v>
      </c>
      <c r="J4">
        <v>-0.18805121330652999</v>
      </c>
      <c r="K4">
        <v>-0.31194878669346898</v>
      </c>
    </row>
    <row r="5" spans="1:17" x14ac:dyDescent="0.2">
      <c r="A5">
        <v>1.3721931851851801</v>
      </c>
      <c r="B5">
        <v>2.64256948148148</v>
      </c>
      <c r="C5">
        <v>174.35141306272001</v>
      </c>
      <c r="D5">
        <v>0.21648887056052901</v>
      </c>
      <c r="E5">
        <v>-1.6558649588212899</v>
      </c>
      <c r="F5">
        <v>3.89117822285686E-2</v>
      </c>
      <c r="G5">
        <v>42.554333520236497</v>
      </c>
      <c r="H5">
        <v>-0.183765401647146</v>
      </c>
      <c r="I5">
        <v>-0.316234598352853</v>
      </c>
      <c r="J5">
        <v>-0.183765401647146</v>
      </c>
      <c r="K5">
        <v>-0.316234598352853</v>
      </c>
    </row>
    <row r="6" spans="1:17" x14ac:dyDescent="0.2">
      <c r="A6">
        <v>1.37602314814814</v>
      </c>
      <c r="B6">
        <v>2.6038466435185099</v>
      </c>
      <c r="C6">
        <v>172.58432549777299</v>
      </c>
      <c r="D6">
        <v>0.25343755693973702</v>
      </c>
      <c r="E6">
        <v>-1.7670875649464199</v>
      </c>
      <c r="F6">
        <v>3.6948686379207403E-2</v>
      </c>
      <c r="G6">
        <v>47.825450323475202</v>
      </c>
      <c r="H6">
        <v>-0.17931649740214101</v>
      </c>
      <c r="I6">
        <v>-0.32068350259785799</v>
      </c>
      <c r="J6">
        <v>-0.17931649740214101</v>
      </c>
      <c r="K6">
        <v>-0.32068350259785799</v>
      </c>
    </row>
    <row r="7" spans="1:17" x14ac:dyDescent="0.2">
      <c r="A7">
        <v>1.380792</v>
      </c>
      <c r="B7">
        <v>2.5672069999999998</v>
      </c>
      <c r="C7">
        <v>170.70316052173101</v>
      </c>
      <c r="D7">
        <v>0.288540456729242</v>
      </c>
      <c r="E7">
        <v>-1.88116497604221</v>
      </c>
      <c r="F7">
        <v>3.5102899789505398E-2</v>
      </c>
      <c r="G7">
        <v>53.590016418091402</v>
      </c>
      <c r="H7">
        <v>-0.17475340095831099</v>
      </c>
      <c r="I7">
        <v>-0.32524659904168801</v>
      </c>
      <c r="J7">
        <v>-0.17475340095831099</v>
      </c>
      <c r="K7">
        <v>-0.32524659904168801</v>
      </c>
    </row>
    <row r="8" spans="1:17" x14ac:dyDescent="0.2">
      <c r="A8">
        <v>1.38646285185185</v>
      </c>
      <c r="B8">
        <v>2.53256518981481</v>
      </c>
      <c r="C8">
        <v>168.70674059606401</v>
      </c>
      <c r="D8">
        <v>0.32191602227272098</v>
      </c>
      <c r="E8">
        <v>-1.9964199256672199</v>
      </c>
      <c r="F8">
        <v>3.3375565543478897E-2</v>
      </c>
      <c r="G8">
        <v>59.816811884923801</v>
      </c>
      <c r="H8">
        <v>-0.17014320297331001</v>
      </c>
      <c r="I8">
        <v>-0.32985679702668902</v>
      </c>
      <c r="J8">
        <v>-0.17014320297331001</v>
      </c>
      <c r="K8">
        <v>-0.32985679702668902</v>
      </c>
      <c r="N8">
        <v>3600</v>
      </c>
      <c r="O8" t="s">
        <v>11</v>
      </c>
    </row>
    <row r="9" spans="1:17" x14ac:dyDescent="0.2">
      <c r="A9">
        <v>1.39299881481481</v>
      </c>
      <c r="B9">
        <v>2.49983585185185</v>
      </c>
      <c r="C9">
        <v>166.596076419224</v>
      </c>
      <c r="D9">
        <v>0.35368359768925201</v>
      </c>
      <c r="E9">
        <v>-2.1106641768398</v>
      </c>
      <c r="F9">
        <v>3.1767575416531302E-2</v>
      </c>
      <c r="G9">
        <v>66.440833118836196</v>
      </c>
      <c r="H9">
        <v>-0.165573432926407</v>
      </c>
      <c r="I9">
        <v>-0.33442656707359197</v>
      </c>
      <c r="J9">
        <v>-0.165573432926407</v>
      </c>
      <c r="K9">
        <v>-0.33442656707359197</v>
      </c>
      <c r="N9">
        <f>N8/5</f>
        <v>720</v>
      </c>
      <c r="O9" t="s">
        <v>12</v>
      </c>
    </row>
    <row r="10" spans="1:17" x14ac:dyDescent="0.2">
      <c r="A10">
        <v>1.400363</v>
      </c>
      <c r="B10">
        <v>2.468933625</v>
      </c>
      <c r="C10">
        <v>164.37490910092399</v>
      </c>
      <c r="D10">
        <v>0.38396306090333998</v>
      </c>
      <c r="E10">
        <v>-2.2211673183000999</v>
      </c>
      <c r="F10">
        <v>3.0279463214087601E-2</v>
      </c>
      <c r="G10">
        <v>73.355571153807503</v>
      </c>
      <c r="H10">
        <v>-0.16115330726799501</v>
      </c>
      <c r="I10">
        <v>-0.33884669273200402</v>
      </c>
      <c r="J10">
        <v>-0.16115330726799501</v>
      </c>
      <c r="K10">
        <v>-0.33884669273200402</v>
      </c>
      <c r="N10">
        <f>0.5*N9</f>
        <v>360</v>
      </c>
      <c r="O10" s="1">
        <v>0.5</v>
      </c>
    </row>
    <row r="11" spans="1:17" x14ac:dyDescent="0.2">
      <c r="A11">
        <v>1.4085185185185101</v>
      </c>
      <c r="B11">
        <v>2.4397731481481402</v>
      </c>
      <c r="C11">
        <v>162.05024258680999</v>
      </c>
      <c r="D11">
        <v>0.41287434407575901</v>
      </c>
      <c r="E11">
        <v>-2.3246665141135701</v>
      </c>
      <c r="F11">
        <v>2.89112831724187E-2</v>
      </c>
      <c r="G11">
        <v>80.406895129832705</v>
      </c>
      <c r="H11">
        <v>-0.15701333943545701</v>
      </c>
      <c r="I11">
        <v>-0.34298666056454202</v>
      </c>
      <c r="J11">
        <v>-0.15701333943545701</v>
      </c>
      <c r="K11">
        <v>-0.34298666056454202</v>
      </c>
    </row>
    <row r="12" spans="1:17" x14ac:dyDescent="0.2">
      <c r="A12">
        <v>1.4174284814814799</v>
      </c>
      <c r="B12">
        <v>2.4122690601851802</v>
      </c>
      <c r="C12">
        <v>159.632808882257</v>
      </c>
      <c r="D12">
        <v>0.44053682269559402</v>
      </c>
      <c r="E12">
        <v>-2.4174337045535501</v>
      </c>
      <c r="F12">
        <v>2.7662478619835298E-2</v>
      </c>
      <c r="G12">
        <v>87.390350581966302</v>
      </c>
      <c r="H12">
        <v>-0.15330265181785699</v>
      </c>
      <c r="I12">
        <v>-0.34669734818214198</v>
      </c>
      <c r="J12">
        <v>-0.15330265181785699</v>
      </c>
      <c r="K12">
        <v>-0.34669734818214198</v>
      </c>
    </row>
    <row r="13" spans="1:17" x14ac:dyDescent="0.2">
      <c r="A13">
        <v>1.4270560000000001</v>
      </c>
      <c r="B13">
        <v>2.386336</v>
      </c>
      <c r="C13">
        <v>157.137395474778</v>
      </c>
      <c r="D13">
        <v>0.46706857219805598</v>
      </c>
      <c r="E13">
        <v>-2.4954134074785901</v>
      </c>
      <c r="F13">
        <v>2.65317495024616E-2</v>
      </c>
      <c r="G13">
        <v>94.053858274483403</v>
      </c>
      <c r="H13">
        <v>-0.150183463700855</v>
      </c>
      <c r="I13">
        <v>-0.349816536299144</v>
      </c>
      <c r="J13">
        <v>-0.150183463700855</v>
      </c>
      <c r="K13">
        <v>-0.349816536299144</v>
      </c>
    </row>
    <row r="14" spans="1:17" x14ac:dyDescent="0.2">
      <c r="A14">
        <v>1.4373641851851799</v>
      </c>
      <c r="B14">
        <v>2.3618886064814801</v>
      </c>
      <c r="C14">
        <v>154.58295981859001</v>
      </c>
      <c r="D14">
        <v>0.49258550297576997</v>
      </c>
      <c r="E14">
        <v>-2.5544356561887001</v>
      </c>
      <c r="F14">
        <v>2.55169307777144E-2</v>
      </c>
      <c r="G14">
        <v>100.10748073274</v>
      </c>
      <c r="H14">
        <v>-0.14782257375245</v>
      </c>
      <c r="I14">
        <v>-0.352177426247549</v>
      </c>
      <c r="J14">
        <v>-0.14782257375245</v>
      </c>
      <c r="K14">
        <v>-0.352177426247549</v>
      </c>
    </row>
    <row r="15" spans="1:17" x14ac:dyDescent="0.2">
      <c r="A15">
        <v>1.4483161481481399</v>
      </c>
      <c r="B15">
        <v>2.3388415185185099</v>
      </c>
      <c r="C15">
        <v>151.99246518687099</v>
      </c>
      <c r="D15">
        <v>0.51720039923885697</v>
      </c>
      <c r="E15">
        <v>-2.5904946317188502</v>
      </c>
      <c r="F15">
        <v>2.4614896263087199E-2</v>
      </c>
      <c r="G15">
        <v>105.240932321278</v>
      </c>
      <c r="H15">
        <v>-0.14638021473124499</v>
      </c>
      <c r="I15">
        <v>-0.35361978526875398</v>
      </c>
      <c r="J15">
        <v>-0.14638021473124499</v>
      </c>
      <c r="K15">
        <v>-0.35361978526875398</v>
      </c>
    </row>
    <row r="16" spans="1:17" x14ac:dyDescent="0.2">
      <c r="A16">
        <v>1.459875</v>
      </c>
      <c r="B16">
        <v>2.3171093749999998</v>
      </c>
      <c r="C16">
        <v>149.39239889079499</v>
      </c>
      <c r="D16">
        <v>0.54102190257914495</v>
      </c>
      <c r="E16">
        <v>-2.6000662960751901</v>
      </c>
      <c r="F16">
        <v>2.3821503340287299E-2</v>
      </c>
      <c r="G16">
        <v>109.147867745101</v>
      </c>
      <c r="H16">
        <v>-0.145997348156993</v>
      </c>
      <c r="I16">
        <v>-0.354002651843006</v>
      </c>
      <c r="J16">
        <v>-0.145997348156993</v>
      </c>
      <c r="K16">
        <v>-0.354002651843006</v>
      </c>
    </row>
    <row r="17" spans="1:11" x14ac:dyDescent="0.2">
      <c r="A17">
        <v>1.4720038518518499</v>
      </c>
      <c r="B17">
        <v>2.29660681481481</v>
      </c>
      <c r="C17">
        <v>146.811976522035</v>
      </c>
      <c r="D17">
        <v>0.56415349471552301</v>
      </c>
      <c r="E17">
        <v>-2.58042236876042</v>
      </c>
      <c r="F17">
        <v>2.3131592136377801E-2</v>
      </c>
      <c r="G17">
        <v>111.554031972677</v>
      </c>
      <c r="H17">
        <v>-0.14678310524958299</v>
      </c>
      <c r="I17">
        <v>-0.35321689475041601</v>
      </c>
      <c r="J17">
        <v>-0.14678310524958299</v>
      </c>
      <c r="K17">
        <v>-0.35321689475041601</v>
      </c>
    </row>
    <row r="18" spans="1:11" x14ac:dyDescent="0.2">
      <c r="A18">
        <v>1.48466581481481</v>
      </c>
      <c r="B18">
        <v>2.2772484768518502</v>
      </c>
      <c r="C18">
        <v>144.28208721151501</v>
      </c>
      <c r="D18">
        <v>0.58669254284136596</v>
      </c>
      <c r="E18">
        <v>-2.52988931051993</v>
      </c>
      <c r="F18">
        <v>2.2539048125843199E-2</v>
      </c>
      <c r="G18">
        <v>112.24472730146699</v>
      </c>
      <c r="H18">
        <v>-0.14880442757920201</v>
      </c>
      <c r="I18">
        <v>-0.35119557242079702</v>
      </c>
      <c r="J18">
        <v>-0.14880442757920201</v>
      </c>
      <c r="K18">
        <v>-0.35119557242079702</v>
      </c>
    </row>
    <row r="19" spans="1:11" x14ac:dyDescent="0.2">
      <c r="A19">
        <v>1.497824</v>
      </c>
      <c r="B19">
        <v>2.2589489999999999</v>
      </c>
      <c r="C19">
        <v>141.83408260293101</v>
      </c>
      <c r="D19">
        <v>0.60872947285607304</v>
      </c>
      <c r="E19">
        <v>-2.4480046085837999</v>
      </c>
      <c r="F19">
        <v>2.20369300147071E-2</v>
      </c>
      <c r="G19">
        <v>111.086462903409</v>
      </c>
      <c r="H19">
        <v>-0.15207981565664699</v>
      </c>
      <c r="I19">
        <v>-0.34792018434335198</v>
      </c>
      <c r="J19">
        <v>-0.15207981565664699</v>
      </c>
      <c r="K19">
        <v>-0.34792018434335198</v>
      </c>
    </row>
    <row r="20" spans="1:11" x14ac:dyDescent="0.2">
      <c r="A20">
        <v>1.5114415185185099</v>
      </c>
      <c r="B20">
        <v>2.24162302314814</v>
      </c>
      <c r="C20">
        <v>139.498542774795</v>
      </c>
      <c r="D20">
        <v>0.63034712945659299</v>
      </c>
      <c r="E20">
        <v>-2.3355398281358299</v>
      </c>
      <c r="F20">
        <v>2.1617656600519598E-2</v>
      </c>
      <c r="G20">
        <v>108.038529397293</v>
      </c>
      <c r="H20">
        <v>-0.15657840687456601</v>
      </c>
      <c r="I20">
        <v>-0.34342159312543302</v>
      </c>
      <c r="J20">
        <v>-0.15657840687456601</v>
      </c>
      <c r="K20">
        <v>-0.34342159312543302</v>
      </c>
    </row>
    <row r="21" spans="1:11" x14ac:dyDescent="0.2">
      <c r="A21">
        <v>1.5254814814814801</v>
      </c>
      <c r="B21">
        <v>2.2251851851851798</v>
      </c>
      <c r="C21">
        <v>137.304156211449</v>
      </c>
      <c r="D21">
        <v>0.651620368314898</v>
      </c>
      <c r="E21">
        <v>-2.19438656334659</v>
      </c>
      <c r="F21">
        <v>2.1273238858304899E-2</v>
      </c>
      <c r="G21">
        <v>103.15244321576</v>
      </c>
      <c r="H21">
        <v>-0.16222453746613599</v>
      </c>
      <c r="I21">
        <v>-0.33777546253386298</v>
      </c>
      <c r="J21">
        <v>-0.16222453746613599</v>
      </c>
      <c r="K21">
        <v>-0.33777546253386298</v>
      </c>
    </row>
    <row r="22" spans="1:11" x14ac:dyDescent="0.2">
      <c r="A22">
        <v>1.5399069999999999</v>
      </c>
      <c r="B22">
        <v>2.2095501249999998</v>
      </c>
      <c r="C22">
        <v>135.276826771413</v>
      </c>
      <c r="D22">
        <v>0.67261590679410199</v>
      </c>
      <c r="E22">
        <v>-2.0273294400354298</v>
      </c>
      <c r="F22">
        <v>2.0995538479204101E-2</v>
      </c>
      <c r="G22">
        <v>96.560011644544502</v>
      </c>
      <c r="H22">
        <v>-0.16890682239858201</v>
      </c>
      <c r="I22">
        <v>-0.33109317760141699</v>
      </c>
      <c r="J22">
        <v>-0.16890682239858201</v>
      </c>
      <c r="K22">
        <v>-0.33109317760141699</v>
      </c>
    </row>
    <row r="23" spans="1:11" x14ac:dyDescent="0.2">
      <c r="A23">
        <v>1.5546811851851801</v>
      </c>
      <c r="B23">
        <v>2.1946324814814799</v>
      </c>
      <c r="C23">
        <v>133.43907583042699</v>
      </c>
      <c r="D23">
        <v>0.69339243927590499</v>
      </c>
      <c r="E23">
        <v>-1.8377509409869199</v>
      </c>
      <c r="F23">
        <v>2.07765324818035E-2</v>
      </c>
      <c r="G23">
        <v>88.453207607979195</v>
      </c>
      <c r="H23">
        <v>-0.176489962360524</v>
      </c>
      <c r="I23">
        <v>-0.323510037639475</v>
      </c>
      <c r="J23">
        <v>-0.176489962360524</v>
      </c>
      <c r="K23">
        <v>-0.323510037639475</v>
      </c>
    </row>
    <row r="24" spans="1:11" x14ac:dyDescent="0.2">
      <c r="A24">
        <v>1.5697671481481399</v>
      </c>
      <c r="B24">
        <v>2.18034689351851</v>
      </c>
      <c r="C24">
        <v>131.80975527947299</v>
      </c>
      <c r="D24">
        <v>0.71400100460024896</v>
      </c>
      <c r="E24">
        <v>-1.62932055095387</v>
      </c>
      <c r="F24">
        <v>2.0608565324343402E-2</v>
      </c>
      <c r="G24">
        <v>79.060357929393504</v>
      </c>
      <c r="H24">
        <v>-0.184827177961844</v>
      </c>
      <c r="I24">
        <v>-0.315172822038155</v>
      </c>
      <c r="J24">
        <v>-0.184827177961844</v>
      </c>
      <c r="K24">
        <v>-0.315172822038155</v>
      </c>
    </row>
    <row r="25" spans="1:11" x14ac:dyDescent="0.2">
      <c r="A25">
        <v>1.5851280000000001</v>
      </c>
      <c r="B25">
        <v>2.1666080000000001</v>
      </c>
      <c r="C25">
        <v>130.404039996432</v>
      </c>
      <c r="D25">
        <v>0.73448557888352894</v>
      </c>
      <c r="E25">
        <v>-1.4057152830406201</v>
      </c>
      <c r="F25">
        <v>2.0484574283280599E-2</v>
      </c>
      <c r="G25">
        <v>68.623114329887798</v>
      </c>
      <c r="H25">
        <v>-0.19377138867837401</v>
      </c>
      <c r="I25">
        <v>-0.30622861132162599</v>
      </c>
      <c r="J25">
        <v>-0.19377138867837401</v>
      </c>
      <c r="K25">
        <v>-0.30622861132162599</v>
      </c>
    </row>
    <row r="26" spans="1:11" x14ac:dyDescent="0.2">
      <c r="A26">
        <v>1.60072685185185</v>
      </c>
      <c r="B26">
        <v>2.1533304398148099</v>
      </c>
      <c r="C26">
        <v>129.23363578116101</v>
      </c>
      <c r="D26">
        <v>0.75488385826187598</v>
      </c>
      <c r="E26">
        <v>-1.17040421527087</v>
      </c>
      <c r="F26">
        <v>2.0398279378346301E-2</v>
      </c>
      <c r="G26">
        <v>57.377595117817101</v>
      </c>
      <c r="H26">
        <v>-0.20318383138916399</v>
      </c>
      <c r="I26">
        <v>-0.29681616861083499</v>
      </c>
      <c r="J26">
        <v>-0.20318383138916399</v>
      </c>
      <c r="K26">
        <v>-0.29681616861083499</v>
      </c>
    </row>
    <row r="27" spans="1:11" x14ac:dyDescent="0.2">
      <c r="A27">
        <v>1.61652681481481</v>
      </c>
      <c r="B27">
        <v>2.1404288518518499</v>
      </c>
      <c r="C27">
        <v>128.30712356765099</v>
      </c>
      <c r="D27">
        <v>0.77522819275049504</v>
      </c>
      <c r="E27">
        <v>-0.92651221351022095</v>
      </c>
      <c r="F27">
        <v>2.0344334488619199E-2</v>
      </c>
      <c r="G27">
        <v>45.541534623732502</v>
      </c>
      <c r="H27">
        <v>-0.21293951145959</v>
      </c>
      <c r="I27">
        <v>-0.28706048854041</v>
      </c>
      <c r="J27">
        <v>-0.21293951145959</v>
      </c>
      <c r="K27">
        <v>-0.28706048854041</v>
      </c>
    </row>
    <row r="28" spans="1:11" x14ac:dyDescent="0.2">
      <c r="A28">
        <v>1.6324909999999999</v>
      </c>
      <c r="B28">
        <v>2.1278178749999999</v>
      </c>
      <c r="C28">
        <v>127.630360915023</v>
      </c>
      <c r="D28">
        <v>0.79554663331453901</v>
      </c>
      <c r="E28">
        <v>-0.676762652627942</v>
      </c>
      <c r="F28">
        <v>2.0318440564043899E-2</v>
      </c>
      <c r="G28">
        <v>33.307804823641</v>
      </c>
      <c r="H28">
        <v>-0.22292949389488201</v>
      </c>
      <c r="I28">
        <v>-0.27707050610511702</v>
      </c>
      <c r="J28">
        <v>-0.22292949389488201</v>
      </c>
      <c r="K28">
        <v>-0.27707050610511702</v>
      </c>
    </row>
    <row r="29" spans="1:11" x14ac:dyDescent="0.2">
      <c r="A29">
        <v>1.6485825185185099</v>
      </c>
      <c r="B29">
        <v>2.11541214814814</v>
      </c>
      <c r="C29">
        <v>127.20687247728</v>
      </c>
      <c r="D29">
        <v>0.81586405785080496</v>
      </c>
      <c r="E29">
        <v>-0.42348843774325901</v>
      </c>
      <c r="F29">
        <v>2.0317424536266501E-2</v>
      </c>
      <c r="G29">
        <v>20.843608252970501</v>
      </c>
      <c r="H29">
        <v>-0.23306046249026999</v>
      </c>
      <c r="I29">
        <v>-0.26693953750972899</v>
      </c>
      <c r="J29">
        <v>-0.23306046249026999</v>
      </c>
      <c r="K29">
        <v>-0.26693953750972899</v>
      </c>
    </row>
    <row r="30" spans="1:11" x14ac:dyDescent="0.2">
      <c r="A30">
        <v>1.6647644814814799</v>
      </c>
      <c r="B30">
        <v>2.1031263101851798</v>
      </c>
      <c r="C30">
        <v>127.038177131049</v>
      </c>
      <c r="D30">
        <v>0.83620334650156203</v>
      </c>
      <c r="E30">
        <v>-0.16869534623054899</v>
      </c>
      <c r="F30">
        <v>2.0339288650756099E-2</v>
      </c>
      <c r="G30">
        <v>8.2940632353077692</v>
      </c>
      <c r="H30">
        <v>-0.24325218615077801</v>
      </c>
      <c r="I30">
        <v>-0.25674781384922102</v>
      </c>
      <c r="J30">
        <v>-0.24325218615077801</v>
      </c>
      <c r="K30">
        <v>-0.25674781384922102</v>
      </c>
    </row>
    <row r="31" spans="1:11" x14ac:dyDescent="0.2">
      <c r="A31">
        <v>1.681</v>
      </c>
      <c r="B31">
        <v>2.090875</v>
      </c>
      <c r="C31">
        <v>127.12401666683</v>
      </c>
      <c r="D31">
        <v>0.85658658124101805</v>
      </c>
      <c r="E31">
        <v>8.5839535780777895E-2</v>
      </c>
      <c r="F31">
        <v>2.0383234739456201E-2</v>
      </c>
      <c r="G31">
        <v>4.2112813239907796</v>
      </c>
      <c r="H31">
        <v>-0.25343358143123101</v>
      </c>
      <c r="I31">
        <v>-0.24656641856876799</v>
      </c>
      <c r="J31">
        <v>-0.25343358143123101</v>
      </c>
      <c r="K31">
        <v>-0.24656641856876799</v>
      </c>
    </row>
    <row r="32" spans="1:11" x14ac:dyDescent="0.2">
      <c r="A32">
        <v>1.6972521851851801</v>
      </c>
      <c r="B32">
        <v>2.0785728564814798</v>
      </c>
      <c r="C32">
        <v>127.462467152629</v>
      </c>
      <c r="D32">
        <v>0.877036248057665</v>
      </c>
      <c r="E32">
        <v>0.33845048579905701</v>
      </c>
      <c r="F32">
        <v>2.04496668166473E-2</v>
      </c>
      <c r="G32">
        <v>16.5504156538891</v>
      </c>
      <c r="H32">
        <v>-0.26353801943196198</v>
      </c>
      <c r="I32">
        <v>-0.23646198056803699</v>
      </c>
      <c r="J32">
        <v>-0.26353801943196198</v>
      </c>
      <c r="K32">
        <v>-0.23646198056803699</v>
      </c>
    </row>
    <row r="33" spans="1:11" x14ac:dyDescent="0.2">
      <c r="A33">
        <v>1.71348414814814</v>
      </c>
      <c r="B33">
        <v>2.0661345185185098</v>
      </c>
      <c r="C33">
        <v>128.04992858192901</v>
      </c>
      <c r="D33">
        <v>0.89757642177478802</v>
      </c>
      <c r="E33">
        <v>0.58746142929987799</v>
      </c>
      <c r="F33">
        <v>2.0540173717123002E-2</v>
      </c>
      <c r="G33">
        <v>28.600606664302401</v>
      </c>
      <c r="H33">
        <v>-0.273498457171995</v>
      </c>
      <c r="I33">
        <v>-0.226501542828004</v>
      </c>
      <c r="J33">
        <v>-0.273498457171995</v>
      </c>
      <c r="K33">
        <v>-0.226501542828004</v>
      </c>
    </row>
    <row r="34" spans="1:11" x14ac:dyDescent="0.2">
      <c r="A34">
        <v>1.7296590000000001</v>
      </c>
      <c r="B34">
        <v>2.05347462499999</v>
      </c>
      <c r="C34">
        <v>128.88100158066101</v>
      </c>
      <c r="D34">
        <v>0.91823391345843297</v>
      </c>
      <c r="E34">
        <v>0.83107299873259399</v>
      </c>
      <c r="F34">
        <v>2.0657491683644301E-2</v>
      </c>
      <c r="G34">
        <v>40.231070231559997</v>
      </c>
      <c r="H34">
        <v>-0.28324291994930201</v>
      </c>
      <c r="I34">
        <v>-0.21675708005069699</v>
      </c>
      <c r="J34">
        <v>-0.28324291994930201</v>
      </c>
      <c r="K34">
        <v>-0.21675708005069699</v>
      </c>
    </row>
    <row r="35" spans="1:11" x14ac:dyDescent="0.2">
      <c r="A35">
        <v>1.7457398518518501</v>
      </c>
      <c r="B35">
        <v>2.0405078148148101</v>
      </c>
      <c r="C35">
        <v>129.94827250273499</v>
      </c>
      <c r="D35">
        <v>0.93903935865246901</v>
      </c>
      <c r="E35">
        <v>1.0672709220730201</v>
      </c>
      <c r="F35">
        <v>2.0805445194036501E-2</v>
      </c>
      <c r="G35">
        <v>51.297672898579897</v>
      </c>
      <c r="H35">
        <v>-0.29269083688292002</v>
      </c>
      <c r="I35">
        <v>-0.207309163117079</v>
      </c>
      <c r="J35">
        <v>-0.29269083688292002</v>
      </c>
      <c r="K35">
        <v>-0.207309163117079</v>
      </c>
    </row>
    <row r="36" spans="1:11" x14ac:dyDescent="0.2">
      <c r="A36">
        <v>1.7616898148148099</v>
      </c>
      <c r="B36">
        <v>2.0271487268518502</v>
      </c>
      <c r="C36">
        <v>131.24204066226599</v>
      </c>
      <c r="D36">
        <v>0.96002822187066805</v>
      </c>
      <c r="E36">
        <v>1.2937681595313899</v>
      </c>
      <c r="F36">
        <v>2.09888632181983E-2</v>
      </c>
      <c r="G36">
        <v>61.6406970726092</v>
      </c>
      <c r="H36">
        <v>-0.301750726381255</v>
      </c>
      <c r="I36">
        <v>-0.198249273618744</v>
      </c>
      <c r="J36">
        <v>-0.301750726381255</v>
      </c>
      <c r="K36">
        <v>-0.198249273618744</v>
      </c>
    </row>
    <row r="37" spans="1:11" x14ac:dyDescent="0.2">
      <c r="A37">
        <v>1.7774719999999999</v>
      </c>
      <c r="B37">
        <v>2.013312</v>
      </c>
      <c r="C37">
        <v>132.75003341873901</v>
      </c>
      <c r="D37">
        <v>0.98124168968247805</v>
      </c>
      <c r="E37">
        <v>1.50799275647329</v>
      </c>
      <c r="F37">
        <v>2.1213467811810799E-2</v>
      </c>
      <c r="G37">
        <v>71.086574333391297</v>
      </c>
      <c r="H37">
        <v>-0.31031971025893201</v>
      </c>
      <c r="I37">
        <v>-0.18968028974106799</v>
      </c>
      <c r="J37">
        <v>-0.31031971025893201</v>
      </c>
      <c r="K37">
        <v>-0.18968028974106799</v>
      </c>
    </row>
    <row r="38" spans="1:11" x14ac:dyDescent="0.2">
      <c r="A38">
        <v>1.79304951851851</v>
      </c>
      <c r="B38">
        <v>1.9989122731481399</v>
      </c>
      <c r="C38">
        <v>134.45716491014801</v>
      </c>
      <c r="D38">
        <v>1.00272742242172</v>
      </c>
      <c r="E38">
        <v>1.7071314914089999</v>
      </c>
      <c r="F38">
        <v>2.14857327392492E-2</v>
      </c>
      <c r="G38">
        <v>79.454190002580404</v>
      </c>
      <c r="H38">
        <v>-0.31828525965635801</v>
      </c>
      <c r="I38">
        <v>-0.18171474034364099</v>
      </c>
      <c r="J38">
        <v>-0.31828525965635801</v>
      </c>
      <c r="K38">
        <v>-0.18171474034364099</v>
      </c>
    </row>
    <row r="39" spans="1:11" x14ac:dyDescent="0.2">
      <c r="A39">
        <v>1.8083854814814799</v>
      </c>
      <c r="B39">
        <v>1.9838641851851799</v>
      </c>
      <c r="C39">
        <v>136.34539984407701</v>
      </c>
      <c r="D39">
        <v>1.0245401342351801</v>
      </c>
      <c r="E39">
        <v>1.8882349339286799</v>
      </c>
      <c r="F39">
        <v>2.18127118134527E-2</v>
      </c>
      <c r="G39">
        <v>86.565803925586806</v>
      </c>
      <c r="H39">
        <v>-0.32552939735714698</v>
      </c>
      <c r="I39">
        <v>-0.174470602642852</v>
      </c>
      <c r="J39">
        <v>-0.32552939735714698</v>
      </c>
      <c r="K39">
        <v>-0.174470602642852</v>
      </c>
    </row>
    <row r="40" spans="1:11" x14ac:dyDescent="0.2">
      <c r="A40">
        <v>1.8234429999999999</v>
      </c>
      <c r="B40">
        <v>1.9680823749999901</v>
      </c>
      <c r="C40">
        <v>138.393781675637</v>
      </c>
      <c r="D40">
        <v>1.0467419740158701</v>
      </c>
      <c r="E40">
        <v>2.0483818315598201</v>
      </c>
      <c r="F40">
        <v>2.2201839780691499E-2</v>
      </c>
      <c r="G40">
        <v>92.261805859046504</v>
      </c>
      <c r="H40">
        <v>-0.33193527326239203</v>
      </c>
      <c r="I40">
        <v>-0.168064726737607</v>
      </c>
      <c r="J40">
        <v>-0.33193527326239203</v>
      </c>
      <c r="K40">
        <v>-0.168064726737607</v>
      </c>
    </row>
    <row r="41" spans="1:11" x14ac:dyDescent="0.2">
      <c r="A41">
        <v>1.83818518518518</v>
      </c>
      <c r="B41">
        <v>1.95148148148148</v>
      </c>
      <c r="C41">
        <v>140.57867188926201</v>
      </c>
      <c r="D41">
        <v>1.0694026865217201</v>
      </c>
      <c r="E41">
        <v>2.1848902136250299</v>
      </c>
      <c r="F41">
        <v>2.26607125058544E-2</v>
      </c>
      <c r="G41">
        <v>96.417542610833394</v>
      </c>
      <c r="H41">
        <v>-0.337395608545002</v>
      </c>
      <c r="I41">
        <v>-0.162604391454997</v>
      </c>
      <c r="J41">
        <v>-0.337395608545002</v>
      </c>
      <c r="K41">
        <v>-0.162604391454997</v>
      </c>
    </row>
    <row r="42" spans="1:11" x14ac:dyDescent="0.2">
      <c r="A42">
        <v>1.8525751481481401</v>
      </c>
      <c r="B42">
        <v>1.9339761435185101</v>
      </c>
      <c r="C42">
        <v>142.874222983712</v>
      </c>
      <c r="D42">
        <v>1.0925995437732601</v>
      </c>
      <c r="E42">
        <v>2.2955510944497601</v>
      </c>
      <c r="F42">
        <v>2.31968572515357E-2</v>
      </c>
      <c r="G42">
        <v>98.959573254165093</v>
      </c>
      <c r="H42">
        <v>-0.34182204377799003</v>
      </c>
      <c r="I42">
        <v>-0.158177956222009</v>
      </c>
      <c r="J42">
        <v>-0.34182204377799003</v>
      </c>
      <c r="K42">
        <v>-0.158177956222009</v>
      </c>
    </row>
    <row r="43" spans="1:11" x14ac:dyDescent="0.2">
      <c r="A43">
        <v>1.866576</v>
      </c>
      <c r="B43">
        <v>1.91548099999999</v>
      </c>
      <c r="C43">
        <v>145.253074356908</v>
      </c>
      <c r="D43">
        <v>1.1164170508540601</v>
      </c>
      <c r="E43">
        <v>2.3788513731967602</v>
      </c>
      <c r="F43">
        <v>2.38175070808028E-2</v>
      </c>
      <c r="G43">
        <v>99.878268751062606</v>
      </c>
      <c r="H43">
        <v>-0.34515405492786999</v>
      </c>
      <c r="I43">
        <v>-0.15484594507212901</v>
      </c>
      <c r="J43">
        <v>-0.34515405492786999</v>
      </c>
      <c r="K43">
        <v>-0.15484594507212901</v>
      </c>
    </row>
    <row r="44" spans="1:11" x14ac:dyDescent="0.2">
      <c r="A44">
        <v>1.8801508518518499</v>
      </c>
      <c r="B44">
        <v>1.8959106898148099</v>
      </c>
      <c r="C44">
        <v>147.68722344792599</v>
      </c>
      <c r="D44">
        <v>1.1409464457791001</v>
      </c>
      <c r="E44">
        <v>2.4341490910175798</v>
      </c>
      <c r="F44">
        <v>2.4529394925043298E-2</v>
      </c>
      <c r="G44">
        <v>99.233963921892894</v>
      </c>
      <c r="H44">
        <v>-0.34736596364070399</v>
      </c>
      <c r="I44">
        <v>-0.15263403635929501</v>
      </c>
      <c r="J44">
        <v>-0.34736596364070399</v>
      </c>
      <c r="K44">
        <v>-0.15263403635929501</v>
      </c>
    </row>
    <row r="45" spans="1:11" x14ac:dyDescent="0.2">
      <c r="A45">
        <v>1.8932628148148101</v>
      </c>
      <c r="B45">
        <v>1.8751798518518501</v>
      </c>
      <c r="C45">
        <v>150.148992587056</v>
      </c>
      <c r="D45">
        <v>1.1662850277888801</v>
      </c>
      <c r="E45">
        <v>2.4617691391302401</v>
      </c>
      <c r="F45">
        <v>2.5338582009778898E-2</v>
      </c>
      <c r="G45">
        <v>97.154968584278706</v>
      </c>
      <c r="H45">
        <v>-0.34847076556520901</v>
      </c>
      <c r="I45">
        <v>-0.15152923443478999</v>
      </c>
      <c r="J45">
        <v>-0.34847076556520901</v>
      </c>
      <c r="K45">
        <v>-0.15152923443478999</v>
      </c>
    </row>
    <row r="46" spans="1:11" x14ac:dyDescent="0.2">
      <c r="A46">
        <v>1.905875</v>
      </c>
      <c r="B46">
        <v>1.8532031249999901</v>
      </c>
      <c r="C46">
        <v>152.61199334304001</v>
      </c>
      <c r="D46">
        <v>1.1925353598328301</v>
      </c>
      <c r="E46">
        <v>2.4630007559837201</v>
      </c>
      <c r="F46">
        <v>2.62503320439493E-2</v>
      </c>
      <c r="G46">
        <v>93.827413377479402</v>
      </c>
      <c r="H46">
        <v>-0.34852003023934902</v>
      </c>
      <c r="I46">
        <v>-0.15147996976065001</v>
      </c>
      <c r="J46">
        <v>-0.34852003023934902</v>
      </c>
      <c r="K46">
        <v>-0.15147996976065001</v>
      </c>
    </row>
    <row r="47" spans="1:11" x14ac:dyDescent="0.2">
      <c r="A47">
        <v>1.91795051851851</v>
      </c>
      <c r="B47">
        <v>1.82989514814814</v>
      </c>
      <c r="C47">
        <v>155.051989909746</v>
      </c>
      <c r="D47">
        <v>1.21980439725515</v>
      </c>
      <c r="E47">
        <v>2.4399965667061498</v>
      </c>
      <c r="F47">
        <v>2.7269037422315401E-2</v>
      </c>
      <c r="G47">
        <v>89.478646749349494</v>
      </c>
      <c r="H47">
        <v>-0.347599862668246</v>
      </c>
      <c r="I47">
        <v>-0.15240013733175301</v>
      </c>
      <c r="J47">
        <v>-0.347599862668246</v>
      </c>
      <c r="K47">
        <v>-0.15240013733175301</v>
      </c>
    </row>
    <row r="48" spans="1:11" x14ac:dyDescent="0.2">
      <c r="A48">
        <v>1.92945248148148</v>
      </c>
      <c r="B48">
        <v>1.80517056018518</v>
      </c>
      <c r="C48">
        <v>157.447581182948</v>
      </c>
      <c r="D48">
        <v>1.2482025949935001</v>
      </c>
      <c r="E48">
        <v>2.3955912732024802</v>
      </c>
      <c r="F48">
        <v>2.8398197738348899E-2</v>
      </c>
      <c r="G48">
        <v>84.357158692768095</v>
      </c>
      <c r="H48">
        <v>-0.34582365092810002</v>
      </c>
      <c r="I48">
        <v>-0.154176349071899</v>
      </c>
      <c r="J48">
        <v>-0.34582365092810002</v>
      </c>
      <c r="K48">
        <v>-0.154176349071899</v>
      </c>
    </row>
    <row r="49" spans="1:11" x14ac:dyDescent="0.2">
      <c r="A49">
        <v>1.9403440000000001</v>
      </c>
      <c r="B49">
        <v>1.7789439999999901</v>
      </c>
      <c r="C49">
        <v>159.780652369557</v>
      </c>
      <c r="D49">
        <v>1.27784304038097</v>
      </c>
      <c r="E49">
        <v>2.3330711866085698</v>
      </c>
      <c r="F49">
        <v>2.9640445387475199E-2</v>
      </c>
      <c r="G49">
        <v>78.712420009532096</v>
      </c>
      <c r="H49">
        <v>-0.343322847464342</v>
      </c>
      <c r="I49">
        <v>-0.156677152535658</v>
      </c>
      <c r="J49">
        <v>-0.343322847464342</v>
      </c>
      <c r="K49">
        <v>-0.156677152535658</v>
      </c>
    </row>
    <row r="50" spans="1:11" x14ac:dyDescent="0.2">
      <c r="A50">
        <v>1.9505881851851801</v>
      </c>
      <c r="B50">
        <v>1.7511301064814699</v>
      </c>
      <c r="C50">
        <v>162.036582880628</v>
      </c>
      <c r="D50">
        <v>1.3088406493460301</v>
      </c>
      <c r="E50">
        <v>2.2559305110708001</v>
      </c>
      <c r="F50">
        <v>3.0997608965059799E-2</v>
      </c>
      <c r="G50">
        <v>72.777565315236302</v>
      </c>
      <c r="H50">
        <v>-0.340237220442832</v>
      </c>
      <c r="I50">
        <v>-0.159762779557167</v>
      </c>
      <c r="J50">
        <v>-0.340237220442832</v>
      </c>
      <c r="K50">
        <v>-0.159762779557167</v>
      </c>
    </row>
    <row r="51" spans="1:11" x14ac:dyDescent="0.2">
      <c r="A51">
        <v>1.96014814814814</v>
      </c>
      <c r="B51">
        <v>1.7216435185185099</v>
      </c>
      <c r="C51">
        <v>164.20422951664801</v>
      </c>
      <c r="D51">
        <v>1.3413114523952101</v>
      </c>
      <c r="E51">
        <v>2.1676466360204301</v>
      </c>
      <c r="F51">
        <v>3.24708030491749E-2</v>
      </c>
      <c r="G51">
        <v>66.756791716474496</v>
      </c>
      <c r="H51">
        <v>-0.33670586544081699</v>
      </c>
      <c r="I51">
        <v>-0.16329413455918201</v>
      </c>
      <c r="J51">
        <v>-0.33670586544081699</v>
      </c>
      <c r="K51">
        <v>-0.16329413455918201</v>
      </c>
    </row>
    <row r="52" spans="1:11" x14ac:dyDescent="0.2">
      <c r="A52">
        <v>1.968987</v>
      </c>
      <c r="B52">
        <v>1.6903988749999901</v>
      </c>
      <c r="C52">
        <v>166.27572676067899</v>
      </c>
      <c r="D52">
        <v>1.3753719851783299</v>
      </c>
      <c r="E52">
        <v>2.0714972440309198</v>
      </c>
      <c r="F52">
        <v>3.4060532783120399E-2</v>
      </c>
      <c r="G52">
        <v>60.818110427723603</v>
      </c>
      <c r="H52">
        <v>-0.33285988976123598</v>
      </c>
      <c r="I52">
        <v>-0.16714011023876299</v>
      </c>
      <c r="J52">
        <v>-0.33285988976123598</v>
      </c>
      <c r="K52">
        <v>-0.16714011023876299</v>
      </c>
    </row>
    <row r="53" spans="1:11" x14ac:dyDescent="0.2">
      <c r="A53">
        <v>1.9770678518518501</v>
      </c>
      <c r="B53">
        <v>1.6573108148148099</v>
      </c>
      <c r="C53">
        <v>168.246157220231</v>
      </c>
      <c r="D53">
        <v>1.4111387881836599</v>
      </c>
      <c r="E53">
        <v>1.97043045955189</v>
      </c>
      <c r="F53">
        <v>3.5766803005330097E-2</v>
      </c>
      <c r="G53">
        <v>55.0910423628929</v>
      </c>
      <c r="H53">
        <v>-0.328817218382075</v>
      </c>
      <c r="I53">
        <v>-0.171182781617924</v>
      </c>
      <c r="J53">
        <v>-0.328817218382075</v>
      </c>
      <c r="K53">
        <v>-0.171182781617924</v>
      </c>
    </row>
    <row r="54" spans="1:11" x14ac:dyDescent="0.2">
      <c r="A54">
        <v>1.9843538148148101</v>
      </c>
      <c r="B54">
        <v>1.6222939768518401</v>
      </c>
      <c r="C54">
        <v>170.11314600842601</v>
      </c>
      <c r="D54">
        <v>1.4487280120783701</v>
      </c>
      <c r="E54">
        <v>1.86698878819478</v>
      </c>
      <c r="F54">
        <v>3.7589223894715501E-2</v>
      </c>
      <c r="G54">
        <v>49.668191964380703</v>
      </c>
      <c r="H54">
        <v>-0.32467955152779199</v>
      </c>
      <c r="I54">
        <v>-0.17532044847220701</v>
      </c>
      <c r="J54">
        <v>-0.32467955152779199</v>
      </c>
      <c r="K54">
        <v>-0.17532044847220701</v>
      </c>
    </row>
    <row r="55" spans="1:11" x14ac:dyDescent="0.2">
      <c r="A55">
        <v>1.9908079999999999</v>
      </c>
      <c r="B55">
        <v>1.5852629999999901</v>
      </c>
      <c r="C55">
        <v>171.876426157043</v>
      </c>
      <c r="D55">
        <v>1.48825511968536</v>
      </c>
      <c r="E55">
        <v>1.7632801486170699</v>
      </c>
      <c r="F55">
        <v>3.9527107606983601E-2</v>
      </c>
      <c r="G55">
        <v>44.609389742079998</v>
      </c>
      <c r="H55">
        <v>-0.32053120594468199</v>
      </c>
      <c r="I55">
        <v>-0.17946879405531699</v>
      </c>
      <c r="J55">
        <v>-0.32053120594468199</v>
      </c>
      <c r="K55">
        <v>-0.17946879405531699</v>
      </c>
    </row>
    <row r="56" spans="1:11" x14ac:dyDescent="0.2">
      <c r="A56">
        <v>1.99639351851851</v>
      </c>
      <c r="B56">
        <v>1.54613252314814</v>
      </c>
      <c r="C56">
        <v>173.53741153097101</v>
      </c>
      <c r="D56">
        <v>1.52983467240455</v>
      </c>
      <c r="E56">
        <v>1.6609853739284099</v>
      </c>
      <c r="F56">
        <v>4.1579552719197298E-2</v>
      </c>
      <c r="G56">
        <v>39.9471679059574</v>
      </c>
      <c r="H56">
        <v>-0.31643941495713501</v>
      </c>
      <c r="I56">
        <v>-0.18356058504286399</v>
      </c>
      <c r="J56">
        <v>-0.31643941495713501</v>
      </c>
      <c r="K56">
        <v>-0.18356058504286399</v>
      </c>
    </row>
    <row r="57" spans="1:11" x14ac:dyDescent="0.2">
      <c r="A57">
        <v>2.0010734814814799</v>
      </c>
      <c r="B57">
        <v>1.5048171851851799</v>
      </c>
      <c r="C57">
        <v>175.09880216477501</v>
      </c>
      <c r="D57">
        <v>1.5735801876184901</v>
      </c>
      <c r="E57">
        <v>1.56139063380342</v>
      </c>
      <c r="F57">
        <v>4.37455152139367E-2</v>
      </c>
      <c r="G57">
        <v>35.692587598235797</v>
      </c>
      <c r="H57">
        <v>-0.312455625352135</v>
      </c>
      <c r="I57">
        <v>-0.187544374647864</v>
      </c>
      <c r="J57">
        <v>-0.312455625352135</v>
      </c>
      <c r="K57">
        <v>-0.187544374647864</v>
      </c>
    </row>
    <row r="58" spans="1:11" x14ac:dyDescent="0.2">
      <c r="A58">
        <v>2.0048110000000001</v>
      </c>
      <c r="B58">
        <v>1.4612316249999899</v>
      </c>
      <c r="C58">
        <v>176.564236485772</v>
      </c>
      <c r="D58">
        <v>1.6196040537458001</v>
      </c>
      <c r="E58">
        <v>1.4654343209967899</v>
      </c>
      <c r="F58">
        <v>4.6023866127313497E-2</v>
      </c>
      <c r="G58">
        <v>31.840747948967</v>
      </c>
      <c r="H58">
        <v>-0.30861737283987101</v>
      </c>
      <c r="I58">
        <v>-0.19138262716012799</v>
      </c>
      <c r="J58">
        <v>-0.30861737283987101</v>
      </c>
      <c r="K58">
        <v>-0.19138262716012799</v>
      </c>
    </row>
    <row r="59" spans="1:11" x14ac:dyDescent="0.2">
      <c r="A59">
        <v>2.0075691851851798</v>
      </c>
      <c r="B59">
        <v>1.41529048148147</v>
      </c>
      <c r="C59">
        <v>177.93799654806301</v>
      </c>
      <c r="D59">
        <v>1.6680174906267</v>
      </c>
      <c r="E59">
        <v>1.3737600622917501</v>
      </c>
      <c r="F59">
        <v>4.8413436880893501E-2</v>
      </c>
      <c r="G59">
        <v>28.3755946860676</v>
      </c>
      <c r="H59">
        <v>-0.30495040249166999</v>
      </c>
      <c r="I59">
        <v>-0.19504959750832901</v>
      </c>
      <c r="J59">
        <v>-0.30495040249166999</v>
      </c>
      <c r="K59">
        <v>-0.19504959750832901</v>
      </c>
    </row>
    <row r="60" spans="1:11" x14ac:dyDescent="0.2">
      <c r="A60">
        <v>2.0093111481481398</v>
      </c>
      <c r="B60">
        <v>1.36690839351851</v>
      </c>
      <c r="C60">
        <v>179.22476643709399</v>
      </c>
      <c r="D60">
        <v>1.7189305444293299</v>
      </c>
      <c r="E60">
        <v>1.2867698890311401</v>
      </c>
      <c r="F60">
        <v>5.0913053802632301E-2</v>
      </c>
      <c r="G60">
        <v>25.273869723457601</v>
      </c>
      <c r="H60">
        <v>-0.30147079556124401</v>
      </c>
      <c r="I60">
        <v>-0.19852920443875499</v>
      </c>
      <c r="J60">
        <v>-0.30147079556124401</v>
      </c>
      <c r="K60">
        <v>-0.19852920443875499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zoomScale="109" workbookViewId="0">
      <selection activeCell="K14" sqref="K14"/>
    </sheetView>
  </sheetViews>
  <sheetFormatPr baseColWidth="10" defaultRowHeight="16" x14ac:dyDescent="0.2"/>
  <cols>
    <col min="4" max="6" width="11.33203125" style="4" bestFit="1" customWidth="1"/>
    <col min="9" max="9" width="12" customWidth="1"/>
    <col min="10" max="10" width="9.83203125" customWidth="1"/>
  </cols>
  <sheetData>
    <row r="1" spans="1:22" x14ac:dyDescent="0.2">
      <c r="A1" t="s">
        <v>14</v>
      </c>
      <c r="B1" t="s">
        <v>29</v>
      </c>
      <c r="C1" t="s">
        <v>30</v>
      </c>
      <c r="D1" s="4" t="s">
        <v>33</v>
      </c>
      <c r="E1" s="4" t="s">
        <v>34</v>
      </c>
      <c r="F1" s="4" t="s">
        <v>31</v>
      </c>
      <c r="G1" t="s">
        <v>32</v>
      </c>
      <c r="H1" s="4" t="s">
        <v>38</v>
      </c>
      <c r="I1" s="4" t="s">
        <v>47</v>
      </c>
      <c r="J1" s="4" t="s">
        <v>48</v>
      </c>
      <c r="K1" s="4" t="s">
        <v>35</v>
      </c>
      <c r="L1" s="4" t="s">
        <v>36</v>
      </c>
      <c r="N1" t="s">
        <v>15</v>
      </c>
      <c r="O1">
        <f>3*(_x1-_x0)</f>
        <v>0</v>
      </c>
      <c r="Q1" t="s">
        <v>18</v>
      </c>
      <c r="R1">
        <f>3*(_y1-_y0)</f>
        <v>210</v>
      </c>
      <c r="T1" t="s">
        <v>21</v>
      </c>
      <c r="U1">
        <v>0</v>
      </c>
    </row>
    <row r="2" spans="1:22" x14ac:dyDescent="0.2">
      <c r="A2">
        <v>0</v>
      </c>
      <c r="B2">
        <f t="shared" ref="B2:B33" si="0">ax*POWER(A2,3)+bx*POWER(A2,2)+cx*A2+x0</f>
        <v>0</v>
      </c>
      <c r="C2">
        <f t="shared" ref="C2:C33" si="1">ay*POWER(A2,3)+by*POWER(A2,2)+cy*A2+y0</f>
        <v>0</v>
      </c>
      <c r="D2" s="5"/>
      <c r="E2" s="5"/>
      <c r="F2" s="5"/>
      <c r="N2" t="s">
        <v>16</v>
      </c>
      <c r="O2">
        <f>3*(_x2-_x1)-cx</f>
        <v>150</v>
      </c>
      <c r="Q2" t="s">
        <v>19</v>
      </c>
      <c r="R2">
        <f>3*(_y2-_y1)-cy</f>
        <v>-240</v>
      </c>
      <c r="T2" t="s">
        <v>22</v>
      </c>
      <c r="U2">
        <v>0</v>
      </c>
    </row>
    <row r="3" spans="1:22" x14ac:dyDescent="0.2">
      <c r="A3">
        <f>A2+0.01</f>
        <v>0.01</v>
      </c>
      <c r="B3">
        <f t="shared" si="0"/>
        <v>1.4900000000000002E-2</v>
      </c>
      <c r="C3">
        <f t="shared" si="1"/>
        <v>2.0761700000000003</v>
      </c>
      <c r="D3" s="5">
        <f t="shared" ref="D3:D66" si="2">B3-B2</f>
        <v>1.4900000000000002E-2</v>
      </c>
      <c r="E3" s="5">
        <f t="shared" ref="E3:E66" si="3">C3-C2</f>
        <v>2.0761700000000003</v>
      </c>
      <c r="F3" s="5">
        <f t="shared" ref="F3:F66" si="4">SQRT(POWER(D3,2) + POWER(E3,2))</f>
        <v>2.0762234655498912</v>
      </c>
      <c r="G3">
        <f t="shared" ref="G3:G66" si="5">DEGREES(ATAN2(D3,E3))</f>
        <v>89.588813797251731</v>
      </c>
      <c r="I3">
        <v>8.2799999999999994</v>
      </c>
      <c r="J3">
        <f>0.04*(G4-G3)</f>
        <v>-3.35784223986434E-2</v>
      </c>
      <c r="N3" t="s">
        <v>17</v>
      </c>
      <c r="O3">
        <f>_x3-_x0-bx-cx</f>
        <v>-100</v>
      </c>
      <c r="Q3" t="s">
        <v>20</v>
      </c>
      <c r="R3">
        <f>_y3-_y0-cy-by</f>
        <v>170</v>
      </c>
      <c r="T3" t="s">
        <v>23</v>
      </c>
      <c r="U3">
        <v>0</v>
      </c>
    </row>
    <row r="4" spans="1:22" x14ac:dyDescent="0.2">
      <c r="A4">
        <f t="shared" ref="A4:A67" si="6">A3+0.01</f>
        <v>0.02</v>
      </c>
      <c r="B4">
        <f t="shared" si="0"/>
        <v>5.9200000000000003E-2</v>
      </c>
      <c r="C4">
        <f t="shared" si="1"/>
        <v>4.1053600000000001</v>
      </c>
      <c r="D4" s="5">
        <f t="shared" si="2"/>
        <v>4.4299999999999999E-2</v>
      </c>
      <c r="E4" s="5">
        <f t="shared" si="3"/>
        <v>2.0291899999999998</v>
      </c>
      <c r="F4" s="5">
        <f t="shared" si="4"/>
        <v>2.0296735072666245</v>
      </c>
      <c r="G4">
        <f t="shared" si="5"/>
        <v>88.749353237285646</v>
      </c>
      <c r="I4">
        <v>8.2799999999999994</v>
      </c>
      <c r="T4" t="s">
        <v>24</v>
      </c>
      <c r="U4">
        <v>70</v>
      </c>
    </row>
    <row r="5" spans="1:22" x14ac:dyDescent="0.2">
      <c r="A5">
        <f t="shared" si="6"/>
        <v>0.03</v>
      </c>
      <c r="B5">
        <f t="shared" si="0"/>
        <v>0.1323</v>
      </c>
      <c r="C5">
        <f t="shared" si="1"/>
        <v>6.0885899999999999</v>
      </c>
      <c r="D5" s="5">
        <f t="shared" si="2"/>
        <v>7.3099999999999998E-2</v>
      </c>
      <c r="E5" s="5">
        <f t="shared" si="3"/>
        <v>1.9832299999999998</v>
      </c>
      <c r="F5" s="5">
        <f t="shared" si="4"/>
        <v>1.984576741499305</v>
      </c>
      <c r="G5">
        <f t="shared" si="5"/>
        <v>87.889086848698568</v>
      </c>
      <c r="I5">
        <v>8.2799999999999994</v>
      </c>
      <c r="T5" t="s">
        <v>25</v>
      </c>
      <c r="U5">
        <v>50</v>
      </c>
    </row>
    <row r="6" spans="1:22" x14ac:dyDescent="0.2">
      <c r="A6">
        <f t="shared" si="6"/>
        <v>0.04</v>
      </c>
      <c r="B6">
        <f t="shared" si="0"/>
        <v>0.23360000000000003</v>
      </c>
      <c r="C6">
        <f t="shared" si="1"/>
        <v>8.0268800000000002</v>
      </c>
      <c r="D6" s="5">
        <f t="shared" si="2"/>
        <v>0.10130000000000003</v>
      </c>
      <c r="E6" s="5">
        <f t="shared" si="3"/>
        <v>1.9382900000000003</v>
      </c>
      <c r="F6" s="5">
        <f t="shared" si="4"/>
        <v>1.9409352936406719</v>
      </c>
      <c r="G6">
        <f t="shared" si="5"/>
        <v>87.00829764880244</v>
      </c>
      <c r="I6">
        <v>8.2799999999999994</v>
      </c>
      <c r="N6">
        <v>25</v>
      </c>
      <c r="O6" t="s">
        <v>37</v>
      </c>
      <c r="T6" t="s">
        <v>26</v>
      </c>
      <c r="U6">
        <v>60</v>
      </c>
    </row>
    <row r="7" spans="1:22" x14ac:dyDescent="0.2">
      <c r="A7">
        <f t="shared" si="6"/>
        <v>0.05</v>
      </c>
      <c r="B7">
        <f t="shared" si="0"/>
        <v>0.36250000000000004</v>
      </c>
      <c r="C7">
        <f t="shared" si="1"/>
        <v>9.9212500000000006</v>
      </c>
      <c r="D7" s="5">
        <f t="shared" si="2"/>
        <v>0.12890000000000001</v>
      </c>
      <c r="E7" s="5">
        <f t="shared" si="3"/>
        <v>1.8943700000000003</v>
      </c>
      <c r="F7" s="5">
        <f t="shared" si="4"/>
        <v>1.8987503540223505</v>
      </c>
      <c r="G7">
        <f t="shared" si="5"/>
        <v>86.1073816152836</v>
      </c>
      <c r="I7">
        <v>8.2799999999999994</v>
      </c>
      <c r="N7" s="3">
        <v>1000</v>
      </c>
      <c r="O7" t="s">
        <v>39</v>
      </c>
      <c r="T7" t="s">
        <v>27</v>
      </c>
      <c r="U7">
        <v>50</v>
      </c>
    </row>
    <row r="8" spans="1:22" x14ac:dyDescent="0.2">
      <c r="A8">
        <f t="shared" si="6"/>
        <v>6.0000000000000005E-2</v>
      </c>
      <c r="B8">
        <f t="shared" si="0"/>
        <v>0.51840000000000019</v>
      </c>
      <c r="C8">
        <f t="shared" si="1"/>
        <v>11.772720000000001</v>
      </c>
      <c r="D8" s="5">
        <f t="shared" si="2"/>
        <v>0.15590000000000015</v>
      </c>
      <c r="E8" s="5">
        <f t="shared" si="3"/>
        <v>1.8514700000000008</v>
      </c>
      <c r="F8" s="5">
        <f t="shared" si="4"/>
        <v>1.8580220587764837</v>
      </c>
      <c r="G8">
        <f t="shared" si="5"/>
        <v>85.186856659449035</v>
      </c>
      <c r="I8">
        <v>8.2799999999999994</v>
      </c>
      <c r="N8" s="2"/>
      <c r="T8" t="s">
        <v>28</v>
      </c>
      <c r="U8">
        <v>140</v>
      </c>
    </row>
    <row r="9" spans="1:22" x14ac:dyDescent="0.2">
      <c r="A9">
        <f t="shared" si="6"/>
        <v>7.0000000000000007E-2</v>
      </c>
      <c r="B9">
        <f t="shared" si="0"/>
        <v>0.7007000000000001</v>
      </c>
      <c r="C9">
        <f t="shared" si="1"/>
        <v>13.582310000000001</v>
      </c>
      <c r="D9" s="5">
        <f t="shared" si="2"/>
        <v>0.18229999999999991</v>
      </c>
      <c r="E9" s="5">
        <f t="shared" si="3"/>
        <v>1.80959</v>
      </c>
      <c r="F9" s="5">
        <f t="shared" si="4"/>
        <v>1.8187493664878622</v>
      </c>
      <c r="G9">
        <f t="shared" si="5"/>
        <v>84.247371198954937</v>
      </c>
      <c r="I9">
        <v>8.2799999999999994</v>
      </c>
      <c r="J9" s="2"/>
    </row>
    <row r="10" spans="1:22" ht="18" x14ac:dyDescent="0.2">
      <c r="A10">
        <f t="shared" si="6"/>
        <v>0.08</v>
      </c>
      <c r="B10">
        <f t="shared" si="0"/>
        <v>0.90880000000000005</v>
      </c>
      <c r="C10">
        <f t="shared" si="1"/>
        <v>15.351040000000001</v>
      </c>
      <c r="D10" s="5">
        <f t="shared" si="2"/>
        <v>0.20809999999999995</v>
      </c>
      <c r="E10" s="5">
        <f t="shared" si="3"/>
        <v>1.7687299999999997</v>
      </c>
      <c r="F10" s="5">
        <f t="shared" si="4"/>
        <v>1.7809299320579681</v>
      </c>
      <c r="G10">
        <f t="shared" si="5"/>
        <v>83.289712112597215</v>
      </c>
      <c r="I10">
        <v>8.2799999999999994</v>
      </c>
      <c r="J10">
        <v>15</v>
      </c>
      <c r="K10" t="s">
        <v>53</v>
      </c>
      <c r="S10" t="s">
        <v>45</v>
      </c>
      <c r="T10">
        <v>12</v>
      </c>
      <c r="U10" t="s">
        <v>42</v>
      </c>
      <c r="V10" s="6" t="s">
        <v>40</v>
      </c>
    </row>
    <row r="11" spans="1:22" x14ac:dyDescent="0.2">
      <c r="A11">
        <f t="shared" si="6"/>
        <v>0.09</v>
      </c>
      <c r="B11">
        <f t="shared" si="0"/>
        <v>1.1420999999999999</v>
      </c>
      <c r="C11">
        <f t="shared" si="1"/>
        <v>17.079929999999997</v>
      </c>
      <c r="D11" s="5">
        <f t="shared" si="2"/>
        <v>0.23329999999999984</v>
      </c>
      <c r="E11" s="5">
        <f t="shared" si="3"/>
        <v>1.7288899999999963</v>
      </c>
      <c r="F11" s="5">
        <f t="shared" si="4"/>
        <v>1.7445599795077231</v>
      </c>
      <c r="G11">
        <f t="shared" si="5"/>
        <v>82.31481184130844</v>
      </c>
      <c r="I11">
        <v>8.2799999999999994</v>
      </c>
      <c r="J11" s="2">
        <v>0</v>
      </c>
      <c r="K11" t="s">
        <v>54</v>
      </c>
      <c r="S11" t="s">
        <v>46</v>
      </c>
      <c r="T11">
        <v>4096</v>
      </c>
      <c r="U11" t="s">
        <v>44</v>
      </c>
    </row>
    <row r="12" spans="1:22" x14ac:dyDescent="0.2">
      <c r="A12">
        <f t="shared" si="6"/>
        <v>9.9999999999999992E-2</v>
      </c>
      <c r="B12">
        <f t="shared" si="0"/>
        <v>1.4</v>
      </c>
      <c r="C12">
        <f t="shared" si="1"/>
        <v>18.77</v>
      </c>
      <c r="D12" s="5">
        <f t="shared" si="2"/>
        <v>0.25790000000000002</v>
      </c>
      <c r="E12" s="5">
        <f t="shared" si="3"/>
        <v>1.6900700000000022</v>
      </c>
      <c r="F12" s="5">
        <f t="shared" si="4"/>
        <v>1.7096341757522302</v>
      </c>
      <c r="G12">
        <f t="shared" si="5"/>
        <v>81.323754386410684</v>
      </c>
      <c r="I12">
        <v>8.2799999999999994</v>
      </c>
      <c r="J12" s="2"/>
      <c r="S12" t="s">
        <v>43</v>
      </c>
      <c r="T12">
        <v>6</v>
      </c>
      <c r="U12" t="s">
        <v>42</v>
      </c>
    </row>
    <row r="13" spans="1:22" x14ac:dyDescent="0.2">
      <c r="A13">
        <f t="shared" si="6"/>
        <v>0.10999999999999999</v>
      </c>
      <c r="B13">
        <f t="shared" si="0"/>
        <v>1.6818999999999997</v>
      </c>
      <c r="C13">
        <f t="shared" si="1"/>
        <v>20.422269999999997</v>
      </c>
      <c r="D13" s="5">
        <f t="shared" si="2"/>
        <v>0.28189999999999982</v>
      </c>
      <c r="E13" s="5">
        <f t="shared" si="3"/>
        <v>1.6522699999999979</v>
      </c>
      <c r="F13" s="5">
        <f t="shared" si="4"/>
        <v>1.6761455076752714</v>
      </c>
      <c r="G13">
        <f t="shared" si="5"/>
        <v>80.317779950142921</v>
      </c>
      <c r="I13">
        <v>8.2799999999999994</v>
      </c>
      <c r="J13" s="2"/>
      <c r="K13">
        <f>0.75 * 3200</f>
        <v>2400</v>
      </c>
      <c r="S13" t="s">
        <v>45</v>
      </c>
      <c r="T13">
        <f>T10/T12/PI()*T11</f>
        <v>2607.5945876176133</v>
      </c>
      <c r="U13" t="s">
        <v>41</v>
      </c>
    </row>
    <row r="14" spans="1:22" x14ac:dyDescent="0.2">
      <c r="A14">
        <f t="shared" si="6"/>
        <v>0.11999999999999998</v>
      </c>
      <c r="B14">
        <f t="shared" si="0"/>
        <v>1.9871999999999994</v>
      </c>
      <c r="C14">
        <f t="shared" si="1"/>
        <v>22.037759999999995</v>
      </c>
      <c r="D14" s="5">
        <f t="shared" si="2"/>
        <v>0.30529999999999968</v>
      </c>
      <c r="E14" s="5">
        <f t="shared" si="3"/>
        <v>1.6154899999999977</v>
      </c>
      <c r="F14" s="5">
        <f t="shared" si="4"/>
        <v>1.6440851650994215</v>
      </c>
      <c r="G14">
        <f t="shared" si="5"/>
        <v>79.298287966185356</v>
      </c>
      <c r="I14">
        <v>8.2799999999999994</v>
      </c>
    </row>
    <row r="15" spans="1:22" x14ac:dyDescent="0.2">
      <c r="A15">
        <f t="shared" si="6"/>
        <v>0.12999999999999998</v>
      </c>
      <c r="B15">
        <f t="shared" si="0"/>
        <v>2.3152999999999992</v>
      </c>
      <c r="C15">
        <f t="shared" si="1"/>
        <v>23.617489999999993</v>
      </c>
      <c r="D15" s="5">
        <f t="shared" si="2"/>
        <v>0.32809999999999984</v>
      </c>
      <c r="E15" s="5">
        <f t="shared" si="3"/>
        <v>1.5797299999999979</v>
      </c>
      <c r="F15" s="5">
        <f t="shared" si="4"/>
        <v>1.613442432471637</v>
      </c>
      <c r="G15">
        <f t="shared" si="5"/>
        <v>78.266838280816629</v>
      </c>
      <c r="I15">
        <v>8.2799999999999994</v>
      </c>
      <c r="S15" t="s">
        <v>45</v>
      </c>
      <c r="T15">
        <v>1800</v>
      </c>
      <c r="U15" t="s">
        <v>41</v>
      </c>
    </row>
    <row r="16" spans="1:22" x14ac:dyDescent="0.2">
      <c r="A16">
        <f t="shared" si="6"/>
        <v>0.13999999999999999</v>
      </c>
      <c r="B16">
        <f t="shared" si="0"/>
        <v>2.6655999999999995</v>
      </c>
      <c r="C16">
        <f t="shared" si="1"/>
        <v>25.162479999999999</v>
      </c>
      <c r="D16" s="5">
        <f t="shared" si="2"/>
        <v>0.35030000000000028</v>
      </c>
      <c r="E16" s="5">
        <f t="shared" si="3"/>
        <v>1.5449900000000056</v>
      </c>
      <c r="F16" s="5">
        <f t="shared" si="4"/>
        <v>1.5842045922481154</v>
      </c>
      <c r="G16">
        <f t="shared" si="5"/>
        <v>77.225150269597961</v>
      </c>
      <c r="I16">
        <v>8.2799999999999994</v>
      </c>
      <c r="J16" t="s">
        <v>50</v>
      </c>
      <c r="K16">
        <v>183.9</v>
      </c>
      <c r="S16" t="s">
        <v>46</v>
      </c>
      <c r="T16">
        <v>4096</v>
      </c>
      <c r="U16" t="s">
        <v>44</v>
      </c>
    </row>
    <row r="17" spans="1:21" x14ac:dyDescent="0.2">
      <c r="A17">
        <f t="shared" si="6"/>
        <v>0.15</v>
      </c>
      <c r="B17">
        <f t="shared" si="0"/>
        <v>3.0375000000000001</v>
      </c>
      <c r="C17">
        <f t="shared" si="1"/>
        <v>26.673749999999998</v>
      </c>
      <c r="D17" s="5">
        <f t="shared" si="2"/>
        <v>0.37190000000000056</v>
      </c>
      <c r="E17" s="5">
        <f t="shared" si="3"/>
        <v>1.5112699999999997</v>
      </c>
      <c r="F17" s="5">
        <f t="shared" si="4"/>
        <v>1.556356843047249</v>
      </c>
      <c r="G17">
        <f t="shared" si="5"/>
        <v>76.17509971068398</v>
      </c>
      <c r="I17">
        <v>8.2799999999999994</v>
      </c>
      <c r="J17" t="s">
        <v>49</v>
      </c>
      <c r="K17">
        <v>88.29</v>
      </c>
      <c r="S17" t="s">
        <v>43</v>
      </c>
      <c r="T17">
        <v>6</v>
      </c>
      <c r="U17" t="s">
        <v>42</v>
      </c>
    </row>
    <row r="18" spans="1:21" x14ac:dyDescent="0.2">
      <c r="A18">
        <f t="shared" si="6"/>
        <v>0.16</v>
      </c>
      <c r="B18">
        <f t="shared" si="0"/>
        <v>3.4304000000000001</v>
      </c>
      <c r="C18">
        <f t="shared" si="1"/>
        <v>28.152320000000003</v>
      </c>
      <c r="D18" s="5">
        <f t="shared" si="2"/>
        <v>0.39290000000000003</v>
      </c>
      <c r="E18" s="5">
        <f t="shared" si="3"/>
        <v>1.4785700000000048</v>
      </c>
      <c r="F18" s="5">
        <f t="shared" si="4"/>
        <v>1.5298822356312312</v>
      </c>
      <c r="G18">
        <f t="shared" si="5"/>
        <v>75.118713283963572</v>
      </c>
      <c r="I18">
        <v>8.2799999999999994</v>
      </c>
      <c r="S18" t="s">
        <v>45</v>
      </c>
      <c r="T18">
        <f>T15/T16*T17*PI()</f>
        <v>8.2834962545824631</v>
      </c>
      <c r="U18" t="s">
        <v>42</v>
      </c>
    </row>
    <row r="19" spans="1:21" x14ac:dyDescent="0.2">
      <c r="A19">
        <f t="shared" si="6"/>
        <v>0.17</v>
      </c>
      <c r="B19">
        <f t="shared" si="0"/>
        <v>3.8437000000000006</v>
      </c>
      <c r="C19">
        <f t="shared" si="1"/>
        <v>29.599209999999999</v>
      </c>
      <c r="D19" s="5">
        <f t="shared" si="2"/>
        <v>0.41330000000000044</v>
      </c>
      <c r="E19" s="5">
        <f t="shared" si="3"/>
        <v>1.4468899999999962</v>
      </c>
      <c r="F19" s="5">
        <f t="shared" si="4"/>
        <v>1.5047616296609869</v>
      </c>
      <c r="G19">
        <f t="shared" si="5"/>
        <v>74.058160624374054</v>
      </c>
      <c r="I19">
        <v>8.2799999999999994</v>
      </c>
    </row>
    <row r="20" spans="1:21" x14ac:dyDescent="0.2">
      <c r="A20">
        <f t="shared" si="6"/>
        <v>0.18000000000000002</v>
      </c>
      <c r="B20">
        <f t="shared" si="0"/>
        <v>4.2768000000000015</v>
      </c>
      <c r="C20">
        <f t="shared" si="1"/>
        <v>31.015440000000002</v>
      </c>
      <c r="D20" s="5">
        <f t="shared" si="2"/>
        <v>0.43310000000000093</v>
      </c>
      <c r="E20" s="5">
        <f t="shared" si="3"/>
        <v>1.4162300000000023</v>
      </c>
      <c r="F20" s="5">
        <f t="shared" si="4"/>
        <v>1.4809736739388746</v>
      </c>
      <c r="G20">
        <f t="shared" si="5"/>
        <v>72.995743926208945</v>
      </c>
      <c r="I20">
        <v>8.2799999999999994</v>
      </c>
      <c r="J20" t="s">
        <v>51</v>
      </c>
      <c r="K20">
        <f>0.1*1023/183.9</f>
        <v>0.55628058727569341</v>
      </c>
    </row>
    <row r="21" spans="1:21" x14ac:dyDescent="0.2">
      <c r="A21">
        <f t="shared" si="6"/>
        <v>0.19000000000000003</v>
      </c>
      <c r="B21">
        <f t="shared" si="0"/>
        <v>4.7291000000000016</v>
      </c>
      <c r="C21">
        <f t="shared" si="1"/>
        <v>32.402030000000003</v>
      </c>
      <c r="D21" s="5">
        <f t="shared" si="2"/>
        <v>0.45230000000000015</v>
      </c>
      <c r="E21" s="5">
        <f t="shared" si="3"/>
        <v>1.3865900000000018</v>
      </c>
      <c r="F21" s="5">
        <f t="shared" si="4"/>
        <v>1.4584948125036321</v>
      </c>
      <c r="G21">
        <f t="shared" si="5"/>
        <v>71.933885170452996</v>
      </c>
      <c r="I21">
        <v>8.2799999999999994</v>
      </c>
      <c r="J21" t="s">
        <v>52</v>
      </c>
      <c r="K21">
        <f>0.1*1023/88.29</f>
        <v>1.1586816173972139</v>
      </c>
    </row>
    <row r="22" spans="1:21" x14ac:dyDescent="0.2">
      <c r="A22">
        <f t="shared" si="6"/>
        <v>0.20000000000000004</v>
      </c>
      <c r="B22">
        <f t="shared" si="0"/>
        <v>5.2000000000000011</v>
      </c>
      <c r="C22">
        <f t="shared" si="1"/>
        <v>33.760000000000005</v>
      </c>
      <c r="D22" s="5">
        <f t="shared" si="2"/>
        <v>0.47089999999999943</v>
      </c>
      <c r="E22" s="5">
        <f t="shared" si="3"/>
        <v>1.3579700000000017</v>
      </c>
      <c r="F22" s="5">
        <f t="shared" si="4"/>
        <v>1.4372993184789324</v>
      </c>
      <c r="G22">
        <f t="shared" si="5"/>
        <v>70.875111125806683</v>
      </c>
      <c r="I22">
        <v>8.2799999999999994</v>
      </c>
    </row>
    <row r="23" spans="1:21" x14ac:dyDescent="0.2">
      <c r="A23">
        <f t="shared" si="6"/>
        <v>0.21000000000000005</v>
      </c>
      <c r="B23">
        <f t="shared" si="0"/>
        <v>5.6889000000000021</v>
      </c>
      <c r="C23">
        <f t="shared" si="1"/>
        <v>35.090370000000007</v>
      </c>
      <c r="D23" s="5">
        <f t="shared" si="2"/>
        <v>0.488900000000001</v>
      </c>
      <c r="E23" s="5">
        <f t="shared" si="3"/>
        <v>1.3303700000000021</v>
      </c>
      <c r="F23" s="5">
        <f t="shared" si="4"/>
        <v>1.4173593570086616</v>
      </c>
      <c r="G23">
        <f t="shared" si="5"/>
        <v>69.822036352120904</v>
      </c>
      <c r="I23">
        <v>8.2799999999999994</v>
      </c>
    </row>
    <row r="24" spans="1:21" x14ac:dyDescent="0.2">
      <c r="A24">
        <f t="shared" si="6"/>
        <v>0.22000000000000006</v>
      </c>
      <c r="B24">
        <f t="shared" si="0"/>
        <v>6.1952000000000034</v>
      </c>
      <c r="C24">
        <f t="shared" si="1"/>
        <v>36.394160000000007</v>
      </c>
      <c r="D24" s="5">
        <f t="shared" si="2"/>
        <v>0.5063000000000013</v>
      </c>
      <c r="E24" s="5">
        <f t="shared" si="3"/>
        <v>1.3037899999999993</v>
      </c>
      <c r="F24" s="5">
        <f t="shared" si="4"/>
        <v>1.3986450779593798</v>
      </c>
      <c r="G24">
        <f t="shared" si="5"/>
        <v>68.777344508184115</v>
      </c>
      <c r="I24">
        <v>8.2799999999999994</v>
      </c>
    </row>
    <row r="25" spans="1:21" x14ac:dyDescent="0.2">
      <c r="A25">
        <f t="shared" si="6"/>
        <v>0.23000000000000007</v>
      </c>
      <c r="B25">
        <f t="shared" si="0"/>
        <v>6.7183000000000037</v>
      </c>
      <c r="C25">
        <f t="shared" si="1"/>
        <v>37.672390000000007</v>
      </c>
      <c r="D25" s="5">
        <f t="shared" si="2"/>
        <v>0.52310000000000034</v>
      </c>
      <c r="E25" s="5">
        <f t="shared" si="3"/>
        <v>1.2782300000000006</v>
      </c>
      <c r="F25" s="5">
        <f t="shared" si="4"/>
        <v>1.3811247383563883</v>
      </c>
      <c r="G25">
        <f t="shared" si="5"/>
        <v>67.74376832985817</v>
      </c>
      <c r="I25">
        <v>8.2799999999999994</v>
      </c>
    </row>
    <row r="26" spans="1:21" x14ac:dyDescent="0.2">
      <c r="A26">
        <f t="shared" si="6"/>
        <v>0.24000000000000007</v>
      </c>
      <c r="B26">
        <f t="shared" si="0"/>
        <v>7.2576000000000027</v>
      </c>
      <c r="C26">
        <f t="shared" si="1"/>
        <v>38.926080000000006</v>
      </c>
      <c r="D26" s="5">
        <f t="shared" si="2"/>
        <v>0.539299999999999</v>
      </c>
      <c r="E26" s="5">
        <f t="shared" si="3"/>
        <v>1.2536899999999989</v>
      </c>
      <c r="F26" s="5">
        <f t="shared" si="4"/>
        <v>1.3647648537751829</v>
      </c>
      <c r="G26">
        <f t="shared" si="5"/>
        <v>66.724068695477811</v>
      </c>
      <c r="I26">
        <v>8.2799999999999994</v>
      </c>
    </row>
    <row r="27" spans="1:21" x14ac:dyDescent="0.2">
      <c r="A27">
        <f t="shared" si="6"/>
        <v>0.25000000000000006</v>
      </c>
      <c r="B27">
        <f t="shared" si="0"/>
        <v>7.8125000000000027</v>
      </c>
      <c r="C27">
        <f t="shared" si="1"/>
        <v>40.156250000000007</v>
      </c>
      <c r="D27" s="5">
        <f t="shared" si="2"/>
        <v>0.55489999999999995</v>
      </c>
      <c r="E27" s="5">
        <f t="shared" si="3"/>
        <v>1.2301700000000011</v>
      </c>
      <c r="F27" s="5">
        <f t="shared" si="4"/>
        <v>1.3495303771682958</v>
      </c>
      <c r="G27">
        <f t="shared" si="5"/>
        <v>65.721013229917617</v>
      </c>
      <c r="I27">
        <v>8.2799999999999994</v>
      </c>
    </row>
    <row r="28" spans="1:21" x14ac:dyDescent="0.2">
      <c r="A28">
        <f t="shared" si="6"/>
        <v>0.26000000000000006</v>
      </c>
      <c r="B28">
        <f t="shared" si="0"/>
        <v>8.3824000000000041</v>
      </c>
      <c r="C28">
        <f t="shared" si="1"/>
        <v>41.363920000000007</v>
      </c>
      <c r="D28" s="5">
        <f t="shared" si="2"/>
        <v>0.56990000000000141</v>
      </c>
      <c r="E28" s="5">
        <f t="shared" si="3"/>
        <v>1.2076700000000002</v>
      </c>
      <c r="F28" s="5">
        <f t="shared" si="4"/>
        <v>1.3353849029025311</v>
      </c>
      <c r="G28">
        <f t="shared" si="5"/>
        <v>64.737354914482424</v>
      </c>
      <c r="I28">
        <v>8.2799999999999994</v>
      </c>
    </row>
    <row r="29" spans="1:21" x14ac:dyDescent="0.2">
      <c r="A29">
        <f t="shared" si="6"/>
        <v>0.27000000000000007</v>
      </c>
      <c r="B29">
        <f t="shared" si="0"/>
        <v>8.9667000000000048</v>
      </c>
      <c r="C29">
        <f t="shared" si="1"/>
        <v>42.550110000000011</v>
      </c>
      <c r="D29" s="5">
        <f t="shared" si="2"/>
        <v>0.58430000000000071</v>
      </c>
      <c r="E29" s="5">
        <f t="shared" si="3"/>
        <v>1.1861900000000034</v>
      </c>
      <c r="F29" s="5">
        <f t="shared" si="4"/>
        <v>1.3222908931471959</v>
      </c>
      <c r="G29">
        <f t="shared" si="5"/>
        <v>63.775811165704418</v>
      </c>
      <c r="I29">
        <v>8.2799999999999994</v>
      </c>
    </row>
    <row r="30" spans="1:21" x14ac:dyDescent="0.2">
      <c r="A30">
        <f t="shared" si="6"/>
        <v>0.28000000000000008</v>
      </c>
      <c r="B30">
        <f t="shared" si="0"/>
        <v>9.5648000000000035</v>
      </c>
      <c r="C30">
        <f t="shared" si="1"/>
        <v>43.715840000000014</v>
      </c>
      <c r="D30" s="5">
        <f t="shared" si="2"/>
        <v>0.59809999999999874</v>
      </c>
      <c r="E30" s="5">
        <f t="shared" si="3"/>
        <v>1.1657300000000035</v>
      </c>
      <c r="F30" s="5">
        <f t="shared" si="4"/>
        <v>1.3102099232184157</v>
      </c>
      <c r="G30">
        <f t="shared" si="5"/>
        <v>62.839043822440978</v>
      </c>
      <c r="I30">
        <v>8.2799999999999994</v>
      </c>
    </row>
    <row r="31" spans="1:21" x14ac:dyDescent="0.2">
      <c r="A31">
        <f t="shared" si="6"/>
        <v>0.29000000000000009</v>
      </c>
      <c r="B31">
        <f t="shared" si="0"/>
        <v>10.176100000000005</v>
      </c>
      <c r="C31">
        <f t="shared" si="1"/>
        <v>44.862130000000008</v>
      </c>
      <c r="D31" s="5">
        <f t="shared" si="2"/>
        <v>0.61130000000000173</v>
      </c>
      <c r="E31" s="5">
        <f t="shared" si="3"/>
        <v>1.1462899999999934</v>
      </c>
      <c r="F31" s="5">
        <f t="shared" si="4"/>
        <v>1.2991029420719464</v>
      </c>
      <c r="G31">
        <f t="shared" si="5"/>
        <v>61.929640438881854</v>
      </c>
      <c r="I31">
        <v>8.2799999999999994</v>
      </c>
    </row>
    <row r="32" spans="1:21" x14ac:dyDescent="0.2">
      <c r="A32">
        <f t="shared" si="6"/>
        <v>0.3000000000000001</v>
      </c>
      <c r="B32">
        <f t="shared" si="0"/>
        <v>10.800000000000008</v>
      </c>
      <c r="C32">
        <f t="shared" si="1"/>
        <v>45.990000000000009</v>
      </c>
      <c r="D32" s="5">
        <f t="shared" si="2"/>
        <v>0.62390000000000256</v>
      </c>
      <c r="E32" s="5">
        <f t="shared" si="3"/>
        <v>1.1278700000000015</v>
      </c>
      <c r="F32" s="5">
        <f t="shared" si="4"/>
        <v>1.2889305438618508</v>
      </c>
      <c r="G32">
        <f t="shared" si="5"/>
        <v>61.05009722384488</v>
      </c>
      <c r="I32">
        <v>8.2799999999999994</v>
      </c>
    </row>
    <row r="33" spans="1:9" x14ac:dyDescent="0.2">
      <c r="A33">
        <f t="shared" si="6"/>
        <v>0.31000000000000011</v>
      </c>
      <c r="B33">
        <f t="shared" si="0"/>
        <v>11.435900000000007</v>
      </c>
      <c r="C33">
        <f t="shared" si="1"/>
        <v>47.100470000000008</v>
      </c>
      <c r="D33" s="5">
        <f t="shared" si="2"/>
        <v>0.63589999999999947</v>
      </c>
      <c r="E33" s="5">
        <f t="shared" si="3"/>
        <v>1.1104699999999994</v>
      </c>
      <c r="F33" s="5">
        <f t="shared" si="4"/>
        <v>1.2796532463523069</v>
      </c>
      <c r="G33">
        <f t="shared" si="5"/>
        <v>60.202803897624626</v>
      </c>
      <c r="I33">
        <v>8.2799999999999994</v>
      </c>
    </row>
    <row r="34" spans="1:9" x14ac:dyDescent="0.2">
      <c r="A34">
        <f t="shared" si="6"/>
        <v>0.32000000000000012</v>
      </c>
      <c r="B34">
        <f t="shared" ref="B34:B65" si="7">ax*POWER(A34,3)+bx*POWER(A34,2)+cx*A34+x0</f>
        <v>12.083200000000009</v>
      </c>
      <c r="C34">
        <f t="shared" ref="C34:C65" si="8">ay*POWER(A34,3)+by*POWER(A34,2)+cy*A34+y0</f>
        <v>48.194560000000017</v>
      </c>
      <c r="D34" s="5">
        <f t="shared" si="2"/>
        <v>0.64730000000000132</v>
      </c>
      <c r="E34" s="5">
        <f t="shared" si="3"/>
        <v>1.0940900000000084</v>
      </c>
      <c r="F34" s="5">
        <f t="shared" si="4"/>
        <v>1.2712317719833863</v>
      </c>
      <c r="G34">
        <f t="shared" si="5"/>
        <v>59.390030660828884</v>
      </c>
      <c r="I34">
        <v>8.2799999999999994</v>
      </c>
    </row>
    <row r="35" spans="1:9" x14ac:dyDescent="0.2">
      <c r="A35">
        <f t="shared" si="6"/>
        <v>0.33000000000000013</v>
      </c>
      <c r="B35">
        <f t="shared" si="7"/>
        <v>12.741300000000008</v>
      </c>
      <c r="C35">
        <f t="shared" si="8"/>
        <v>49.27329000000001</v>
      </c>
      <c r="D35" s="5">
        <f t="shared" si="2"/>
        <v>0.65809999999999924</v>
      </c>
      <c r="E35" s="5">
        <f t="shared" si="3"/>
        <v>1.0787299999999931</v>
      </c>
      <c r="F35" s="5">
        <f t="shared" si="4"/>
        <v>1.2636273275376662</v>
      </c>
      <c r="G35">
        <f t="shared" si="5"/>
        <v>58.6139173894042</v>
      </c>
      <c r="I35">
        <v>8.2799999999999994</v>
      </c>
    </row>
    <row r="36" spans="1:9" x14ac:dyDescent="0.2">
      <c r="A36">
        <f t="shared" si="6"/>
        <v>0.34000000000000014</v>
      </c>
      <c r="B36">
        <f t="shared" si="7"/>
        <v>13.40960000000001</v>
      </c>
      <c r="C36">
        <f t="shared" si="8"/>
        <v>50.33768000000002</v>
      </c>
      <c r="D36" s="5">
        <f t="shared" si="2"/>
        <v>0.66830000000000211</v>
      </c>
      <c r="E36" s="5">
        <f t="shared" si="3"/>
        <v>1.0643900000000102</v>
      </c>
      <c r="F36" s="5">
        <f t="shared" si="4"/>
        <v>1.2568018786189112</v>
      </c>
      <c r="G36">
        <f t="shared" si="5"/>
        <v>57.876465090724565</v>
      </c>
      <c r="I36">
        <v>8.2799999999999994</v>
      </c>
    </row>
    <row r="37" spans="1:9" x14ac:dyDescent="0.2">
      <c r="A37">
        <f t="shared" si="6"/>
        <v>0.35000000000000014</v>
      </c>
      <c r="B37">
        <f t="shared" si="7"/>
        <v>14.087500000000009</v>
      </c>
      <c r="C37">
        <f t="shared" si="8"/>
        <v>51.388750000000016</v>
      </c>
      <c r="D37" s="5">
        <f t="shared" si="2"/>
        <v>0.67789999999999928</v>
      </c>
      <c r="E37" s="5">
        <f t="shared" si="3"/>
        <v>1.0510699999999957</v>
      </c>
      <c r="F37" s="5">
        <f t="shared" si="4"/>
        <v>1.2507184155116571</v>
      </c>
      <c r="G37">
        <f t="shared" si="5"/>
        <v>57.179529580951197</v>
      </c>
      <c r="I37">
        <v>8.2799999999999994</v>
      </c>
    </row>
    <row r="38" spans="1:9" x14ac:dyDescent="0.2">
      <c r="A38">
        <f t="shared" si="6"/>
        <v>0.36000000000000015</v>
      </c>
      <c r="B38">
        <f t="shared" si="7"/>
        <v>14.774400000000011</v>
      </c>
      <c r="C38">
        <f t="shared" si="8"/>
        <v>52.427520000000023</v>
      </c>
      <c r="D38" s="5">
        <f t="shared" si="2"/>
        <v>0.6869000000000014</v>
      </c>
      <c r="E38" s="5">
        <f t="shared" si="3"/>
        <v>1.0387700000000066</v>
      </c>
      <c r="F38" s="5">
        <f t="shared" si="4"/>
        <v>1.2453412074206875</v>
      </c>
      <c r="G38">
        <f t="shared" si="5"/>
        <v>56.524817277094506</v>
      </c>
      <c r="I38">
        <v>8.2799999999999994</v>
      </c>
    </row>
    <row r="39" spans="1:9" x14ac:dyDescent="0.2">
      <c r="A39">
        <f t="shared" si="6"/>
        <v>0.37000000000000016</v>
      </c>
      <c r="B39">
        <f t="shared" si="7"/>
        <v>15.469700000000014</v>
      </c>
      <c r="C39">
        <f t="shared" si="8"/>
        <v>53.455010000000016</v>
      </c>
      <c r="D39" s="5">
        <f t="shared" si="2"/>
        <v>0.69530000000000314</v>
      </c>
      <c r="E39" s="5">
        <f t="shared" si="3"/>
        <v>1.0274899999999931</v>
      </c>
      <c r="F39" s="5">
        <f t="shared" si="4"/>
        <v>1.2406360425604241</v>
      </c>
      <c r="G39">
        <f t="shared" si="5"/>
        <v>55.913882940587854</v>
      </c>
      <c r="I39">
        <v>8.2799999999999994</v>
      </c>
    </row>
    <row r="40" spans="1:9" x14ac:dyDescent="0.2">
      <c r="A40">
        <f t="shared" si="6"/>
        <v>0.38000000000000017</v>
      </c>
      <c r="B40">
        <f t="shared" si="7"/>
        <v>16.172800000000013</v>
      </c>
      <c r="C40">
        <f t="shared" si="8"/>
        <v>54.472240000000021</v>
      </c>
      <c r="D40" s="5">
        <f t="shared" si="2"/>
        <v>0.70309999999999917</v>
      </c>
      <c r="E40" s="5">
        <f t="shared" si="3"/>
        <v>1.017230000000005</v>
      </c>
      <c r="F40" s="5">
        <f t="shared" si="4"/>
        <v>1.2365704520568204</v>
      </c>
      <c r="G40">
        <f t="shared" si="5"/>
        <v>55.348129164323034</v>
      </c>
      <c r="I40">
        <v>8.2799999999999994</v>
      </c>
    </row>
    <row r="41" spans="1:9" x14ac:dyDescent="0.2">
      <c r="A41">
        <f t="shared" si="6"/>
        <v>0.39000000000000018</v>
      </c>
      <c r="B41">
        <f t="shared" si="7"/>
        <v>16.883100000000013</v>
      </c>
      <c r="C41">
        <f t="shared" si="8"/>
        <v>55.480230000000013</v>
      </c>
      <c r="D41" s="5">
        <f t="shared" si="2"/>
        <v>0.71030000000000015</v>
      </c>
      <c r="E41" s="5">
        <f t="shared" si="3"/>
        <v>1.0079899999999924</v>
      </c>
      <c r="F41" s="5">
        <f t="shared" si="4"/>
        <v>1.2331139161083153</v>
      </c>
      <c r="G41">
        <f t="shared" si="5"/>
        <v>54.828807362523705</v>
      </c>
      <c r="I41">
        <v>8.2799999999999994</v>
      </c>
    </row>
    <row r="42" spans="1:9" x14ac:dyDescent="0.2">
      <c r="A42">
        <f t="shared" si="6"/>
        <v>0.40000000000000019</v>
      </c>
      <c r="B42">
        <f t="shared" si="7"/>
        <v>17.600000000000012</v>
      </c>
      <c r="C42">
        <f t="shared" si="8"/>
        <v>56.480000000000025</v>
      </c>
      <c r="D42" s="5">
        <f t="shared" si="2"/>
        <v>0.71689999999999898</v>
      </c>
      <c r="E42" s="5">
        <f t="shared" si="3"/>
        <v>0.99977000000001226</v>
      </c>
      <c r="F42" s="5">
        <f t="shared" si="4"/>
        <v>1.2302380513136566</v>
      </c>
      <c r="G42">
        <f t="shared" si="5"/>
        <v>54.357020002598354</v>
      </c>
      <c r="I42">
        <v>8.2799999999999994</v>
      </c>
    </row>
    <row r="43" spans="1:9" x14ac:dyDescent="0.2">
      <c r="A43">
        <f t="shared" si="6"/>
        <v>0.4100000000000002</v>
      </c>
      <c r="B43">
        <f t="shared" si="7"/>
        <v>18.322900000000015</v>
      </c>
      <c r="C43">
        <f t="shared" si="8"/>
        <v>57.472570000000019</v>
      </c>
      <c r="D43" s="5">
        <f t="shared" si="2"/>
        <v>0.72290000000000276</v>
      </c>
      <c r="E43" s="5">
        <f t="shared" si="3"/>
        <v>0.99256999999999351</v>
      </c>
      <c r="F43" s="5">
        <f t="shared" si="4"/>
        <v>1.2279167784911122</v>
      </c>
      <c r="G43">
        <f t="shared" si="5"/>
        <v>53.933723809344734</v>
      </c>
      <c r="I43">
        <v>8.2799999999999994</v>
      </c>
    </row>
    <row r="44" spans="1:9" x14ac:dyDescent="0.2">
      <c r="A44">
        <f t="shared" si="6"/>
        <v>0.42000000000000021</v>
      </c>
      <c r="B44">
        <f t="shared" si="7"/>
        <v>19.051200000000016</v>
      </c>
      <c r="C44">
        <f t="shared" si="8"/>
        <v>58.458960000000026</v>
      </c>
      <c r="D44" s="5">
        <f t="shared" si="2"/>
        <v>0.72830000000000084</v>
      </c>
      <c r="E44" s="5">
        <f t="shared" si="3"/>
        <v>0.98639000000000721</v>
      </c>
      <c r="F44" s="5">
        <f t="shared" si="4"/>
        <v>1.226126470679112</v>
      </c>
      <c r="G44">
        <f t="shared" si="5"/>
        <v>53.559733673608768</v>
      </c>
      <c r="I44">
        <v>8.2799999999999994</v>
      </c>
    </row>
    <row r="45" spans="1:9" x14ac:dyDescent="0.2">
      <c r="A45">
        <f t="shared" si="6"/>
        <v>0.43000000000000022</v>
      </c>
      <c r="B45">
        <f t="shared" si="7"/>
        <v>19.784300000000016</v>
      </c>
      <c r="C45">
        <f t="shared" si="8"/>
        <v>59.440190000000015</v>
      </c>
      <c r="D45" s="5">
        <f t="shared" si="2"/>
        <v>0.73310000000000031</v>
      </c>
      <c r="E45" s="5">
        <f t="shared" si="3"/>
        <v>0.98122999999998939</v>
      </c>
      <c r="F45" s="5">
        <f t="shared" si="4"/>
        <v>1.2248460813098025</v>
      </c>
      <c r="G45">
        <f t="shared" si="5"/>
        <v>53.235727008056195</v>
      </c>
      <c r="I45">
        <v>8.2799999999999994</v>
      </c>
    </row>
    <row r="46" spans="1:9" x14ac:dyDescent="0.2">
      <c r="A46">
        <f t="shared" si="6"/>
        <v>0.44000000000000022</v>
      </c>
      <c r="B46">
        <f t="shared" si="7"/>
        <v>20.521600000000014</v>
      </c>
      <c r="C46">
        <f t="shared" si="8"/>
        <v>60.417280000000019</v>
      </c>
      <c r="D46" s="5">
        <f t="shared" si="2"/>
        <v>0.73729999999999762</v>
      </c>
      <c r="E46" s="5">
        <f t="shared" si="3"/>
        <v>0.97709000000000401</v>
      </c>
      <c r="F46" s="5">
        <f t="shared" si="4"/>
        <v>1.2240572527868148</v>
      </c>
      <c r="G46">
        <f t="shared" si="5"/>
        <v>52.96224831075525</v>
      </c>
      <c r="I46">
        <v>8.2799999999999994</v>
      </c>
    </row>
    <row r="47" spans="1:9" x14ac:dyDescent="0.2">
      <c r="A47">
        <f t="shared" si="6"/>
        <v>0.45000000000000023</v>
      </c>
      <c r="B47">
        <f t="shared" si="7"/>
        <v>21.262500000000017</v>
      </c>
      <c r="C47">
        <f t="shared" si="8"/>
        <v>61.391250000000014</v>
      </c>
      <c r="D47" s="5">
        <f t="shared" si="2"/>
        <v>0.74090000000000344</v>
      </c>
      <c r="E47" s="5">
        <f t="shared" si="3"/>
        <v>0.97396999999999423</v>
      </c>
      <c r="F47" s="5">
        <f t="shared" si="4"/>
        <v>1.2237444058707658</v>
      </c>
      <c r="G47">
        <f t="shared" si="5"/>
        <v>52.739713720927263</v>
      </c>
      <c r="I47">
        <v>8.2799999999999994</v>
      </c>
    </row>
    <row r="48" spans="1:9" x14ac:dyDescent="0.2">
      <c r="A48">
        <f t="shared" si="6"/>
        <v>0.46000000000000024</v>
      </c>
      <c r="B48">
        <f t="shared" si="7"/>
        <v>22.006400000000021</v>
      </c>
      <c r="C48">
        <f t="shared" si="8"/>
        <v>62.363120000000023</v>
      </c>
      <c r="D48" s="5">
        <f t="shared" si="2"/>
        <v>0.74390000000000356</v>
      </c>
      <c r="E48" s="5">
        <f t="shared" si="3"/>
        <v>0.97187000000000978</v>
      </c>
      <c r="F48" s="5">
        <f t="shared" si="4"/>
        <v>1.2238948103901841</v>
      </c>
      <c r="G48">
        <f t="shared" si="5"/>
        <v>52.568415379256599</v>
      </c>
      <c r="I48">
        <v>8.2799999999999994</v>
      </c>
    </row>
    <row r="49" spans="1:9" x14ac:dyDescent="0.2">
      <c r="A49">
        <f t="shared" si="6"/>
        <v>0.47000000000000025</v>
      </c>
      <c r="B49">
        <f t="shared" si="7"/>
        <v>22.752700000000019</v>
      </c>
      <c r="C49">
        <f t="shared" si="8"/>
        <v>63.333910000000031</v>
      </c>
      <c r="D49" s="5">
        <f t="shared" si="2"/>
        <v>0.74629999999999797</v>
      </c>
      <c r="E49" s="5">
        <f t="shared" si="3"/>
        <v>0.97079000000000804</v>
      </c>
      <c r="F49" s="5">
        <f t="shared" si="4"/>
        <v>1.224498637851432</v>
      </c>
      <c r="G49">
        <f t="shared" si="5"/>
        <v>52.448525435950742</v>
      </c>
      <c r="I49">
        <v>8.2799999999999994</v>
      </c>
    </row>
    <row r="50" spans="1:9" x14ac:dyDescent="0.2">
      <c r="A50">
        <f t="shared" si="6"/>
        <v>0.48000000000000026</v>
      </c>
      <c r="B50">
        <f t="shared" si="7"/>
        <v>23.500800000000019</v>
      </c>
      <c r="C50">
        <f t="shared" si="8"/>
        <v>64.304640000000035</v>
      </c>
      <c r="D50" s="5">
        <f t="shared" si="2"/>
        <v>0.74810000000000088</v>
      </c>
      <c r="E50" s="5">
        <f t="shared" si="3"/>
        <v>0.9707300000000032</v>
      </c>
      <c r="F50" s="5">
        <f t="shared" si="4"/>
        <v>1.2255489965317614</v>
      </c>
      <c r="G50">
        <f t="shared" si="5"/>
        <v>52.380099582394223</v>
      </c>
      <c r="I50">
        <v>8.2799999999999994</v>
      </c>
    </row>
    <row r="51" spans="1:9" x14ac:dyDescent="0.2">
      <c r="A51">
        <f t="shared" si="6"/>
        <v>0.49000000000000027</v>
      </c>
      <c r="B51">
        <f t="shared" si="7"/>
        <v>24.250100000000018</v>
      </c>
      <c r="C51">
        <f t="shared" si="8"/>
        <v>65.27633000000003</v>
      </c>
      <c r="D51" s="5">
        <f t="shared" si="2"/>
        <v>0.74929999999999808</v>
      </c>
      <c r="E51" s="5">
        <f t="shared" si="3"/>
        <v>0.97168999999999528</v>
      </c>
      <c r="F51" s="5">
        <f t="shared" si="4"/>
        <v>1.2270419496088909</v>
      </c>
      <c r="G51">
        <f t="shared" si="5"/>
        <v>52.363080015581005</v>
      </c>
      <c r="I51">
        <v>8.2799999999999994</v>
      </c>
    </row>
    <row r="52" spans="1:9" x14ac:dyDescent="0.2">
      <c r="A52">
        <f t="shared" si="6"/>
        <v>0.50000000000000022</v>
      </c>
      <c r="B52">
        <f t="shared" si="7"/>
        <v>25.000000000000021</v>
      </c>
      <c r="C52">
        <f t="shared" si="8"/>
        <v>66.250000000000014</v>
      </c>
      <c r="D52" s="5">
        <f t="shared" si="2"/>
        <v>0.74990000000000379</v>
      </c>
      <c r="E52" s="5">
        <f t="shared" si="3"/>
        <v>0.97366999999998427</v>
      </c>
      <c r="F52" s="5">
        <f t="shared" si="4"/>
        <v>1.2289765168220161</v>
      </c>
      <c r="G52">
        <f t="shared" si="5"/>
        <v>52.397297777944509</v>
      </c>
      <c r="I52">
        <v>8.2799999999999994</v>
      </c>
    </row>
    <row r="53" spans="1:9" x14ac:dyDescent="0.2">
      <c r="A53">
        <f t="shared" si="6"/>
        <v>0.51000000000000023</v>
      </c>
      <c r="B53">
        <f t="shared" si="7"/>
        <v>25.749900000000018</v>
      </c>
      <c r="C53">
        <f t="shared" si="8"/>
        <v>67.226670000000041</v>
      </c>
      <c r="D53" s="5">
        <f t="shared" si="2"/>
        <v>0.74989999999999668</v>
      </c>
      <c r="E53" s="5">
        <f t="shared" si="3"/>
        <v>0.97667000000002702</v>
      </c>
      <c r="F53" s="5">
        <f t="shared" si="4"/>
        <v>1.2313546600797221</v>
      </c>
      <c r="G53">
        <f t="shared" si="5"/>
        <v>52.482474448071152</v>
      </c>
      <c r="I53">
        <v>8.2799999999999994</v>
      </c>
    </row>
    <row r="54" spans="1:9" x14ac:dyDescent="0.2">
      <c r="A54">
        <f t="shared" si="6"/>
        <v>0.52000000000000024</v>
      </c>
      <c r="B54">
        <f t="shared" si="7"/>
        <v>26.499200000000016</v>
      </c>
      <c r="C54">
        <f t="shared" si="8"/>
        <v>68.207360000000023</v>
      </c>
      <c r="D54" s="5">
        <f t="shared" si="2"/>
        <v>0.74929999999999808</v>
      </c>
      <c r="E54" s="5">
        <f t="shared" si="3"/>
        <v>0.98068999999998141</v>
      </c>
      <c r="F54" s="5">
        <f t="shared" si="4"/>
        <v>1.2341812533416479</v>
      </c>
      <c r="G54">
        <f t="shared" si="5"/>
        <v>52.618223189613957</v>
      </c>
      <c r="I54">
        <v>8.2799999999999994</v>
      </c>
    </row>
    <row r="55" spans="1:9" x14ac:dyDescent="0.2">
      <c r="A55">
        <f t="shared" si="6"/>
        <v>0.53000000000000025</v>
      </c>
      <c r="B55">
        <f t="shared" si="7"/>
        <v>27.247300000000021</v>
      </c>
      <c r="C55">
        <f t="shared" si="8"/>
        <v>69.193090000000012</v>
      </c>
      <c r="D55" s="5">
        <f t="shared" si="2"/>
        <v>0.74810000000000443</v>
      </c>
      <c r="E55" s="5">
        <f t="shared" si="3"/>
        <v>0.98572999999998956</v>
      </c>
      <c r="F55" s="5">
        <f t="shared" si="4"/>
        <v>1.2374640370127876</v>
      </c>
      <c r="G55">
        <f t="shared" si="5"/>
        <v>52.804049196265055</v>
      </c>
      <c r="I55">
        <v>8.2799999999999994</v>
      </c>
    </row>
    <row r="56" spans="1:9" x14ac:dyDescent="0.2">
      <c r="A56">
        <f t="shared" si="6"/>
        <v>0.54000000000000026</v>
      </c>
      <c r="B56">
        <f t="shared" si="7"/>
        <v>27.993600000000022</v>
      </c>
      <c r="C56">
        <f t="shared" si="8"/>
        <v>70.184880000000021</v>
      </c>
      <c r="D56" s="5">
        <f t="shared" si="2"/>
        <v>0.74630000000000152</v>
      </c>
      <c r="E56" s="5">
        <f t="shared" si="3"/>
        <v>0.99179000000000883</v>
      </c>
      <c r="F56" s="5">
        <f t="shared" si="4"/>
        <v>1.241213557007826</v>
      </c>
      <c r="G56">
        <f t="shared" si="5"/>
        <v>53.039349599331942</v>
      </c>
      <c r="I56">
        <v>8.2799999999999994</v>
      </c>
    </row>
    <row r="57" spans="1:9" x14ac:dyDescent="0.2">
      <c r="A57">
        <f t="shared" si="6"/>
        <v>0.55000000000000027</v>
      </c>
      <c r="B57">
        <f t="shared" si="7"/>
        <v>28.737500000000022</v>
      </c>
      <c r="C57">
        <f t="shared" si="8"/>
        <v>71.183750000000032</v>
      </c>
      <c r="D57" s="5">
        <f t="shared" si="2"/>
        <v>0.74390000000000001</v>
      </c>
      <c r="E57" s="5">
        <f t="shared" si="3"/>
        <v>0.9988700000000108</v>
      </c>
      <c r="F57" s="5">
        <f t="shared" si="4"/>
        <v>1.245443088583345</v>
      </c>
      <c r="G57">
        <f t="shared" si="5"/>
        <v>53.323412931321265</v>
      </c>
      <c r="I57">
        <v>8.2799999999999994</v>
      </c>
    </row>
    <row r="58" spans="1:9" x14ac:dyDescent="0.2">
      <c r="A58">
        <f t="shared" si="6"/>
        <v>0.56000000000000028</v>
      </c>
      <c r="B58">
        <f t="shared" si="7"/>
        <v>29.478400000000022</v>
      </c>
      <c r="C58">
        <f t="shared" si="8"/>
        <v>72.190720000000013</v>
      </c>
      <c r="D58" s="5">
        <f t="shared" si="2"/>
        <v>0.74089999999999989</v>
      </c>
      <c r="E58" s="5">
        <f t="shared" si="3"/>
        <v>1.0069699999999813</v>
      </c>
      <c r="F58" s="5">
        <f t="shared" si="4"/>
        <v>1.2501685449970183</v>
      </c>
      <c r="G58">
        <f t="shared" si="5"/>
        <v>53.655418263230686</v>
      </c>
      <c r="I58">
        <v>8.2799999999999994</v>
      </c>
    </row>
    <row r="59" spans="1:9" x14ac:dyDescent="0.2">
      <c r="A59">
        <f t="shared" si="6"/>
        <v>0.57000000000000028</v>
      </c>
      <c r="B59">
        <f t="shared" si="7"/>
        <v>30.215700000000016</v>
      </c>
      <c r="C59">
        <f t="shared" si="8"/>
        <v>73.206810000000033</v>
      </c>
      <c r="D59" s="5">
        <f t="shared" si="2"/>
        <v>0.73729999999999407</v>
      </c>
      <c r="E59" s="5">
        <f t="shared" si="3"/>
        <v>1.0160900000000197</v>
      </c>
      <c r="F59" s="5">
        <f t="shared" si="4"/>
        <v>1.2554083710490509</v>
      </c>
      <c r="G59">
        <f t="shared" si="5"/>
        <v>54.034434154827359</v>
      </c>
      <c r="I59">
        <v>8.2799999999999994</v>
      </c>
    </row>
    <row r="60" spans="1:9" x14ac:dyDescent="0.2">
      <c r="A60">
        <f t="shared" si="6"/>
        <v>0.58000000000000029</v>
      </c>
      <c r="B60">
        <f t="shared" si="7"/>
        <v>30.948800000000027</v>
      </c>
      <c r="C60">
        <f t="shared" si="8"/>
        <v>74.233040000000031</v>
      </c>
      <c r="D60" s="5">
        <f t="shared" si="2"/>
        <v>0.73310000000001097</v>
      </c>
      <c r="E60" s="5">
        <f t="shared" si="3"/>
        <v>1.0262299999999982</v>
      </c>
      <c r="F60" s="5">
        <f t="shared" si="4"/>
        <v>1.2611834215925979</v>
      </c>
      <c r="G60">
        <f t="shared" si="5"/>
        <v>54.459417575414271</v>
      </c>
      <c r="I60">
        <v>8.2799999999999994</v>
      </c>
    </row>
    <row r="61" spans="1:9" x14ac:dyDescent="0.2">
      <c r="A61">
        <f t="shared" si="6"/>
        <v>0.5900000000000003</v>
      </c>
      <c r="B61">
        <f t="shared" si="7"/>
        <v>31.677100000000021</v>
      </c>
      <c r="C61">
        <f t="shared" si="8"/>
        <v>75.270430000000033</v>
      </c>
      <c r="D61" s="5">
        <f t="shared" si="2"/>
        <v>0.72829999999999373</v>
      </c>
      <c r="E61" s="5">
        <f t="shared" si="3"/>
        <v>1.037390000000002</v>
      </c>
      <c r="F61" s="5">
        <f t="shared" si="4"/>
        <v>1.267516825174323</v>
      </c>
      <c r="G61">
        <f t="shared" si="5"/>
        <v>54.929212966998122</v>
      </c>
      <c r="I61">
        <v>8.2799999999999994</v>
      </c>
    </row>
    <row r="62" spans="1:9" x14ac:dyDescent="0.2">
      <c r="A62">
        <f t="shared" si="6"/>
        <v>0.60000000000000031</v>
      </c>
      <c r="B62">
        <f t="shared" si="7"/>
        <v>32.40000000000002</v>
      </c>
      <c r="C62">
        <f t="shared" si="8"/>
        <v>76.320000000000036</v>
      </c>
      <c r="D62" s="5">
        <f t="shared" si="2"/>
        <v>0.72289999999999921</v>
      </c>
      <c r="E62" s="5">
        <f t="shared" si="3"/>
        <v>1.0495700000000028</v>
      </c>
      <c r="F62" s="5">
        <f t="shared" si="4"/>
        <v>1.2744338330804017</v>
      </c>
      <c r="G62">
        <f t="shared" si="5"/>
        <v>55.442551631513403</v>
      </c>
      <c r="I62">
        <v>8.2799999999999994</v>
      </c>
    </row>
    <row r="63" spans="1:9" x14ac:dyDescent="0.2">
      <c r="A63">
        <f t="shared" si="6"/>
        <v>0.61000000000000032</v>
      </c>
      <c r="B63">
        <f t="shared" si="7"/>
        <v>33.116900000000015</v>
      </c>
      <c r="C63">
        <f t="shared" si="8"/>
        <v>77.38277000000005</v>
      </c>
      <c r="D63" s="5">
        <f t="shared" si="2"/>
        <v>0.71689999999999543</v>
      </c>
      <c r="E63" s="5">
        <f t="shared" si="3"/>
        <v>1.0627700000000146</v>
      </c>
      <c r="F63" s="5">
        <f t="shared" si="4"/>
        <v>1.2819616542237231</v>
      </c>
      <c r="G63">
        <f t="shared" si="5"/>
        <v>55.998051628545525</v>
      </c>
      <c r="I63">
        <v>8.2799999999999994</v>
      </c>
    </row>
    <row r="64" spans="1:9" x14ac:dyDescent="0.2">
      <c r="A64">
        <f t="shared" si="6"/>
        <v>0.62000000000000033</v>
      </c>
      <c r="B64">
        <f t="shared" si="7"/>
        <v>33.827200000000019</v>
      </c>
      <c r="C64">
        <f t="shared" si="8"/>
        <v>78.459760000000045</v>
      </c>
      <c r="D64" s="5">
        <f t="shared" si="2"/>
        <v>0.71030000000000371</v>
      </c>
      <c r="E64" s="5">
        <f t="shared" si="3"/>
        <v>1.076989999999995</v>
      </c>
      <c r="F64" s="5">
        <f t="shared" si="4"/>
        <v>1.2901292765068137</v>
      </c>
      <c r="G64">
        <f t="shared" si="5"/>
        <v>56.59421836874477</v>
      </c>
      <c r="I64">
        <v>8.2799999999999994</v>
      </c>
    </row>
    <row r="65" spans="1:9" x14ac:dyDescent="0.2">
      <c r="A65">
        <f t="shared" si="6"/>
        <v>0.63000000000000034</v>
      </c>
      <c r="B65">
        <f t="shared" si="7"/>
        <v>34.530300000000018</v>
      </c>
      <c r="C65">
        <f t="shared" si="8"/>
        <v>79.551990000000046</v>
      </c>
      <c r="D65" s="5">
        <f t="shared" si="2"/>
        <v>0.70309999999999917</v>
      </c>
      <c r="E65" s="5">
        <f t="shared" si="3"/>
        <v>1.0922300000000007</v>
      </c>
      <c r="F65" s="5">
        <f t="shared" si="4"/>
        <v>1.298967275530835</v>
      </c>
      <c r="G65">
        <f t="shared" si="5"/>
        <v>57.229446080692995</v>
      </c>
      <c r="I65">
        <v>8.2799999999999994</v>
      </c>
    </row>
    <row r="66" spans="1:9" x14ac:dyDescent="0.2">
      <c r="A66">
        <f t="shared" si="6"/>
        <v>0.64000000000000035</v>
      </c>
      <c r="B66">
        <f t="shared" ref="B66:B97" si="9">ax*POWER(A66,3)+bx*POWER(A66,2)+cx*A66+x0</f>
        <v>35.225600000000028</v>
      </c>
      <c r="C66">
        <f t="shared" ref="C66:C102" si="10">ay*POWER(A66,3)+by*POWER(A66,2)+cy*A66+y0</f>
        <v>80.660480000000021</v>
      </c>
      <c r="D66" s="5">
        <f t="shared" si="2"/>
        <v>0.69530000000001024</v>
      </c>
      <c r="E66" s="5">
        <f t="shared" si="3"/>
        <v>1.1084899999999749</v>
      </c>
      <c r="F66" s="5">
        <f t="shared" si="4"/>
        <v>1.3085076117852577</v>
      </c>
      <c r="G66">
        <f t="shared" si="5"/>
        <v>57.902020314629674</v>
      </c>
      <c r="I66">
        <v>8.2799999999999994</v>
      </c>
    </row>
    <row r="67" spans="1:9" x14ac:dyDescent="0.2">
      <c r="A67">
        <f t="shared" si="6"/>
        <v>0.65000000000000036</v>
      </c>
      <c r="B67">
        <f t="shared" si="9"/>
        <v>35.912500000000023</v>
      </c>
      <c r="C67">
        <f t="shared" si="10"/>
        <v>81.786250000000052</v>
      </c>
      <c r="D67" s="5">
        <f t="shared" ref="D67:D102" si="11">B67-B66</f>
        <v>0.68689999999999429</v>
      </c>
      <c r="E67" s="5">
        <f t="shared" ref="E67:E102" si="12">C67-C66</f>
        <v>1.1257700000000312</v>
      </c>
      <c r="F67" s="5">
        <f t="shared" ref="F67:F102" si="13">SQRT(POWER(D67,2) + POWER(E67,2))</f>
        <v>1.3187834177377507</v>
      </c>
      <c r="G67">
        <f t="shared" ref="G67:G102" si="14">DEGREES(ATAN2(D67,E67))</f>
        <v>58.610121625262167</v>
      </c>
      <c r="I67">
        <v>8.2799999999999994</v>
      </c>
    </row>
    <row r="68" spans="1:9" x14ac:dyDescent="0.2">
      <c r="A68">
        <f t="shared" ref="A68:A102" si="15">A67+0.01</f>
        <v>0.66000000000000036</v>
      </c>
      <c r="B68">
        <f t="shared" si="9"/>
        <v>36.590400000000031</v>
      </c>
      <c r="C68">
        <f t="shared" si="10"/>
        <v>82.930320000000052</v>
      </c>
      <c r="D68" s="5">
        <f t="shared" si="11"/>
        <v>0.67790000000000816</v>
      </c>
      <c r="E68" s="5">
        <f t="shared" si="12"/>
        <v>1.1440699999999993</v>
      </c>
      <c r="F68" s="5">
        <f t="shared" si="13"/>
        <v>1.3298287765347874</v>
      </c>
      <c r="G68">
        <f t="shared" si="14"/>
        <v>59.35183054769287</v>
      </c>
      <c r="I68">
        <v>8.2799999999999994</v>
      </c>
    </row>
    <row r="69" spans="1:9" x14ac:dyDescent="0.2">
      <c r="A69">
        <f t="shared" si="15"/>
        <v>0.67000000000000037</v>
      </c>
      <c r="B69">
        <f t="shared" si="9"/>
        <v>37.258700000000033</v>
      </c>
      <c r="C69">
        <f t="shared" si="10"/>
        <v>84.09371000000003</v>
      </c>
      <c r="D69" s="5">
        <f t="shared" si="11"/>
        <v>0.66830000000000211</v>
      </c>
      <c r="E69" s="5">
        <f t="shared" si="12"/>
        <v>1.1633899999999784</v>
      </c>
      <c r="F69" s="5">
        <f t="shared" si="13"/>
        <v>1.3416784943122375</v>
      </c>
      <c r="G69">
        <f t="shared" si="14"/>
        <v>60.125133946103283</v>
      </c>
      <c r="I69">
        <v>8.2799999999999994</v>
      </c>
    </row>
    <row r="70" spans="1:9" x14ac:dyDescent="0.2">
      <c r="A70">
        <f t="shared" si="15"/>
        <v>0.68000000000000038</v>
      </c>
      <c r="B70">
        <f t="shared" si="9"/>
        <v>37.91680000000003</v>
      </c>
      <c r="C70">
        <f t="shared" si="10"/>
        <v>85.277440000000041</v>
      </c>
      <c r="D70" s="5">
        <f t="shared" si="11"/>
        <v>0.65809999999999746</v>
      </c>
      <c r="E70" s="5">
        <f t="shared" si="12"/>
        <v>1.1837300000000113</v>
      </c>
      <c r="F70" s="5">
        <f t="shared" si="13"/>
        <v>1.3543678683799403</v>
      </c>
      <c r="G70">
        <f t="shared" si="14"/>
        <v>60.92793277463435</v>
      </c>
      <c r="I70">
        <v>8.2799999999999994</v>
      </c>
    </row>
    <row r="71" spans="1:9" x14ac:dyDescent="0.2">
      <c r="A71">
        <f t="shared" si="15"/>
        <v>0.69000000000000039</v>
      </c>
      <c r="B71">
        <f t="shared" si="9"/>
        <v>38.564100000000025</v>
      </c>
      <c r="C71">
        <f t="shared" si="10"/>
        <v>86.482530000000054</v>
      </c>
      <c r="D71" s="5">
        <f t="shared" si="11"/>
        <v>0.64729999999999421</v>
      </c>
      <c r="E71" s="5">
        <f t="shared" si="12"/>
        <v>1.2050900000000127</v>
      </c>
      <c r="F71" s="5">
        <f t="shared" si="13"/>
        <v>1.3679324537783373</v>
      </c>
      <c r="G71">
        <f t="shared" si="14"/>
        <v>61.758051245646236</v>
      </c>
      <c r="I71">
        <v>8.2799999999999994</v>
      </c>
    </row>
    <row r="72" spans="1:9" x14ac:dyDescent="0.2">
      <c r="A72">
        <f t="shared" si="15"/>
        <v>0.7000000000000004</v>
      </c>
      <c r="B72">
        <f t="shared" si="9"/>
        <v>39.200000000000024</v>
      </c>
      <c r="C72">
        <f t="shared" si="10"/>
        <v>87.710000000000051</v>
      </c>
      <c r="D72" s="5">
        <f t="shared" si="11"/>
        <v>0.63589999999999947</v>
      </c>
      <c r="E72" s="5">
        <f t="shared" si="12"/>
        <v>1.2274699999999967</v>
      </c>
      <c r="F72" s="5">
        <f t="shared" si="13"/>
        <v>1.3824078308878287</v>
      </c>
      <c r="G72">
        <f t="shared" si="14"/>
        <v>62.613247353395664</v>
      </c>
      <c r="I72">
        <v>8.2799999999999994</v>
      </c>
    </row>
    <row r="73" spans="1:9" x14ac:dyDescent="0.2">
      <c r="A73">
        <f t="shared" si="15"/>
        <v>0.71000000000000041</v>
      </c>
      <c r="B73">
        <f t="shared" si="9"/>
        <v>39.823900000000023</v>
      </c>
      <c r="C73">
        <f t="shared" si="10"/>
        <v>88.960870000000043</v>
      </c>
      <c r="D73" s="5">
        <f t="shared" si="11"/>
        <v>0.62389999999999901</v>
      </c>
      <c r="E73" s="5">
        <f t="shared" si="12"/>
        <v>1.2508699999999919</v>
      </c>
      <c r="F73" s="5">
        <f t="shared" si="13"/>
        <v>1.3978293768911778</v>
      </c>
      <c r="G73">
        <f t="shared" si="14"/>
        <v>63.491224653325077</v>
      </c>
      <c r="I73">
        <v>8.2799999999999994</v>
      </c>
    </row>
    <row r="74" spans="1:9" x14ac:dyDescent="0.2">
      <c r="A74">
        <f t="shared" si="15"/>
        <v>0.72000000000000042</v>
      </c>
      <c r="B74">
        <f t="shared" si="9"/>
        <v>40.435200000000023</v>
      </c>
      <c r="C74">
        <f t="shared" si="10"/>
        <v>90.236160000000041</v>
      </c>
      <c r="D74" s="5">
        <f t="shared" si="11"/>
        <v>0.61129999999999995</v>
      </c>
      <c r="E74" s="5">
        <f t="shared" si="12"/>
        <v>1.2752899999999983</v>
      </c>
      <c r="F74" s="5">
        <f t="shared" si="13"/>
        <v>1.4142320439376261</v>
      </c>
      <c r="G74">
        <f t="shared" si="14"/>
        <v>64.389645150684771</v>
      </c>
      <c r="I74">
        <v>8.2799999999999994</v>
      </c>
    </row>
    <row r="75" spans="1:9" x14ac:dyDescent="0.2">
      <c r="A75">
        <f t="shared" si="15"/>
        <v>0.73000000000000043</v>
      </c>
      <c r="B75">
        <f t="shared" si="9"/>
        <v>41.033300000000018</v>
      </c>
      <c r="C75">
        <f t="shared" si="10"/>
        <v>91.536890000000071</v>
      </c>
      <c r="D75" s="5">
        <f t="shared" si="11"/>
        <v>0.59809999999999519</v>
      </c>
      <c r="E75" s="5">
        <f t="shared" si="12"/>
        <v>1.3007300000000299</v>
      </c>
      <c r="F75" s="5">
        <f t="shared" si="13"/>
        <v>1.4316501468236127</v>
      </c>
      <c r="G75">
        <f t="shared" si="14"/>
        <v>65.306143109328914</v>
      </c>
      <c r="I75">
        <v>8.2799999999999994</v>
      </c>
    </row>
    <row r="76" spans="1:9" x14ac:dyDescent="0.2">
      <c r="A76">
        <f t="shared" si="15"/>
        <v>0.74000000000000044</v>
      </c>
      <c r="B76">
        <f t="shared" si="9"/>
        <v>41.617600000000031</v>
      </c>
      <c r="C76">
        <f t="shared" si="10"/>
        <v>92.864080000000058</v>
      </c>
      <c r="D76" s="5">
        <f t="shared" si="11"/>
        <v>0.58430000000001314</v>
      </c>
      <c r="E76" s="5">
        <f t="shared" si="12"/>
        <v>1.3271899999999874</v>
      </c>
      <c r="F76" s="5">
        <f t="shared" si="13"/>
        <v>1.4501171628871861</v>
      </c>
      <c r="G76">
        <f t="shared" si="14"/>
        <v>66.238339554392752</v>
      </c>
      <c r="I76">
        <v>8.2799999999999994</v>
      </c>
    </row>
    <row r="77" spans="1:9" x14ac:dyDescent="0.2">
      <c r="A77">
        <f t="shared" si="15"/>
        <v>0.75000000000000044</v>
      </c>
      <c r="B77">
        <f t="shared" si="9"/>
        <v>42.187500000000021</v>
      </c>
      <c r="C77">
        <f t="shared" si="10"/>
        <v>94.218750000000043</v>
      </c>
      <c r="D77" s="5">
        <f t="shared" si="11"/>
        <v>0.56989999999998986</v>
      </c>
      <c r="E77" s="5">
        <f t="shared" si="12"/>
        <v>1.3546699999999845</v>
      </c>
      <c r="F77" s="5">
        <f t="shared" si="13"/>
        <v>1.4696655466125437</v>
      </c>
      <c r="G77">
        <f t="shared" si="14"/>
        <v>67.183857213183273</v>
      </c>
      <c r="I77">
        <v>8.2799999999999994</v>
      </c>
    </row>
    <row r="78" spans="1:9" x14ac:dyDescent="0.2">
      <c r="A78">
        <f t="shared" si="15"/>
        <v>0.76000000000000045</v>
      </c>
      <c r="B78">
        <f t="shared" si="9"/>
        <v>42.742400000000025</v>
      </c>
      <c r="C78">
        <f t="shared" si="10"/>
        <v>95.601920000000064</v>
      </c>
      <c r="D78" s="5">
        <f t="shared" si="11"/>
        <v>0.5549000000000035</v>
      </c>
      <c r="E78" s="5">
        <f t="shared" si="12"/>
        <v>1.3831700000000211</v>
      </c>
      <c r="F78" s="5">
        <f t="shared" si="13"/>
        <v>1.4903265611603593</v>
      </c>
      <c r="G78">
        <f t="shared" si="14"/>
        <v>68.140335618441014</v>
      </c>
      <c r="I78">
        <v>8.2799999999999994</v>
      </c>
    </row>
    <row r="79" spans="1:9" x14ac:dyDescent="0.2">
      <c r="A79">
        <f t="shared" si="15"/>
        <v>0.77000000000000046</v>
      </c>
      <c r="B79">
        <f t="shared" si="9"/>
        <v>43.281700000000029</v>
      </c>
      <c r="C79">
        <f t="shared" si="10"/>
        <v>97.014610000000062</v>
      </c>
      <c r="D79" s="5">
        <f t="shared" si="11"/>
        <v>0.53930000000000433</v>
      </c>
      <c r="E79" s="5">
        <f t="shared" si="12"/>
        <v>1.4126899999999978</v>
      </c>
      <c r="F79" s="5">
        <f t="shared" si="13"/>
        <v>1.5121301286926327</v>
      </c>
      <c r="G79">
        <f t="shared" si="14"/>
        <v>69.105446088465072</v>
      </c>
      <c r="I79">
        <v>8.2799999999999994</v>
      </c>
    </row>
    <row r="80" spans="1:9" x14ac:dyDescent="0.2">
      <c r="A80">
        <f t="shared" si="15"/>
        <v>0.78000000000000047</v>
      </c>
      <c r="B80">
        <f t="shared" si="9"/>
        <v>43.804800000000021</v>
      </c>
      <c r="C80">
        <f t="shared" si="10"/>
        <v>98.457840000000076</v>
      </c>
      <c r="D80" s="5">
        <f t="shared" si="11"/>
        <v>0.52309999999999235</v>
      </c>
      <c r="E80" s="5">
        <f t="shared" si="12"/>
        <v>1.443230000000014</v>
      </c>
      <c r="F80" s="5">
        <f t="shared" si="13"/>
        <v>1.5351047009569192</v>
      </c>
      <c r="G80">
        <f t="shared" si="14"/>
        <v>70.07690629961651</v>
      </c>
      <c r="I80">
        <v>8.2799999999999994</v>
      </c>
    </row>
    <row r="81" spans="1:9" x14ac:dyDescent="0.2">
      <c r="A81">
        <f t="shared" si="15"/>
        <v>0.79000000000000048</v>
      </c>
      <c r="B81">
        <f t="shared" si="9"/>
        <v>44.311100000000017</v>
      </c>
      <c r="C81">
        <f t="shared" si="10"/>
        <v>99.932630000000046</v>
      </c>
      <c r="D81" s="5">
        <f t="shared" si="11"/>
        <v>0.50629999999999598</v>
      </c>
      <c r="E81" s="5">
        <f t="shared" si="12"/>
        <v>1.4747899999999703</v>
      </c>
      <c r="F81" s="5">
        <f t="shared" si="13"/>
        <v>1.5592771511504644</v>
      </c>
      <c r="G81">
        <f t="shared" si="14"/>
        <v>71.05249417859531</v>
      </c>
      <c r="I81">
        <v>8.2799999999999994</v>
      </c>
    </row>
    <row r="82" spans="1:9" x14ac:dyDescent="0.2">
      <c r="A82">
        <f t="shared" si="15"/>
        <v>0.80000000000000049</v>
      </c>
      <c r="B82">
        <f t="shared" si="9"/>
        <v>44.800000000000026</v>
      </c>
      <c r="C82">
        <f t="shared" si="10"/>
        <v>101.44000000000007</v>
      </c>
      <c r="D82" s="5">
        <f t="shared" si="11"/>
        <v>0.48890000000000811</v>
      </c>
      <c r="E82" s="5">
        <f t="shared" si="12"/>
        <v>1.507370000000023</v>
      </c>
      <c r="F82" s="5">
        <f t="shared" si="13"/>
        <v>1.5846726876235602</v>
      </c>
      <c r="G82">
        <f t="shared" si="14"/>
        <v>72.030060863702943</v>
      </c>
      <c r="I82">
        <v>8.2799999999999994</v>
      </c>
    </row>
    <row r="83" spans="1:9" x14ac:dyDescent="0.2">
      <c r="A83">
        <f t="shared" si="15"/>
        <v>0.8100000000000005</v>
      </c>
      <c r="B83">
        <f t="shared" si="9"/>
        <v>45.270900000000026</v>
      </c>
      <c r="C83">
        <f t="shared" si="10"/>
        <v>102.98097000000007</v>
      </c>
      <c r="D83" s="5">
        <f t="shared" si="11"/>
        <v>0.47090000000000032</v>
      </c>
      <c r="E83" s="5">
        <f t="shared" si="12"/>
        <v>1.5409700000000015</v>
      </c>
      <c r="F83" s="5">
        <f t="shared" si="13"/>
        <v>1.6113147895119702</v>
      </c>
      <c r="G83">
        <f t="shared" si="14"/>
        <v>73.007542514745595</v>
      </c>
      <c r="I83">
        <v>8.2799999999999994</v>
      </c>
    </row>
    <row r="84" spans="1:9" x14ac:dyDescent="0.2">
      <c r="A84">
        <f t="shared" si="15"/>
        <v>0.82000000000000051</v>
      </c>
      <c r="B84">
        <f t="shared" si="9"/>
        <v>45.72320000000002</v>
      </c>
      <c r="C84">
        <f t="shared" si="10"/>
        <v>104.55656000000009</v>
      </c>
      <c r="D84" s="5">
        <f t="shared" si="11"/>
        <v>0.45229999999999393</v>
      </c>
      <c r="E84" s="5">
        <f t="shared" si="12"/>
        <v>1.5755900000000196</v>
      </c>
      <c r="F84" s="5">
        <f t="shared" si="13"/>
        <v>1.6392251639418107</v>
      </c>
      <c r="G84">
        <f t="shared" si="14"/>
        <v>73.982970788710176</v>
      </c>
      <c r="I84">
        <v>8.2799999999999994</v>
      </c>
    </row>
    <row r="85" spans="1:9" x14ac:dyDescent="0.2">
      <c r="A85">
        <f t="shared" si="15"/>
        <v>0.83000000000000052</v>
      </c>
      <c r="B85">
        <f t="shared" si="9"/>
        <v>46.156300000000016</v>
      </c>
      <c r="C85">
        <f t="shared" si="10"/>
        <v>106.16779000000007</v>
      </c>
      <c r="D85" s="5">
        <f t="shared" si="11"/>
        <v>0.43309999999999604</v>
      </c>
      <c r="E85" s="5">
        <f t="shared" si="12"/>
        <v>1.6112299999999777</v>
      </c>
      <c r="F85" s="5">
        <f t="shared" si="13"/>
        <v>1.6684237240281394</v>
      </c>
      <c r="G85">
        <f t="shared" si="14"/>
        <v>74.954481840600053</v>
      </c>
      <c r="I85">
        <v>8.2799999999999994</v>
      </c>
    </row>
    <row r="86" spans="1:9" x14ac:dyDescent="0.2">
      <c r="A86">
        <f t="shared" si="15"/>
        <v>0.84000000000000052</v>
      </c>
      <c r="B86">
        <f t="shared" si="9"/>
        <v>46.569600000000023</v>
      </c>
      <c r="C86">
        <f t="shared" si="10"/>
        <v>107.81568000000009</v>
      </c>
      <c r="D86" s="5">
        <f t="shared" si="11"/>
        <v>0.41330000000000666</v>
      </c>
      <c r="E86" s="5">
        <f t="shared" si="12"/>
        <v>1.6478900000000181</v>
      </c>
      <c r="F86" s="5">
        <f t="shared" si="13"/>
        <v>1.6989285865215362</v>
      </c>
      <c r="G86">
        <f t="shared" si="14"/>
        <v>75.920323753839625</v>
      </c>
      <c r="I86">
        <v>8.2799999999999994</v>
      </c>
    </row>
    <row r="87" spans="1:9" x14ac:dyDescent="0.2">
      <c r="A87">
        <f t="shared" si="15"/>
        <v>0.85000000000000053</v>
      </c>
      <c r="B87">
        <f t="shared" si="9"/>
        <v>46.962500000000027</v>
      </c>
      <c r="C87">
        <f t="shared" si="10"/>
        <v>109.50125000000007</v>
      </c>
      <c r="D87" s="5">
        <f t="shared" si="11"/>
        <v>0.39290000000000447</v>
      </c>
      <c r="E87" s="5">
        <f t="shared" si="12"/>
        <v>1.6855699999999842</v>
      </c>
      <c r="F87" s="5">
        <f t="shared" si="13"/>
        <v>1.7307560876391423</v>
      </c>
      <c r="G87">
        <f t="shared" si="14"/>
        <v>76.878862350109202</v>
      </c>
      <c r="I87">
        <v>8.2799999999999994</v>
      </c>
    </row>
    <row r="88" spans="1:9" x14ac:dyDescent="0.2">
      <c r="A88">
        <f t="shared" si="15"/>
        <v>0.86000000000000054</v>
      </c>
      <c r="B88">
        <f t="shared" si="9"/>
        <v>47.334400000000024</v>
      </c>
      <c r="C88">
        <f t="shared" si="10"/>
        <v>111.22552000000009</v>
      </c>
      <c r="D88" s="5">
        <f t="shared" si="11"/>
        <v>0.37189999999999657</v>
      </c>
      <c r="E88" s="5">
        <f t="shared" si="12"/>
        <v>1.7242700000000184</v>
      </c>
      <c r="F88" s="5">
        <f t="shared" si="13"/>
        <v>1.7639208153712742</v>
      </c>
      <c r="G88">
        <f t="shared" si="14"/>
        <v>77.82858537244644</v>
      </c>
      <c r="I88">
        <v>8.2799999999999994</v>
      </c>
    </row>
    <row r="89" spans="1:9" x14ac:dyDescent="0.2">
      <c r="A89">
        <f t="shared" si="15"/>
        <v>0.87000000000000055</v>
      </c>
      <c r="B89">
        <f t="shared" si="9"/>
        <v>47.684700000000021</v>
      </c>
      <c r="C89">
        <f t="shared" si="10"/>
        <v>112.9895100000001</v>
      </c>
      <c r="D89" s="5">
        <f t="shared" si="11"/>
        <v>0.35029999999999717</v>
      </c>
      <c r="E89" s="5">
        <f t="shared" si="12"/>
        <v>1.7639900000000068</v>
      </c>
      <c r="F89" s="5">
        <f t="shared" si="13"/>
        <v>1.7984356563691741</v>
      </c>
      <c r="G89">
        <f t="shared" si="14"/>
        <v>78.768105076058234</v>
      </c>
      <c r="I89">
        <v>8.2799999999999994</v>
      </c>
    </row>
    <row r="90" spans="1:9" x14ac:dyDescent="0.2">
      <c r="A90">
        <f t="shared" si="15"/>
        <v>0.88000000000000056</v>
      </c>
      <c r="B90">
        <f t="shared" si="9"/>
        <v>48.012800000000027</v>
      </c>
      <c r="C90">
        <f t="shared" si="10"/>
        <v>114.79424000000013</v>
      </c>
      <c r="D90" s="5">
        <f t="shared" si="11"/>
        <v>0.32810000000000628</v>
      </c>
      <c r="E90" s="5">
        <f t="shared" si="12"/>
        <v>1.8047300000000348</v>
      </c>
      <c r="F90" s="5">
        <f t="shared" si="13"/>
        <v>1.8343118554106685</v>
      </c>
      <c r="G90">
        <f t="shared" si="14"/>
        <v>79.696159297242176</v>
      </c>
      <c r="I90">
        <v>8.2799999999999994</v>
      </c>
    </row>
    <row r="91" spans="1:9" x14ac:dyDescent="0.2">
      <c r="A91">
        <f t="shared" si="15"/>
        <v>0.89000000000000057</v>
      </c>
      <c r="B91">
        <f t="shared" si="9"/>
        <v>48.318100000000015</v>
      </c>
      <c r="C91">
        <f t="shared" si="10"/>
        <v>116.64073000000012</v>
      </c>
      <c r="D91" s="5">
        <f t="shared" si="11"/>
        <v>0.30529999999998836</v>
      </c>
      <c r="E91" s="5">
        <f t="shared" si="12"/>
        <v>1.8464899999999886</v>
      </c>
      <c r="F91" s="5">
        <f t="shared" si="13"/>
        <v>1.8715590853884232</v>
      </c>
      <c r="G91">
        <f t="shared" si="14"/>
        <v>80.6116111009962</v>
      </c>
      <c r="I91">
        <v>8.2799999999999994</v>
      </c>
    </row>
    <row r="92" spans="1:9" x14ac:dyDescent="0.2">
      <c r="A92">
        <f t="shared" si="15"/>
        <v>0.90000000000000058</v>
      </c>
      <c r="B92">
        <f t="shared" si="9"/>
        <v>48.600000000000009</v>
      </c>
      <c r="C92">
        <f t="shared" si="10"/>
        <v>118.5300000000001</v>
      </c>
      <c r="D92" s="5">
        <f t="shared" si="11"/>
        <v>0.28189999999999316</v>
      </c>
      <c r="E92" s="5">
        <f t="shared" si="12"/>
        <v>1.889269999999982</v>
      </c>
      <c r="F92" s="5">
        <f t="shared" si="13"/>
        <v>1.9101855257801343</v>
      </c>
      <c r="G92">
        <f t="shared" si="14"/>
        <v>81.513447131813805</v>
      </c>
      <c r="I92">
        <v>8.2799999999999994</v>
      </c>
    </row>
    <row r="93" spans="1:9" x14ac:dyDescent="0.2">
      <c r="A93">
        <f t="shared" si="15"/>
        <v>0.91000000000000059</v>
      </c>
      <c r="B93">
        <f t="shared" si="9"/>
        <v>48.857900000000015</v>
      </c>
      <c r="C93">
        <f t="shared" si="10"/>
        <v>120.46307000000013</v>
      </c>
      <c r="D93" s="5">
        <f t="shared" si="11"/>
        <v>0.25790000000000646</v>
      </c>
      <c r="E93" s="5">
        <f t="shared" si="12"/>
        <v>1.9330700000000292</v>
      </c>
      <c r="F93" s="5">
        <f t="shared" si="13"/>
        <v>1.9501979476197067</v>
      </c>
      <c r="G93">
        <f t="shared" si="14"/>
        <v>82.400774809551748</v>
      </c>
      <c r="I93">
        <v>8.2799999999999994</v>
      </c>
    </row>
    <row r="94" spans="1:9" x14ac:dyDescent="0.2">
      <c r="A94">
        <f t="shared" si="15"/>
        <v>0.9200000000000006</v>
      </c>
      <c r="B94">
        <f t="shared" si="9"/>
        <v>49.091200000000001</v>
      </c>
      <c r="C94">
        <f t="shared" si="10"/>
        <v>122.44096000000013</v>
      </c>
      <c r="D94" s="5">
        <f t="shared" si="11"/>
        <v>0.23329999999998563</v>
      </c>
      <c r="E94" s="5">
        <f t="shared" si="12"/>
        <v>1.9778900000000021</v>
      </c>
      <c r="F94" s="5">
        <f t="shared" si="13"/>
        <v>1.9916018030971958</v>
      </c>
      <c r="G94">
        <f t="shared" si="14"/>
        <v>83.272818523281785</v>
      </c>
      <c r="I94">
        <v>8.2799999999999994</v>
      </c>
    </row>
    <row r="95" spans="1:9" x14ac:dyDescent="0.2">
      <c r="A95">
        <f t="shared" si="15"/>
        <v>0.9300000000000006</v>
      </c>
      <c r="B95">
        <f t="shared" si="9"/>
        <v>49.299300000000002</v>
      </c>
      <c r="C95">
        <f t="shared" si="10"/>
        <v>124.4646900000001</v>
      </c>
      <c r="D95" s="5">
        <f t="shared" si="11"/>
        <v>0.20810000000000173</v>
      </c>
      <c r="E95" s="5">
        <f t="shared" si="12"/>
        <v>2.0237299999999721</v>
      </c>
      <c r="F95" s="5">
        <f t="shared" si="13"/>
        <v>2.0344013180540088</v>
      </c>
      <c r="G95">
        <f t="shared" si="14"/>
        <v>84.128914981163035</v>
      </c>
      <c r="I95">
        <v>8.2799999999999994</v>
      </c>
    </row>
    <row r="96" spans="1:9" x14ac:dyDescent="0.2">
      <c r="A96">
        <f t="shared" si="15"/>
        <v>0.94000000000000061</v>
      </c>
      <c r="B96">
        <f t="shared" si="9"/>
        <v>49.4816</v>
      </c>
      <c r="C96">
        <f t="shared" si="10"/>
        <v>126.53528000000011</v>
      </c>
      <c r="D96" s="5">
        <f t="shared" si="11"/>
        <v>0.18229999999999791</v>
      </c>
      <c r="E96" s="5">
        <f t="shared" si="12"/>
        <v>2.0705900000000099</v>
      </c>
      <c r="F96" s="5">
        <f t="shared" si="13"/>
        <v>2.0785995858029125</v>
      </c>
      <c r="G96">
        <f t="shared" si="14"/>
        <v>84.9685078742217</v>
      </c>
      <c r="I96">
        <v>8.2799999999999994</v>
      </c>
    </row>
    <row r="97" spans="1:9" x14ac:dyDescent="0.2">
      <c r="A97">
        <f t="shared" si="15"/>
        <v>0.95000000000000062</v>
      </c>
      <c r="B97">
        <f t="shared" si="9"/>
        <v>49.637500000000003</v>
      </c>
      <c r="C97">
        <f t="shared" si="10"/>
        <v>128.65375000000014</v>
      </c>
      <c r="D97" s="5">
        <f t="shared" si="11"/>
        <v>0.15590000000000259</v>
      </c>
      <c r="E97" s="5">
        <f t="shared" si="12"/>
        <v>2.1184700000000305</v>
      </c>
      <c r="F97" s="5">
        <f t="shared" si="13"/>
        <v>2.1241986608837062</v>
      </c>
      <c r="G97">
        <f t="shared" si="14"/>
        <v>85.791142007249164</v>
      </c>
      <c r="I97">
        <v>8.2799999999999994</v>
      </c>
    </row>
    <row r="98" spans="1:9" x14ac:dyDescent="0.2">
      <c r="A98">
        <f t="shared" si="15"/>
        <v>0.96000000000000063</v>
      </c>
      <c r="B98">
        <f t="shared" ref="B98:B129" si="16">ax*POWER(A98,3)+bx*POWER(A98,2)+cx*A98+x0</f>
        <v>49.766400000000004</v>
      </c>
      <c r="C98">
        <f t="shared" si="10"/>
        <v>130.82112000000015</v>
      </c>
      <c r="D98" s="5">
        <f t="shared" si="11"/>
        <v>0.12890000000000157</v>
      </c>
      <c r="E98" s="5">
        <f t="shared" si="12"/>
        <v>2.1673700000000053</v>
      </c>
      <c r="F98" s="5">
        <f t="shared" si="13"/>
        <v>2.1711996515521146</v>
      </c>
      <c r="G98">
        <f t="shared" si="14"/>
        <v>86.596457041804328</v>
      </c>
      <c r="I98">
        <v>8.2799999999999994</v>
      </c>
    </row>
    <row r="99" spans="1:9" x14ac:dyDescent="0.2">
      <c r="A99">
        <f t="shared" si="15"/>
        <v>0.97000000000000064</v>
      </c>
      <c r="B99">
        <f t="shared" si="16"/>
        <v>49.867699999999999</v>
      </c>
      <c r="C99">
        <f t="shared" si="10"/>
        <v>133.03841000000014</v>
      </c>
      <c r="D99" s="5">
        <f t="shared" si="11"/>
        <v>0.10129999999999484</v>
      </c>
      <c r="E99" s="5">
        <f t="shared" si="12"/>
        <v>2.2172899999999913</v>
      </c>
      <c r="F99" s="5">
        <f t="shared" si="13"/>
        <v>2.2196028099864984</v>
      </c>
      <c r="G99">
        <f t="shared" si="14"/>
        <v>87.384180985239993</v>
      </c>
      <c r="I99">
        <v>8.2799999999999994</v>
      </c>
    </row>
    <row r="100" spans="1:9" x14ac:dyDescent="0.2">
      <c r="A100">
        <f t="shared" si="15"/>
        <v>0.98000000000000065</v>
      </c>
      <c r="B100">
        <f t="shared" si="16"/>
        <v>49.940800000000024</v>
      </c>
      <c r="C100">
        <f t="shared" si="10"/>
        <v>135.30664000000013</v>
      </c>
      <c r="D100" s="5">
        <f t="shared" si="11"/>
        <v>7.3100000000025034E-2</v>
      </c>
      <c r="E100" s="5">
        <f t="shared" si="12"/>
        <v>2.2682299999999884</v>
      </c>
      <c r="F100" s="5">
        <f t="shared" si="13"/>
        <v>2.2694076193799892</v>
      </c>
      <c r="G100">
        <f t="shared" si="14"/>
        <v>88.154123546750526</v>
      </c>
      <c r="I100">
        <v>8.2799999999999994</v>
      </c>
    </row>
    <row r="101" spans="1:9" x14ac:dyDescent="0.2">
      <c r="A101">
        <f t="shared" si="15"/>
        <v>0.99000000000000066</v>
      </c>
      <c r="B101">
        <f t="shared" si="16"/>
        <v>49.985099999999989</v>
      </c>
      <c r="C101">
        <f t="shared" si="10"/>
        <v>137.62683000000018</v>
      </c>
      <c r="D101" s="5">
        <f t="shared" si="11"/>
        <v>4.4299999999964257E-2</v>
      </c>
      <c r="E101" s="5">
        <f t="shared" si="12"/>
        <v>2.3201900000000535</v>
      </c>
      <c r="F101" s="5">
        <f t="shared" si="13"/>
        <v>2.3206128772589891</v>
      </c>
      <c r="G101">
        <f t="shared" si="14"/>
        <v>88.90616946732996</v>
      </c>
      <c r="I101">
        <v>8.2799999999999994</v>
      </c>
    </row>
    <row r="102" spans="1:9" x14ac:dyDescent="0.2">
      <c r="A102">
        <f t="shared" si="15"/>
        <v>1.0000000000000007</v>
      </c>
      <c r="B102">
        <f t="shared" si="16"/>
        <v>50</v>
      </c>
      <c r="C102">
        <f t="shared" si="10"/>
        <v>140.00000000000017</v>
      </c>
      <c r="D102" s="5">
        <f t="shared" si="11"/>
        <v>1.490000000001146E-2</v>
      </c>
      <c r="E102" s="5">
        <f t="shared" si="12"/>
        <v>2.3731699999999876</v>
      </c>
      <c r="F102" s="5">
        <f t="shared" si="13"/>
        <v>2.3732167745277595</v>
      </c>
      <c r="G102">
        <f t="shared" si="14"/>
        <v>89.64027191589922</v>
      </c>
      <c r="I102">
        <v>8.2799999999999994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samplePath1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2018-02-20T00:19:14Z</dcterms:created>
  <dcterms:modified xsi:type="dcterms:W3CDTF">2018-02-21T06:19:25Z</dcterms:modified>
</cp:coreProperties>
</file>