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 activeTab="2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1" hidden="1">Лист2!$B$2:$G$10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2" l="1"/>
  <c r="J4" i="2"/>
  <c r="J3" i="2"/>
  <c r="E3" i="2"/>
  <c r="G3" i="2" s="1"/>
  <c r="E5" i="2"/>
  <c r="G5" i="2" s="1"/>
  <c r="E7" i="2"/>
  <c r="G7" i="2" s="1"/>
  <c r="E6" i="2"/>
  <c r="G6" i="2" s="1"/>
  <c r="E8" i="2"/>
  <c r="G8" i="2" s="1"/>
  <c r="E10" i="2"/>
  <c r="G10" i="2" s="1"/>
  <c r="E9" i="2"/>
  <c r="G9" i="2" s="1"/>
  <c r="E4" i="2"/>
  <c r="G4" i="2" s="1"/>
  <c r="F3" i="2"/>
  <c r="F5" i="2"/>
  <c r="F7" i="2"/>
  <c r="F6" i="2"/>
  <c r="F8" i="2"/>
  <c r="F10" i="2"/>
  <c r="F9" i="2"/>
  <c r="F4" i="2"/>
  <c r="D8" i="1"/>
  <c r="D3" i="1"/>
  <c r="E3" i="1" s="1"/>
  <c r="D4" i="1"/>
  <c r="D5" i="1"/>
  <c r="D6" i="1"/>
  <c r="D7" i="1"/>
  <c r="E7" i="1" s="1"/>
  <c r="D2" i="1"/>
  <c r="E2" i="1"/>
  <c r="E8" i="1" s="1"/>
  <c r="E6" i="1"/>
  <c r="E5" i="1"/>
  <c r="E4" i="1"/>
  <c r="J8" i="2" l="1"/>
  <c r="J7" i="2"/>
  <c r="J6" i="2"/>
</calcChain>
</file>

<file path=xl/sharedStrings.xml><?xml version="1.0" encoding="utf-8"?>
<sst xmlns="http://schemas.openxmlformats.org/spreadsheetml/2006/main" count="53" uniqueCount="40">
  <si>
    <t>Наименование продукции</t>
  </si>
  <si>
    <t>Цена за ед., долл.</t>
  </si>
  <si>
    <t>Продано, шт.</t>
  </si>
  <si>
    <t>Телевизоры</t>
  </si>
  <si>
    <t>Видеомагнитофоны</t>
  </si>
  <si>
    <t>Музыкальные центры</t>
  </si>
  <si>
    <t>Видеокамеры</t>
  </si>
  <si>
    <t>Видеоплееры</t>
  </si>
  <si>
    <t>Аудиоплееры</t>
  </si>
  <si>
    <t>Выручка от продажи в долл.</t>
  </si>
  <si>
    <t>Выручка от продажи в руб.</t>
  </si>
  <si>
    <t>Итого сумма выручки</t>
  </si>
  <si>
    <t>Курс долл.</t>
  </si>
  <si>
    <t>Эмитент</t>
  </si>
  <si>
    <t>Номинал акции (в руб.)</t>
  </si>
  <si>
    <t>Цена продажи (в руб.)</t>
  </si>
  <si>
    <t>Дивиденды, объявленные в расчёте на год</t>
  </si>
  <si>
    <t>Доходность по дивидендам</t>
  </si>
  <si>
    <t>NA</t>
  </si>
  <si>
    <t>CP</t>
  </si>
  <si>
    <t>В % Div</t>
  </si>
  <si>
    <t>В руб. DivR</t>
  </si>
  <si>
    <t>К номиналу DN</t>
  </si>
  <si>
    <t>Фактическая DF</t>
  </si>
  <si>
    <t>Сибирьгазбанк</t>
  </si>
  <si>
    <t>Инкомбанк</t>
  </si>
  <si>
    <t>Сургутнефтегазбанк</t>
  </si>
  <si>
    <t>Нефтехимбанк</t>
  </si>
  <si>
    <t>Сбербанк</t>
  </si>
  <si>
    <t>КБ Аккобанк</t>
  </si>
  <si>
    <t>СКБ банк</t>
  </si>
  <si>
    <t>Промстройбанк</t>
  </si>
  <si>
    <t>Расчётная величина</t>
  </si>
  <si>
    <t>Значение</t>
  </si>
  <si>
    <t>Средняя цена продажи акций</t>
  </si>
  <si>
    <t>Максимальная цена продажи акций</t>
  </si>
  <si>
    <t>Минимальная цена продажи акций</t>
  </si>
  <si>
    <t>Максимальная фактическая доходность акций</t>
  </si>
  <si>
    <t>Минимальная фактическая доходность акций</t>
  </si>
  <si>
    <t xml:space="preserve">Средняя фактическая доходность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</si>
</sst>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2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Лист3!$A$3</c:f>
              <c:strCache>
                <c:ptCount val="1"/>
                <c:pt idx="0">
                  <c:v>Промстройбанк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multiLvlStrRef>
              <c:f>Лист3!$B$1:$G$2</c:f>
              <c:multiLvlStrCache>
                <c:ptCount val="6"/>
                <c:lvl>
                  <c:pt idx="0">
                    <c:v>NA</c:v>
                  </c:pt>
                  <c:pt idx="1">
                    <c:v>CP</c:v>
                  </c:pt>
                  <c:pt idx="2">
                    <c:v>В % Div</c:v>
                  </c:pt>
                  <c:pt idx="3">
                    <c:v>В руб. DivR</c:v>
                  </c:pt>
                  <c:pt idx="4">
                    <c:v>К номиналу DN</c:v>
                  </c:pt>
                  <c:pt idx="5">
                    <c:v>Фактическая DF</c:v>
                  </c:pt>
                </c:lvl>
                <c:lvl>
                  <c:pt idx="0">
                    <c:v>Номинал акции (в руб.)</c:v>
                  </c:pt>
                  <c:pt idx="1">
                    <c:v>Цена продажи (в руб.)</c:v>
                  </c:pt>
                  <c:pt idx="2">
                    <c:v>Дивиденды, объявленные в расчёте на год</c:v>
                  </c:pt>
                  <c:pt idx="4">
                    <c:v>Доходность по дивидендам</c:v>
                  </c:pt>
                </c:lvl>
              </c:multiLvlStrCache>
            </c:multiLvlStrRef>
          </c:cat>
          <c:val>
            <c:numRef>
              <c:f>Лист3!$B$3:$G$3</c:f>
              <c:numCache>
                <c:formatCode>General</c:formatCode>
                <c:ptCount val="6"/>
                <c:pt idx="0">
                  <c:v>1000</c:v>
                </c:pt>
                <c:pt idx="1">
                  <c:v>1200</c:v>
                </c:pt>
                <c:pt idx="2" formatCode="0%">
                  <c:v>5.35</c:v>
                </c:pt>
                <c:pt idx="3">
                  <c:v>5350</c:v>
                </c:pt>
                <c:pt idx="4" formatCode="0.00">
                  <c:v>5.35</c:v>
                </c:pt>
                <c:pt idx="5" formatCode="0.00">
                  <c:v>4.458333333333333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D6-4B29-94DA-5D1E1F2146D7}"/>
            </c:ext>
          </c:extLst>
        </c:ser>
        <c:ser>
          <c:idx val="1"/>
          <c:order val="1"/>
          <c:tx>
            <c:strRef>
              <c:f>Лист3!$A$4</c:f>
              <c:strCache>
                <c:ptCount val="1"/>
                <c:pt idx="0">
                  <c:v>СКБ банк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multiLvlStrRef>
              <c:f>Лист3!$B$1:$G$2</c:f>
              <c:multiLvlStrCache>
                <c:ptCount val="6"/>
                <c:lvl>
                  <c:pt idx="0">
                    <c:v>NA</c:v>
                  </c:pt>
                  <c:pt idx="1">
                    <c:v>CP</c:v>
                  </c:pt>
                  <c:pt idx="2">
                    <c:v>В % Div</c:v>
                  </c:pt>
                  <c:pt idx="3">
                    <c:v>В руб. DivR</c:v>
                  </c:pt>
                  <c:pt idx="4">
                    <c:v>К номиналу DN</c:v>
                  </c:pt>
                  <c:pt idx="5">
                    <c:v>Фактическая DF</c:v>
                  </c:pt>
                </c:lvl>
                <c:lvl>
                  <c:pt idx="0">
                    <c:v>Номинал акции (в руб.)</c:v>
                  </c:pt>
                  <c:pt idx="1">
                    <c:v>Цена продажи (в руб.)</c:v>
                  </c:pt>
                  <c:pt idx="2">
                    <c:v>Дивиденды, объявленные в расчёте на год</c:v>
                  </c:pt>
                  <c:pt idx="4">
                    <c:v>Доходность по дивидендам</c:v>
                  </c:pt>
                </c:lvl>
              </c:multiLvlStrCache>
            </c:multiLvlStrRef>
          </c:cat>
          <c:val>
            <c:numRef>
              <c:f>Лист3!$B$4:$G$4</c:f>
              <c:numCache>
                <c:formatCode>General</c:formatCode>
                <c:ptCount val="6"/>
                <c:pt idx="0">
                  <c:v>50000</c:v>
                </c:pt>
                <c:pt idx="1">
                  <c:v>27050</c:v>
                </c:pt>
                <c:pt idx="2" formatCode="0%">
                  <c:v>3.6</c:v>
                </c:pt>
                <c:pt idx="3">
                  <c:v>180000</c:v>
                </c:pt>
                <c:pt idx="4" formatCode="0.00">
                  <c:v>3.6</c:v>
                </c:pt>
                <c:pt idx="5" formatCode="0.00">
                  <c:v>6.654343807763401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D6-4B29-94DA-5D1E1F214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7</xdr:col>
      <xdr:colOff>304800</xdr:colOff>
      <xdr:row>21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3" sqref="F3"/>
    </sheetView>
  </sheetViews>
  <sheetFormatPr defaultRowHeight="15" x14ac:dyDescent="0.25"/>
  <cols>
    <col min="1" max="1" width="22.28515625" customWidth="1"/>
    <col min="2" max="2" width="11.7109375" customWidth="1"/>
    <col min="3" max="3" width="10" customWidth="1"/>
    <col min="4" max="4" width="16.42578125" customWidth="1"/>
    <col min="5" max="5" width="16.5703125" customWidth="1"/>
    <col min="6" max="6" width="12.7109375" customWidth="1"/>
    <col min="7" max="7" width="10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2" t="s">
        <v>12</v>
      </c>
    </row>
    <row r="2" spans="1:6" x14ac:dyDescent="0.25">
      <c r="A2" t="s">
        <v>3</v>
      </c>
      <c r="B2">
        <v>300</v>
      </c>
      <c r="C2">
        <v>10</v>
      </c>
      <c r="D2">
        <f>B2*C2</f>
        <v>3000</v>
      </c>
      <c r="E2">
        <f>$D2*$F$2</f>
        <v>222000</v>
      </c>
      <c r="F2" s="3">
        <v>74</v>
      </c>
    </row>
    <row r="3" spans="1:6" x14ac:dyDescent="0.25">
      <c r="A3" t="s">
        <v>4</v>
      </c>
      <c r="B3">
        <v>320</v>
      </c>
      <c r="C3">
        <v>5</v>
      </c>
      <c r="D3">
        <f t="shared" ref="D3:D8" si="0">B3*C3</f>
        <v>1600</v>
      </c>
      <c r="E3">
        <f>$D3*$F$2</f>
        <v>118400</v>
      </c>
    </row>
    <row r="4" spans="1:6" x14ac:dyDescent="0.25">
      <c r="A4" t="s">
        <v>5</v>
      </c>
      <c r="B4">
        <v>550</v>
      </c>
      <c r="C4">
        <v>6</v>
      </c>
      <c r="D4">
        <f t="shared" si="0"/>
        <v>3300</v>
      </c>
      <c r="E4">
        <f>$D4*$F$2</f>
        <v>244200</v>
      </c>
    </row>
    <row r="5" spans="1:6" x14ac:dyDescent="0.25">
      <c r="A5" t="s">
        <v>6</v>
      </c>
      <c r="B5">
        <v>700</v>
      </c>
      <c r="C5">
        <v>2</v>
      </c>
      <c r="D5">
        <f t="shared" si="0"/>
        <v>1400</v>
      </c>
      <c r="E5">
        <f>$D5*$F$2</f>
        <v>103600</v>
      </c>
    </row>
    <row r="6" spans="1:6" x14ac:dyDescent="0.25">
      <c r="A6" t="s">
        <v>7</v>
      </c>
      <c r="B6">
        <v>198</v>
      </c>
      <c r="C6">
        <v>7</v>
      </c>
      <c r="D6">
        <f t="shared" si="0"/>
        <v>1386</v>
      </c>
      <c r="E6">
        <f>$D6*$F$2</f>
        <v>102564</v>
      </c>
    </row>
    <row r="7" spans="1:6" x14ac:dyDescent="0.25">
      <c r="A7" t="s">
        <v>8</v>
      </c>
      <c r="B7">
        <v>40</v>
      </c>
      <c r="C7">
        <v>4</v>
      </c>
      <c r="D7">
        <f t="shared" si="0"/>
        <v>160</v>
      </c>
      <c r="E7">
        <f>$D7*$F$2</f>
        <v>11840</v>
      </c>
    </row>
    <row r="8" spans="1:6" x14ac:dyDescent="0.25">
      <c r="A8" t="s">
        <v>11</v>
      </c>
      <c r="D8">
        <f>SUM(D2:D7)</f>
        <v>10846</v>
      </c>
      <c r="E8">
        <f>SUM(E2:E7)</f>
        <v>802604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4"/>
  <sheetViews>
    <sheetView workbookViewId="0">
      <selection activeCell="G10" sqref="A1:G10"/>
    </sheetView>
  </sheetViews>
  <sheetFormatPr defaultRowHeight="15" x14ac:dyDescent="0.25"/>
  <cols>
    <col min="1" max="1" width="22.42578125" customWidth="1"/>
    <col min="2" max="2" width="15.140625" customWidth="1"/>
    <col min="3" max="3" width="14.85546875" customWidth="1"/>
    <col min="4" max="4" width="15.85546875" customWidth="1"/>
    <col min="6" max="6" width="14.85546875" customWidth="1"/>
    <col min="7" max="7" width="13.28515625" customWidth="1"/>
    <col min="9" max="9" width="44" customWidth="1"/>
  </cols>
  <sheetData>
    <row r="1" spans="1:10" ht="30" x14ac:dyDescent="0.25">
      <c r="A1" s="5" t="s">
        <v>13</v>
      </c>
      <c r="B1" s="5" t="s">
        <v>14</v>
      </c>
      <c r="C1" s="5" t="s">
        <v>15</v>
      </c>
      <c r="D1" s="8" t="s">
        <v>16</v>
      </c>
      <c r="E1" s="8"/>
      <c r="F1" s="8" t="s">
        <v>17</v>
      </c>
      <c r="G1" s="8"/>
      <c r="H1" s="1"/>
    </row>
    <row r="2" spans="1:10" ht="30" x14ac:dyDescent="0.25">
      <c r="B2" s="4" t="s">
        <v>18</v>
      </c>
      <c r="C2" s="4" t="s">
        <v>19</v>
      </c>
      <c r="D2" s="4" t="s">
        <v>20</v>
      </c>
      <c r="E2" s="5" t="s">
        <v>21</v>
      </c>
      <c r="F2" s="5" t="s">
        <v>22</v>
      </c>
      <c r="G2" s="5" t="s">
        <v>23</v>
      </c>
      <c r="I2" s="11" t="s">
        <v>32</v>
      </c>
      <c r="J2" s="11" t="s">
        <v>33</v>
      </c>
    </row>
    <row r="3" spans="1:10" hidden="1" x14ac:dyDescent="0.25">
      <c r="A3" t="s">
        <v>25</v>
      </c>
      <c r="B3" s="6">
        <v>10000</v>
      </c>
      <c r="C3" s="6">
        <v>22900</v>
      </c>
      <c r="D3" s="7">
        <v>4</v>
      </c>
      <c r="E3">
        <f>B3*D3</f>
        <v>40000</v>
      </c>
      <c r="F3" s="3">
        <f>D3</f>
        <v>4</v>
      </c>
      <c r="G3" s="3">
        <f>E3/C3</f>
        <v>1.7467248908296944</v>
      </c>
      <c r="I3" t="s">
        <v>34</v>
      </c>
      <c r="J3">
        <f>AVERAGE(C3:C10)</f>
        <v>10003.375</v>
      </c>
    </row>
    <row r="4" spans="1:10" hidden="1" x14ac:dyDescent="0.25">
      <c r="A4" t="s">
        <v>24</v>
      </c>
      <c r="B4" s="6">
        <v>10000</v>
      </c>
      <c r="C4" s="6">
        <v>17780</v>
      </c>
      <c r="D4" s="7">
        <v>4</v>
      </c>
      <c r="E4">
        <f>B4*D4</f>
        <v>40000</v>
      </c>
      <c r="F4" s="3">
        <f>D4</f>
        <v>4</v>
      </c>
      <c r="G4" s="3">
        <f>E4/C4</f>
        <v>2.2497187851518561</v>
      </c>
      <c r="I4" t="s">
        <v>35</v>
      </c>
      <c r="J4">
        <f>MAX(C3:C10)</f>
        <v>27050</v>
      </c>
    </row>
    <row r="5" spans="1:10" hidden="1" x14ac:dyDescent="0.25">
      <c r="A5" t="s">
        <v>26</v>
      </c>
      <c r="B5" s="6">
        <v>5000</v>
      </c>
      <c r="C5" s="6">
        <v>5600</v>
      </c>
      <c r="D5" s="7">
        <v>3.2</v>
      </c>
      <c r="E5">
        <f>B5*D5</f>
        <v>16000</v>
      </c>
      <c r="F5" s="3">
        <f>D5</f>
        <v>3.2</v>
      </c>
      <c r="G5" s="3">
        <f>E5/C5</f>
        <v>2.8571428571428572</v>
      </c>
      <c r="I5" t="s">
        <v>36</v>
      </c>
      <c r="J5">
        <f>MIN(C3:C10)</f>
        <v>1000</v>
      </c>
    </row>
    <row r="6" spans="1:10" hidden="1" x14ac:dyDescent="0.25">
      <c r="A6" t="s">
        <v>28</v>
      </c>
      <c r="B6" s="6">
        <v>1000</v>
      </c>
      <c r="C6" s="6">
        <v>2482</v>
      </c>
      <c r="D6" s="7">
        <v>7.36</v>
      </c>
      <c r="E6">
        <f>B6*D6</f>
        <v>7360</v>
      </c>
      <c r="F6" s="3">
        <f>D6</f>
        <v>7.36</v>
      </c>
      <c r="G6" s="3">
        <f>E6/C6</f>
        <v>2.9653505237711522</v>
      </c>
      <c r="I6" t="s">
        <v>37</v>
      </c>
      <c r="J6" s="3">
        <f>MAX(G3:G10)</f>
        <v>6.654343807763401</v>
      </c>
    </row>
    <row r="7" spans="1:10" hidden="1" x14ac:dyDescent="0.25">
      <c r="A7" t="s">
        <v>27</v>
      </c>
      <c r="B7" s="6">
        <v>1000</v>
      </c>
      <c r="C7" s="6">
        <v>2015</v>
      </c>
      <c r="D7" s="7">
        <v>6.53</v>
      </c>
      <c r="E7">
        <f>B7*D7</f>
        <v>6530</v>
      </c>
      <c r="F7" s="3">
        <f>D7</f>
        <v>6.53</v>
      </c>
      <c r="G7" s="3">
        <f>E7/C7</f>
        <v>3.240694789081886</v>
      </c>
      <c r="I7" t="s">
        <v>38</v>
      </c>
      <c r="J7" s="3">
        <f>MIN(G3:G10)</f>
        <v>1.7467248908296944</v>
      </c>
    </row>
    <row r="8" spans="1:10" hidden="1" x14ac:dyDescent="0.25">
      <c r="A8" t="s">
        <v>29</v>
      </c>
      <c r="B8" s="6">
        <v>1000</v>
      </c>
      <c r="C8" s="6">
        <v>1000</v>
      </c>
      <c r="D8" s="7">
        <v>3.25</v>
      </c>
      <c r="E8">
        <f>B8*D8</f>
        <v>3250</v>
      </c>
      <c r="F8" s="3">
        <f>D8</f>
        <v>3.25</v>
      </c>
      <c r="G8" s="3">
        <f>E8/C8</f>
        <v>3.25</v>
      </c>
      <c r="I8" t="s">
        <v>39</v>
      </c>
      <c r="J8" s="3">
        <f>AVERAGE(G3:G10)</f>
        <v>3.4277886233842723</v>
      </c>
    </row>
    <row r="9" spans="1:10" x14ac:dyDescent="0.25">
      <c r="A9" t="s">
        <v>31</v>
      </c>
      <c r="B9" s="6">
        <v>1000</v>
      </c>
      <c r="C9" s="6">
        <v>1200</v>
      </c>
      <c r="D9" s="7">
        <v>5.35</v>
      </c>
      <c r="E9">
        <f>B9*D9</f>
        <v>5350</v>
      </c>
      <c r="F9" s="3">
        <f>D9</f>
        <v>5.35</v>
      </c>
      <c r="G9" s="3">
        <f>E9/C9</f>
        <v>4.458333333333333</v>
      </c>
    </row>
    <row r="10" spans="1:10" x14ac:dyDescent="0.25">
      <c r="A10" t="s">
        <v>30</v>
      </c>
      <c r="B10" s="6">
        <v>50000</v>
      </c>
      <c r="C10" s="6">
        <v>27050</v>
      </c>
      <c r="D10" s="7">
        <v>3.6</v>
      </c>
      <c r="E10">
        <f>B10*D10</f>
        <v>180000</v>
      </c>
      <c r="F10" s="3">
        <f>D10</f>
        <v>3.6</v>
      </c>
      <c r="G10" s="3">
        <f>E10/C10</f>
        <v>6.654343807763401</v>
      </c>
    </row>
    <row r="11" spans="1:10" ht="15.75" x14ac:dyDescent="0.25">
      <c r="A11" s="9"/>
    </row>
    <row r="12" spans="1:10" ht="15.75" x14ac:dyDescent="0.25">
      <c r="A12" s="9"/>
    </row>
    <row r="13" spans="1:10" ht="15.75" x14ac:dyDescent="0.25">
      <c r="A13" s="9"/>
    </row>
    <row r="14" spans="1:10" ht="15.75" x14ac:dyDescent="0.25">
      <c r="A14" s="10"/>
    </row>
  </sheetData>
  <autoFilter ref="B2:G10">
    <filterColumn colId="5">
      <customFilters>
        <customFilter operator="greaterThan" val="3.43"/>
      </customFilters>
    </filterColumn>
  </autoFilter>
  <sortState ref="A3:G10">
    <sortCondition ref="G3:G10"/>
  </sortState>
  <mergeCells count="2"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K5" sqref="K5"/>
    </sheetView>
  </sheetViews>
  <sheetFormatPr defaultRowHeight="15" x14ac:dyDescent="0.25"/>
  <sheetData>
    <row r="1" spans="1:7" ht="45" x14ac:dyDescent="0.25">
      <c r="A1" s="5" t="s">
        <v>13</v>
      </c>
      <c r="B1" s="5" t="s">
        <v>14</v>
      </c>
      <c r="C1" s="5" t="s">
        <v>15</v>
      </c>
      <c r="D1" s="8" t="s">
        <v>16</v>
      </c>
      <c r="E1" s="8"/>
      <c r="F1" s="8" t="s">
        <v>17</v>
      </c>
      <c r="G1" s="8"/>
    </row>
    <row r="2" spans="1:7" ht="45" x14ac:dyDescent="0.25">
      <c r="B2" s="4" t="s">
        <v>18</v>
      </c>
      <c r="C2" s="4" t="s">
        <v>19</v>
      </c>
      <c r="D2" s="4" t="s">
        <v>20</v>
      </c>
      <c r="E2" s="5" t="s">
        <v>21</v>
      </c>
      <c r="F2" s="5" t="s">
        <v>22</v>
      </c>
      <c r="G2" s="5" t="s">
        <v>23</v>
      </c>
    </row>
    <row r="3" spans="1:7" x14ac:dyDescent="0.25">
      <c r="A3" t="s">
        <v>31</v>
      </c>
      <c r="B3" s="6">
        <v>1000</v>
      </c>
      <c r="C3" s="6">
        <v>1200</v>
      </c>
      <c r="D3" s="7">
        <v>5.35</v>
      </c>
      <c r="E3">
        <v>5350</v>
      </c>
      <c r="F3" s="3">
        <v>5.35</v>
      </c>
      <c r="G3" s="3">
        <v>4.458333333333333</v>
      </c>
    </row>
    <row r="4" spans="1:7" x14ac:dyDescent="0.25">
      <c r="A4" t="s">
        <v>30</v>
      </c>
      <c r="B4" s="6">
        <v>50000</v>
      </c>
      <c r="C4" s="6">
        <v>27050</v>
      </c>
      <c r="D4" s="7">
        <v>3.6</v>
      </c>
      <c r="E4">
        <v>180000</v>
      </c>
      <c r="F4" s="3">
        <v>3.6</v>
      </c>
      <c r="G4" s="3">
        <v>6.654343807763401</v>
      </c>
    </row>
  </sheetData>
  <mergeCells count="2">
    <mergeCell ref="D1:E1"/>
    <mergeCell ref="F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2021-03-09T09:18:52Z</dcterms:modified>
</cp:coreProperties>
</file>