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Информационные технолгии\Готовые\"/>
    </mc:Choice>
  </mc:AlternateContent>
  <bookViews>
    <workbookView xWindow="0" yWindow="0" windowWidth="14370" windowHeight="12300" firstSheet="4" activeTab="5"/>
  </bookViews>
  <sheets>
    <sheet name="1 Корни полинома" sheetId="1" r:id="rId1"/>
    <sheet name="2 Метод Ньютона" sheetId="2" r:id="rId2"/>
    <sheet name="3 Метод Бисекции" sheetId="3" r:id="rId3"/>
    <sheet name="4 Метод обратной матрицы" sheetId="5" r:id="rId4"/>
    <sheet name="5 Метод Крамера" sheetId="6" r:id="rId5"/>
    <sheet name="6 Метод целевой функции" sheetId="7" r:id="rId6"/>
  </sheets>
  <definedNames>
    <definedName name="solver_adj" localSheetId="5" hidden="1">'6 Метод целевой функции'!$A$6:$B$6</definedName>
    <definedName name="solver_cvg" localSheetId="5" hidden="1">0.0001</definedName>
    <definedName name="solver_drv" localSheetId="5" hidden="1">2</definedName>
    <definedName name="solver_eng" localSheetId="0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'6 Метод целевой функции'!$D$5</definedName>
    <definedName name="solver_lhs2" localSheetId="5" hidden="1">'6 Метод целевой функции'!$D$6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0" hidden="1">1</definedName>
    <definedName name="solver_neg" localSheetId="5" hidden="1">1</definedName>
    <definedName name="solver_nod" localSheetId="5" hidden="1">2147483647</definedName>
    <definedName name="solver_num" localSheetId="0" hidden="1">0</definedName>
    <definedName name="solver_num" localSheetId="5" hidden="1">2</definedName>
    <definedName name="solver_nwt" localSheetId="5" hidden="1">1</definedName>
    <definedName name="solver_opt" localSheetId="0" hidden="1">'1 Корни полинома'!$J$10</definedName>
    <definedName name="solver_opt" localSheetId="5" hidden="1">'6 Метод целевой функции'!$F$2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el2" localSheetId="5" hidden="1">2</definedName>
    <definedName name="solver_rhs1" localSheetId="5" hidden="1">3</definedName>
    <definedName name="solver_rhs2" localSheetId="5" hidden="1">2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0" hidden="1">1</definedName>
    <definedName name="solver_typ" localSheetId="5" hidden="1">2</definedName>
    <definedName name="solver_val" localSheetId="0" hidden="1">0</definedName>
    <definedName name="solver_val" localSheetId="5" hidden="1">0</definedName>
    <definedName name="solver_ver" localSheetId="0" hidden="1">3</definedName>
    <definedName name="solver_ver" localSheetId="5" hidden="1">3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5" i="7"/>
  <c r="F2" i="7" l="1"/>
  <c r="G4" i="6" l="1"/>
  <c r="G3" i="6"/>
  <c r="G2" i="6"/>
  <c r="G1" i="6"/>
  <c r="B11" i="5"/>
  <c r="E6" i="3"/>
  <c r="C6" i="3"/>
  <c r="B6" i="3"/>
  <c r="D5" i="3"/>
  <c r="E5" i="3" s="1"/>
  <c r="B19" i="2"/>
  <c r="D19" i="2" s="1"/>
  <c r="B18" i="2"/>
  <c r="D18" i="2" s="1"/>
  <c r="B15" i="2"/>
  <c r="D15" i="2" s="1"/>
  <c r="E14" i="2"/>
  <c r="D14" i="2"/>
  <c r="C14" i="2"/>
  <c r="B14" i="2"/>
  <c r="E13" i="2"/>
  <c r="D13" i="2"/>
  <c r="C13" i="2"/>
  <c r="B13" i="2"/>
  <c r="A5" i="2"/>
  <c r="A7" i="2"/>
  <c r="D10" i="2"/>
  <c r="D9" i="2"/>
  <c r="C10" i="2"/>
  <c r="C9" i="2"/>
  <c r="B10" i="2"/>
  <c r="B9" i="2"/>
  <c r="B7" i="2"/>
  <c r="C7" i="2"/>
  <c r="C5" i="2"/>
  <c r="B5" i="2"/>
  <c r="D6" i="3" l="1"/>
  <c r="C19" i="2"/>
  <c r="E19" i="2" s="1"/>
  <c r="B20" i="2" s="1"/>
  <c r="C18" i="2"/>
  <c r="E18" i="2" s="1"/>
  <c r="C15" i="2"/>
  <c r="E15" i="2" s="1"/>
  <c r="B16" i="2"/>
  <c r="H17" i="1"/>
  <c r="H18" i="1"/>
  <c r="H19" i="1"/>
  <c r="H20" i="1"/>
  <c r="H9" i="1"/>
  <c r="H10" i="1"/>
  <c r="H11" i="1"/>
  <c r="H12" i="1"/>
  <c r="H13" i="1"/>
  <c r="H14" i="1"/>
  <c r="H15" i="1"/>
  <c r="H16" i="1"/>
  <c r="H3" i="1"/>
  <c r="H4" i="1"/>
  <c r="H2" i="1"/>
  <c r="B7" i="1"/>
  <c r="B9" i="1" s="1"/>
  <c r="B5" i="1"/>
  <c r="C20" i="2" l="1"/>
  <c r="D20" i="2"/>
  <c r="C16" i="2"/>
  <c r="E16" i="2" s="1"/>
  <c r="B17" i="2" s="1"/>
  <c r="D16" i="2"/>
  <c r="H5" i="1"/>
  <c r="H6" i="1"/>
  <c r="E20" i="2" l="1"/>
  <c r="D17" i="2"/>
  <c r="C17" i="2"/>
  <c r="H8" i="1"/>
  <c r="H7" i="1"/>
  <c r="E17" i="2" l="1"/>
</calcChain>
</file>

<file path=xl/sharedStrings.xml><?xml version="1.0" encoding="utf-8"?>
<sst xmlns="http://schemas.openxmlformats.org/spreadsheetml/2006/main" count="51" uniqueCount="39">
  <si>
    <t>Вариант</t>
  </si>
  <si>
    <t>Дано</t>
  </si>
  <si>
    <t>A=</t>
  </si>
  <si>
    <t>B=</t>
  </si>
  <si>
    <t>x</t>
  </si>
  <si>
    <t>P(x)</t>
  </si>
  <si>
    <t>h=</t>
  </si>
  <si>
    <t>H =</t>
  </si>
  <si>
    <t>a =</t>
  </si>
  <si>
    <t>b=</t>
  </si>
  <si>
    <t>F(a)</t>
  </si>
  <si>
    <t>dF(a)</t>
  </si>
  <si>
    <t>dF2(a)</t>
  </si>
  <si>
    <t>F(b)</t>
  </si>
  <si>
    <t>dF2(b)</t>
  </si>
  <si>
    <t>dF(b)</t>
  </si>
  <si>
    <t>x0</t>
  </si>
  <si>
    <t>x1</t>
  </si>
  <si>
    <t>N</t>
  </si>
  <si>
    <t>Шаг</t>
  </si>
  <si>
    <t>диф.</t>
  </si>
  <si>
    <t>функция</t>
  </si>
  <si>
    <t>h = F(X) - F'(x)</t>
  </si>
  <si>
    <t>a</t>
  </si>
  <si>
    <t>b</t>
  </si>
  <si>
    <t>F(x)</t>
  </si>
  <si>
    <t>A</t>
  </si>
  <si>
    <t>B</t>
  </si>
  <si>
    <t xml:space="preserve">X = </t>
  </si>
  <si>
    <t>Определитель исходной матрицы =</t>
  </si>
  <si>
    <t>Определитель  матрицы 1 =</t>
  </si>
  <si>
    <t>Определитель  матрицы 2 =</t>
  </si>
  <si>
    <t>Определитель  матрицы 3 =</t>
  </si>
  <si>
    <t>F1</t>
  </si>
  <si>
    <t>F2</t>
  </si>
  <si>
    <t>Результат</t>
  </si>
  <si>
    <t>X</t>
  </si>
  <si>
    <t>Y</t>
  </si>
  <si>
    <t>Вспомогательная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</si>
</sst>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/>
      <top style="medium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0" xfId="0" applyFont="1" applyFill="1" applyAlignment="1"/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5</xdr:col>
      <xdr:colOff>9525</xdr:colOff>
      <xdr:row>2</xdr:row>
      <xdr:rowOff>49735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F0E103-947E-43D3-8041-6C68D437A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3124200" cy="230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4</xdr:col>
      <xdr:colOff>0</xdr:colOff>
      <xdr:row>1</xdr:row>
      <xdr:rowOff>257880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0"/>
          <a:ext cx="2428875" cy="257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600075</xdr:colOff>
      <xdr:row>2</xdr:row>
      <xdr:rowOff>57855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2428875" cy="257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390920</xdr:colOff>
      <xdr:row>4</xdr:row>
      <xdr:rowOff>66791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9320" cy="8287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4</xdr:col>
      <xdr:colOff>400445</xdr:colOff>
      <xdr:row>4</xdr:row>
      <xdr:rowOff>76316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2829320" cy="8287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190867</xdr:colOff>
      <xdr:row>2</xdr:row>
      <xdr:rowOff>76264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29267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8" sqref="D18"/>
    </sheetView>
  </sheetViews>
  <sheetFormatPr defaultRowHeight="15" x14ac:dyDescent="0.25"/>
  <cols>
    <col min="1" max="1" width="10.140625" style="24" customWidth="1"/>
    <col min="2" max="16384" width="9.140625" style="25"/>
  </cols>
  <sheetData>
    <row r="1" spans="1:11" s="23" customFormat="1" x14ac:dyDescent="0.25">
      <c r="A1" s="1" t="s">
        <v>0</v>
      </c>
      <c r="B1" s="26" t="s">
        <v>1</v>
      </c>
      <c r="C1" s="26"/>
      <c r="D1" s="26"/>
      <c r="E1" s="26"/>
      <c r="G1" s="1" t="s">
        <v>4</v>
      </c>
      <c r="H1" s="1" t="s">
        <v>5</v>
      </c>
      <c r="J1" s="1" t="s">
        <v>4</v>
      </c>
      <c r="K1" s="1" t="s">
        <v>5</v>
      </c>
    </row>
    <row r="2" spans="1:11" x14ac:dyDescent="0.25">
      <c r="A2" s="1"/>
      <c r="B2" s="1"/>
      <c r="C2" s="1"/>
      <c r="D2" s="1"/>
      <c r="E2" s="1"/>
      <c r="G2" s="1">
        <v>0</v>
      </c>
      <c r="H2" s="1">
        <f t="shared" ref="H2:H20" si="0">G2^4-10*G2^2-16*G2+5</f>
        <v>5</v>
      </c>
      <c r="J2" s="1">
        <v>0</v>
      </c>
      <c r="K2" s="1">
        <v>5</v>
      </c>
    </row>
    <row r="3" spans="1:11" x14ac:dyDescent="0.25">
      <c r="G3" s="1">
        <v>0.01</v>
      </c>
      <c r="H3" s="1">
        <f t="shared" si="0"/>
        <v>4.8390000100000004</v>
      </c>
      <c r="J3" s="1">
        <v>0.01</v>
      </c>
      <c r="K3" s="1">
        <v>4.8390000100000004</v>
      </c>
    </row>
    <row r="4" spans="1:11" x14ac:dyDescent="0.25">
      <c r="G4" s="1">
        <v>0.05</v>
      </c>
      <c r="H4" s="1">
        <f t="shared" si="0"/>
        <v>4.17500625</v>
      </c>
      <c r="J4" s="1">
        <v>0.05</v>
      </c>
      <c r="K4" s="1">
        <v>4.17500625</v>
      </c>
    </row>
    <row r="5" spans="1:11" x14ac:dyDescent="0.25">
      <c r="A5" s="1" t="s">
        <v>2</v>
      </c>
      <c r="B5" s="1">
        <f>(1/(1+(MAX(ABS(1), ABS(-10),ABS(-16))/ABS(5))))</f>
        <v>0.23809523809523808</v>
      </c>
      <c r="G5" s="1">
        <v>0.09</v>
      </c>
      <c r="H5" s="1">
        <f t="shared" si="0"/>
        <v>3.4790656100000001</v>
      </c>
      <c r="J5" s="1">
        <v>0.09</v>
      </c>
      <c r="K5" s="1">
        <v>3.4790656100000001</v>
      </c>
    </row>
    <row r="6" spans="1:11" x14ac:dyDescent="0.25">
      <c r="G6" s="1">
        <v>0.13</v>
      </c>
      <c r="H6" s="1">
        <f t="shared" si="0"/>
        <v>2.75128561</v>
      </c>
      <c r="J6" s="1">
        <v>0.13</v>
      </c>
      <c r="K6" s="1">
        <v>2.75128561</v>
      </c>
    </row>
    <row r="7" spans="1:11" x14ac:dyDescent="0.25">
      <c r="A7" s="1" t="s">
        <v>3</v>
      </c>
      <c r="B7" s="1">
        <f>(1+(MAX(ABS(1),ABS(-10),ABS(-16))/ABS(5)))</f>
        <v>4.2</v>
      </c>
      <c r="G7" s="1">
        <v>0.17</v>
      </c>
      <c r="H7" s="1">
        <f t="shared" si="0"/>
        <v>1.9918352099999996</v>
      </c>
      <c r="J7" s="1">
        <v>0.17</v>
      </c>
      <c r="K7" s="1">
        <v>1.9918352099999996</v>
      </c>
    </row>
    <row r="8" spans="1:11" x14ac:dyDescent="0.25">
      <c r="G8" s="1">
        <v>0.21</v>
      </c>
      <c r="H8" s="1">
        <f t="shared" si="0"/>
        <v>1.2009448100000002</v>
      </c>
      <c r="J8" s="1">
        <v>0.21</v>
      </c>
      <c r="K8" s="1">
        <v>1.2009448100000002</v>
      </c>
    </row>
    <row r="9" spans="1:11" x14ac:dyDescent="0.25">
      <c r="A9" s="1" t="s">
        <v>6</v>
      </c>
      <c r="B9" s="1">
        <f>(B7-B5)/10</f>
        <v>0.3961904761904762</v>
      </c>
      <c r="G9" s="1">
        <v>0.25</v>
      </c>
      <c r="H9" s="29">
        <f t="shared" si="0"/>
        <v>0.37890625</v>
      </c>
      <c r="J9" s="1">
        <v>0.25</v>
      </c>
      <c r="K9" s="1">
        <v>0.37890625</v>
      </c>
    </row>
    <row r="10" spans="1:11" x14ac:dyDescent="0.25">
      <c r="G10" s="1">
        <v>0.28999999999999998</v>
      </c>
      <c r="H10" s="28">
        <f t="shared" si="0"/>
        <v>-0.4739271899999995</v>
      </c>
      <c r="J10" s="1">
        <v>0.28999999999999998</v>
      </c>
      <c r="K10" s="1">
        <v>-0.4739271899999995</v>
      </c>
    </row>
    <row r="11" spans="1:11" x14ac:dyDescent="0.25">
      <c r="G11" s="1">
        <v>0.33</v>
      </c>
      <c r="H11" s="1">
        <f t="shared" si="0"/>
        <v>-1.3571407900000008</v>
      </c>
      <c r="J11" s="1">
        <v>0.33</v>
      </c>
      <c r="K11" s="1">
        <v>-1.3571407900000008</v>
      </c>
    </row>
    <row r="12" spans="1:11" x14ac:dyDescent="0.25">
      <c r="A12" s="1" t="s">
        <v>7</v>
      </c>
      <c r="B12" s="27">
        <v>0.26794830220972499</v>
      </c>
      <c r="G12" s="1">
        <v>0.37</v>
      </c>
      <c r="H12" s="1">
        <f t="shared" si="0"/>
        <v>-2.2702583900000004</v>
      </c>
      <c r="J12" s="1">
        <v>0.37</v>
      </c>
      <c r="K12" s="1">
        <v>-2.2702583900000004</v>
      </c>
    </row>
    <row r="13" spans="1:11" x14ac:dyDescent="0.25">
      <c r="G13" s="1">
        <v>0.41</v>
      </c>
      <c r="H13" s="1">
        <f t="shared" si="0"/>
        <v>-3.2127423899999989</v>
      </c>
      <c r="J13" s="1">
        <v>0.41</v>
      </c>
      <c r="K13" s="1">
        <v>-3.2127423899999989</v>
      </c>
    </row>
    <row r="14" spans="1:11" x14ac:dyDescent="0.25">
      <c r="G14" s="1">
        <v>0.45</v>
      </c>
      <c r="H14" s="1">
        <f t="shared" si="0"/>
        <v>-4.1839937500000008</v>
      </c>
      <c r="J14" s="1">
        <v>0.45</v>
      </c>
      <c r="K14" s="1">
        <v>-4.1839937500000008</v>
      </c>
    </row>
    <row r="15" spans="1:11" x14ac:dyDescent="0.25">
      <c r="G15" s="1">
        <v>0.49</v>
      </c>
      <c r="H15" s="1">
        <f t="shared" si="0"/>
        <v>-5.1833519900000002</v>
      </c>
      <c r="J15" s="1">
        <v>0.49</v>
      </c>
      <c r="K15" s="1">
        <v>-5.1833519900000002</v>
      </c>
    </row>
    <row r="16" spans="1:11" x14ac:dyDescent="0.25">
      <c r="G16" s="1">
        <v>0.53</v>
      </c>
      <c r="H16" s="1">
        <f t="shared" si="0"/>
        <v>-6.2100951900000005</v>
      </c>
      <c r="J16" s="1">
        <v>0.53</v>
      </c>
      <c r="K16" s="1">
        <v>-6.2100951900000005</v>
      </c>
    </row>
    <row r="17" spans="7:11" s="25" customFormat="1" x14ac:dyDescent="0.25">
      <c r="G17" s="1">
        <v>0.56999999999999995</v>
      </c>
      <c r="H17" s="1">
        <f t="shared" si="0"/>
        <v>-7.2634399899999984</v>
      </c>
      <c r="J17" s="1">
        <v>0.56999999999999995</v>
      </c>
      <c r="K17" s="1">
        <v>-7.2634399899999984</v>
      </c>
    </row>
    <row r="18" spans="7:11" s="25" customFormat="1" x14ac:dyDescent="0.25">
      <c r="G18" s="1">
        <v>0.61</v>
      </c>
      <c r="H18" s="1">
        <f t="shared" si="0"/>
        <v>-8.3425415899999997</v>
      </c>
      <c r="J18" s="1">
        <v>0.61</v>
      </c>
      <c r="K18" s="1">
        <v>-8.3425415899999997</v>
      </c>
    </row>
    <row r="19" spans="7:11" s="25" customFormat="1" x14ac:dyDescent="0.25">
      <c r="G19" s="1">
        <v>0.65</v>
      </c>
      <c r="H19" s="1">
        <f t="shared" si="0"/>
        <v>-9.4464937500000019</v>
      </c>
      <c r="J19" s="1">
        <v>0.65</v>
      </c>
      <c r="K19" s="1">
        <v>-9.4464937500000019</v>
      </c>
    </row>
    <row r="20" spans="7:11" s="25" customFormat="1" x14ac:dyDescent="0.25">
      <c r="G20" s="1">
        <v>0.69</v>
      </c>
      <c r="H20" s="1">
        <f t="shared" si="0"/>
        <v>-10.574328789999999</v>
      </c>
      <c r="J20" s="1">
        <v>0.69</v>
      </c>
      <c r="K20" s="1">
        <v>-10.574328789999999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5" sqref="A5"/>
    </sheetView>
  </sheetViews>
  <sheetFormatPr defaultRowHeight="15" x14ac:dyDescent="0.25"/>
  <cols>
    <col min="1" max="5" width="9.140625" style="2"/>
    <col min="6" max="6" width="13.42578125" style="2" customWidth="1"/>
    <col min="7" max="16384" width="9.140625" style="2"/>
  </cols>
  <sheetData>
    <row r="1" spans="1:7" x14ac:dyDescent="0.25">
      <c r="A1" s="2" t="s">
        <v>0</v>
      </c>
      <c r="B1" s="3" t="s">
        <v>1</v>
      </c>
      <c r="C1" s="3"/>
      <c r="D1" s="3"/>
      <c r="F1" s="1" t="s">
        <v>8</v>
      </c>
      <c r="G1" s="1">
        <v>1</v>
      </c>
    </row>
    <row r="2" spans="1:7" ht="21" customHeight="1" x14ac:dyDescent="0.25">
      <c r="F2" s="1" t="s">
        <v>9</v>
      </c>
      <c r="G2" s="1">
        <v>4</v>
      </c>
    </row>
    <row r="3" spans="1:7" ht="15.75" thickBot="1" x14ac:dyDescent="0.3"/>
    <row r="4" spans="1:7" x14ac:dyDescent="0.25">
      <c r="A4" s="11" t="s">
        <v>10</v>
      </c>
      <c r="B4" s="12" t="s">
        <v>11</v>
      </c>
      <c r="C4" s="13" t="s">
        <v>12</v>
      </c>
      <c r="E4" s="1" t="s">
        <v>19</v>
      </c>
      <c r="F4" s="1" t="s">
        <v>22</v>
      </c>
    </row>
    <row r="5" spans="1:7" x14ac:dyDescent="0.25">
      <c r="A5" s="9">
        <f>LOG10(G1)+G1-0.5</f>
        <v>0.5</v>
      </c>
      <c r="B5" s="1">
        <f>1+(1/LN(10)*G1)</f>
        <v>1.4342944819032517</v>
      </c>
      <c r="C5" s="10">
        <f>-(1/LN(10)*G1^2)</f>
        <v>-0.43429448190325176</v>
      </c>
    </row>
    <row r="6" spans="1:7" x14ac:dyDescent="0.25">
      <c r="A6" s="14" t="s">
        <v>13</v>
      </c>
      <c r="B6" s="15" t="s">
        <v>15</v>
      </c>
      <c r="C6" s="16" t="s">
        <v>14</v>
      </c>
    </row>
    <row r="7" spans="1:7" ht="15.75" thickBot="1" x14ac:dyDescent="0.3">
      <c r="A7" s="6">
        <f>LOG10(G2)+G2-0.5</f>
        <v>4.1020599913279625</v>
      </c>
      <c r="B7" s="7">
        <f>1+(1/LN(10)*G2)</f>
        <v>2.7371779276130068</v>
      </c>
      <c r="C7" s="8">
        <f>-(1/LN(10)*G2^2)</f>
        <v>-6.9487117104520282</v>
      </c>
    </row>
    <row r="8" spans="1:7" ht="15.75" thickBot="1" x14ac:dyDescent="0.3"/>
    <row r="9" spans="1:7" x14ac:dyDescent="0.25">
      <c r="A9" s="17" t="s">
        <v>16</v>
      </c>
      <c r="B9" s="4">
        <f>IF(A5*C5&gt;0,G1,G2)</f>
        <v>4</v>
      </c>
      <c r="C9" s="4">
        <f>IF(A5*C5&gt;0,A5,A7)</f>
        <v>4.1020599913279625</v>
      </c>
      <c r="D9" s="5">
        <f>IF(A5*C5&gt;0,B5,B7)</f>
        <v>2.7371779276130068</v>
      </c>
    </row>
    <row r="10" spans="1:7" ht="15.75" thickBot="1" x14ac:dyDescent="0.3">
      <c r="A10" s="18" t="s">
        <v>17</v>
      </c>
      <c r="B10" s="7">
        <f>IF(A5*C5&gt;0,G2,G1)</f>
        <v>1</v>
      </c>
      <c r="C10" s="7">
        <f>IF(A5*C5&gt;0,A7,A5)</f>
        <v>0.5</v>
      </c>
      <c r="D10" s="8">
        <f>IF(A5*C5&gt;0,B7,B5)</f>
        <v>1.4342944819032517</v>
      </c>
    </row>
    <row r="11" spans="1:7" ht="15.75" thickBot="1" x14ac:dyDescent="0.3"/>
    <row r="12" spans="1:7" ht="15.75" thickBot="1" x14ac:dyDescent="0.3">
      <c r="A12" s="20" t="s">
        <v>18</v>
      </c>
      <c r="B12" s="21" t="s">
        <v>4</v>
      </c>
      <c r="C12" s="21" t="s">
        <v>21</v>
      </c>
      <c r="D12" s="21" t="s">
        <v>20</v>
      </c>
      <c r="E12" s="22" t="s">
        <v>19</v>
      </c>
    </row>
    <row r="13" spans="1:7" x14ac:dyDescent="0.25">
      <c r="A13" s="19">
        <v>1</v>
      </c>
      <c r="B13" s="19">
        <f>B9</f>
        <v>4</v>
      </c>
      <c r="C13" s="19">
        <f>C9</f>
        <v>4.1020599913279625</v>
      </c>
      <c r="D13" s="19">
        <f>D9</f>
        <v>2.7371779276130068</v>
      </c>
      <c r="E13" s="19">
        <f>C13/D13</f>
        <v>1.4986457219115528</v>
      </c>
    </row>
    <row r="14" spans="1:7" x14ac:dyDescent="0.25">
      <c r="A14" s="1">
        <v>2</v>
      </c>
      <c r="B14" s="1">
        <f>B13-E13</f>
        <v>2.5013542780884475</v>
      </c>
      <c r="C14" s="1">
        <f>LOG10(B14)+B14-0.5</f>
        <v>2.3995294852617097</v>
      </c>
      <c r="D14" s="1">
        <f>1+(1/LN(10)*B14)</f>
        <v>2.0863243602589048</v>
      </c>
      <c r="E14" s="1">
        <f>C14/D14</f>
        <v>1.1501229295735862</v>
      </c>
    </row>
    <row r="15" spans="1:7" x14ac:dyDescent="0.25">
      <c r="A15" s="1">
        <v>3</v>
      </c>
      <c r="B15" s="1">
        <f t="shared" ref="B15:B17" si="0">B14-E14</f>
        <v>1.3512313485148613</v>
      </c>
      <c r="C15" s="1">
        <f t="shared" ref="C15:C17" si="1">LOG10(B15)+B15-0.5</f>
        <v>0.98196106080982304</v>
      </c>
      <c r="D15" s="1">
        <f t="shared" ref="D15:D17" si="2">1+(1/LN(10)*B15)</f>
        <v>1.586832318434694</v>
      </c>
      <c r="E15" s="1">
        <f t="shared" ref="E15:E17" si="3">C15/D15</f>
        <v>0.61881841540665317</v>
      </c>
    </row>
    <row r="16" spans="1:7" x14ac:dyDescent="0.25">
      <c r="A16" s="1">
        <v>4</v>
      </c>
      <c r="B16" s="1">
        <f t="shared" si="0"/>
        <v>0.7324129331082081</v>
      </c>
      <c r="C16" s="1">
        <f t="shared" si="1"/>
        <v>9.7168937672789335E-2</v>
      </c>
      <c r="D16" s="1">
        <f t="shared" si="2"/>
        <v>1.3180828953234702</v>
      </c>
      <c r="E16" s="1">
        <f t="shared" si="3"/>
        <v>7.371989881481858E-2</v>
      </c>
    </row>
    <row r="17" spans="1:5" x14ac:dyDescent="0.25">
      <c r="A17" s="1">
        <v>5</v>
      </c>
      <c r="B17" s="1">
        <f t="shared" si="0"/>
        <v>0.65869303429338955</v>
      </c>
      <c r="C17" s="1">
        <f t="shared" si="1"/>
        <v>-2.2623894923270493E-2</v>
      </c>
      <c r="D17" s="1">
        <f t="shared" si="2"/>
        <v>1.2860667500617284</v>
      </c>
      <c r="E17" s="1">
        <f t="shared" si="3"/>
        <v>-1.7591540191972614E-2</v>
      </c>
    </row>
    <row r="18" spans="1:5" x14ac:dyDescent="0.25">
      <c r="A18" s="1">
        <v>6</v>
      </c>
      <c r="B18" s="1">
        <f>B17-E17</f>
        <v>0.67628457448536217</v>
      </c>
      <c r="C18" s="1">
        <f>LOG10(B18)+B18-0.5</f>
        <v>6.4140561110759275E-3</v>
      </c>
      <c r="D18" s="1">
        <f>1+(1/LN(10)*B18)</f>
        <v>1.2937066588952815</v>
      </c>
      <c r="E18" s="1">
        <f>C18/D18</f>
        <v>4.9578906214744235E-3</v>
      </c>
    </row>
    <row r="19" spans="1:5" x14ac:dyDescent="0.25">
      <c r="A19" s="1">
        <v>7</v>
      </c>
      <c r="B19" s="1">
        <f>B18-E18</f>
        <v>0.67132668386388772</v>
      </c>
      <c r="C19" s="1">
        <f>LOG10(B19)+B19-0.5</f>
        <v>-1.7394062898979934E-3</v>
      </c>
      <c r="D19" s="1">
        <f>1+(1/LN(10)*B19)</f>
        <v>1.2915534743564951</v>
      </c>
      <c r="E19" s="1">
        <f>C19/D19</f>
        <v>-1.3467551475285504E-3</v>
      </c>
    </row>
    <row r="20" spans="1:5" x14ac:dyDescent="0.25">
      <c r="A20" s="1">
        <v>8</v>
      </c>
      <c r="B20" s="1">
        <f t="shared" ref="B20:B24" si="4">B19-E19</f>
        <v>0.6726734390114163</v>
      </c>
      <c r="C20" s="1">
        <f t="shared" ref="C20:C35" si="5">LOG10(B20)+B20-0.5</f>
        <v>4.7771860664247434E-4</v>
      </c>
      <c r="D20" s="1">
        <f t="shared" ref="D20:D24" si="6">1+(1/LN(10)*B20)</f>
        <v>1.2921383626855416</v>
      </c>
      <c r="E20" s="1">
        <f t="shared" ref="E20:E24" si="7">C20/D20</f>
        <v>3.6971165042232656E-4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4" sqref="F14"/>
    </sheetView>
  </sheetViews>
  <sheetFormatPr defaultRowHeight="15" x14ac:dyDescent="0.25"/>
  <cols>
    <col min="1" max="16384" width="9.140625" style="32"/>
  </cols>
  <sheetData>
    <row r="1" spans="1:5" x14ac:dyDescent="0.25">
      <c r="A1" s="2" t="s">
        <v>0</v>
      </c>
      <c r="B1" s="3" t="s">
        <v>1</v>
      </c>
      <c r="C1" s="3"/>
      <c r="D1" s="3"/>
    </row>
    <row r="2" spans="1:5" x14ac:dyDescent="0.25">
      <c r="A2" s="2"/>
      <c r="B2" s="2"/>
      <c r="C2" s="2"/>
      <c r="D2" s="2"/>
    </row>
    <row r="4" spans="1:5" x14ac:dyDescent="0.25">
      <c r="A4" s="32" t="s">
        <v>18</v>
      </c>
      <c r="B4" s="32" t="s">
        <v>23</v>
      </c>
      <c r="C4" s="32" t="s">
        <v>24</v>
      </c>
      <c r="D4" s="32" t="s">
        <v>4</v>
      </c>
      <c r="E4" s="32" t="s">
        <v>25</v>
      </c>
    </row>
    <row r="5" spans="1:5" x14ac:dyDescent="0.25">
      <c r="A5" s="32">
        <v>1</v>
      </c>
      <c r="B5" s="32">
        <v>1</v>
      </c>
      <c r="C5" s="32">
        <v>4</v>
      </c>
      <c r="D5" s="32">
        <f>(B5+C5)/2</f>
        <v>2.5</v>
      </c>
      <c r="E5" s="32">
        <f>LOG10(D5)+D5-0.5</f>
        <v>2.3979400086720375</v>
      </c>
    </row>
    <row r="6" spans="1:5" x14ac:dyDescent="0.25">
      <c r="A6" s="32">
        <v>2</v>
      </c>
      <c r="B6" s="32">
        <f>IF((LOG10(C5)+C5-0.5)*E5&lt;0,D5,B5)</f>
        <v>1</v>
      </c>
      <c r="C6" s="32">
        <f>IF((LOG10(B5)+B5-0.5)*E5&lt;0,D5,C5)</f>
        <v>4</v>
      </c>
      <c r="D6" s="32">
        <f>(B6+C6)/2</f>
        <v>2.5</v>
      </c>
      <c r="E6" s="32">
        <f>LOG10(D6)+D6-0.5</f>
        <v>2.3979400086720375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1"/>
  <sheetViews>
    <sheetView workbookViewId="0">
      <selection activeCell="F39" sqref="F39"/>
    </sheetView>
  </sheetViews>
  <sheetFormatPr defaultRowHeight="15" x14ac:dyDescent="0.25"/>
  <cols>
    <col min="1" max="16384" width="9.140625" style="32"/>
  </cols>
  <sheetData>
    <row r="6" spans="1:4" ht="15.75" thickBot="1" x14ac:dyDescent="0.3">
      <c r="A6" s="34" t="s">
        <v>26</v>
      </c>
      <c r="B6" s="34"/>
      <c r="C6" s="34"/>
      <c r="D6" s="32" t="s">
        <v>27</v>
      </c>
    </row>
    <row r="7" spans="1:4" x14ac:dyDescent="0.25">
      <c r="A7" s="40">
        <v>0.64</v>
      </c>
      <c r="B7" s="41">
        <v>-0.83</v>
      </c>
      <c r="C7" s="42">
        <v>4.2</v>
      </c>
      <c r="D7" s="37">
        <v>2.23</v>
      </c>
    </row>
    <row r="8" spans="1:4" x14ac:dyDescent="0.25">
      <c r="A8" s="43">
        <v>0.57999999999999996</v>
      </c>
      <c r="B8" s="35">
        <v>-0.83</v>
      </c>
      <c r="C8" s="44">
        <v>1.43</v>
      </c>
      <c r="D8" s="38">
        <v>1.71</v>
      </c>
    </row>
    <row r="9" spans="1:4" ht="15.75" thickBot="1" x14ac:dyDescent="0.3">
      <c r="A9" s="45">
        <v>0.86</v>
      </c>
      <c r="B9" s="46">
        <v>0.77</v>
      </c>
      <c r="C9" s="47">
        <v>0.88</v>
      </c>
      <c r="D9" s="39">
        <v>-0.54</v>
      </c>
    </row>
    <row r="11" spans="1:4" x14ac:dyDescent="0.25">
      <c r="A11" s="32" t="s">
        <v>28</v>
      </c>
      <c r="B11" s="32">
        <f>MINVERSE(A7:C9)*MMULT(A7:C9,D7:D9)</f>
        <v>1.3333813777654944</v>
      </c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6" sqref="F16"/>
    </sheetView>
  </sheetViews>
  <sheetFormatPr defaultRowHeight="15" x14ac:dyDescent="0.25"/>
  <cols>
    <col min="1" max="5" width="9.140625" style="30"/>
    <col min="6" max="6" width="35.140625" style="30" customWidth="1"/>
    <col min="7" max="16384" width="9.140625" style="30"/>
  </cols>
  <sheetData>
    <row r="1" spans="1:7" x14ac:dyDescent="0.25">
      <c r="F1" s="30" t="s">
        <v>29</v>
      </c>
      <c r="G1" s="30">
        <f>MDETERM(A8:C10)</f>
        <v>3.1044179999999995</v>
      </c>
    </row>
    <row r="2" spans="1:7" x14ac:dyDescent="0.25">
      <c r="F2" s="30" t="s">
        <v>30</v>
      </c>
      <c r="G2" s="30">
        <f>MDETERM(A13:C15)</f>
        <v>1.4533650000000007</v>
      </c>
    </row>
    <row r="3" spans="1:7" x14ac:dyDescent="0.25">
      <c r="F3" s="30" t="s">
        <v>31</v>
      </c>
      <c r="G3" s="30">
        <f>MDETERM(A18:C20)</f>
        <v>-4.4304180000000004</v>
      </c>
    </row>
    <row r="4" spans="1:7" x14ac:dyDescent="0.25">
      <c r="F4" s="30" t="s">
        <v>32</v>
      </c>
      <c r="G4" s="30">
        <f>MDETERM(A23:C25)</f>
        <v>0.55129799999999951</v>
      </c>
    </row>
    <row r="7" spans="1:7" ht="15.75" thickBot="1" x14ac:dyDescent="0.3">
      <c r="A7" s="34" t="s">
        <v>26</v>
      </c>
      <c r="B7" s="34"/>
      <c r="C7" s="34"/>
      <c r="D7" s="32" t="s">
        <v>27</v>
      </c>
    </row>
    <row r="8" spans="1:7" x14ac:dyDescent="0.25">
      <c r="A8" s="40">
        <v>0.64</v>
      </c>
      <c r="B8" s="41">
        <v>-0.83</v>
      </c>
      <c r="C8" s="42">
        <v>4.2</v>
      </c>
      <c r="D8" s="37">
        <v>2.23</v>
      </c>
    </row>
    <row r="9" spans="1:7" x14ac:dyDescent="0.25">
      <c r="A9" s="43">
        <v>0.57999999999999996</v>
      </c>
      <c r="B9" s="35">
        <v>-0.83</v>
      </c>
      <c r="C9" s="44">
        <v>1.43</v>
      </c>
      <c r="D9" s="38">
        <v>1.71</v>
      </c>
    </row>
    <row r="10" spans="1:7" ht="15.75" thickBot="1" x14ac:dyDescent="0.3">
      <c r="A10" s="45">
        <v>0.86</v>
      </c>
      <c r="B10" s="46">
        <v>0.77</v>
      </c>
      <c r="C10" s="47">
        <v>0.88</v>
      </c>
      <c r="D10" s="39">
        <v>-0.54</v>
      </c>
    </row>
    <row r="12" spans="1:7" ht="15.75" thickBot="1" x14ac:dyDescent="0.3">
      <c r="A12" s="33">
        <v>1</v>
      </c>
      <c r="B12" s="33"/>
      <c r="C12" s="33"/>
    </row>
    <row r="13" spans="1:7" x14ac:dyDescent="0.25">
      <c r="A13" s="35">
        <v>2.23</v>
      </c>
      <c r="B13" s="48">
        <v>-0.83</v>
      </c>
      <c r="C13" s="42">
        <v>4.2</v>
      </c>
    </row>
    <row r="14" spans="1:7" x14ac:dyDescent="0.25">
      <c r="A14" s="35">
        <v>1.71</v>
      </c>
      <c r="B14" s="49">
        <v>-0.83</v>
      </c>
      <c r="C14" s="44">
        <v>1.43</v>
      </c>
    </row>
    <row r="15" spans="1:7" ht="15.75" thickBot="1" x14ac:dyDescent="0.3">
      <c r="A15" s="35">
        <v>-0.54</v>
      </c>
      <c r="B15" s="50">
        <v>0.77</v>
      </c>
      <c r="C15" s="47">
        <v>0.88</v>
      </c>
    </row>
    <row r="17" spans="1:3" ht="15.75" thickBot="1" x14ac:dyDescent="0.3">
      <c r="A17" s="33">
        <v>2</v>
      </c>
      <c r="B17" s="33"/>
      <c r="C17" s="33"/>
    </row>
    <row r="18" spans="1:3" x14ac:dyDescent="0.25">
      <c r="A18" s="54">
        <v>0.64</v>
      </c>
      <c r="B18" s="35">
        <v>2.23</v>
      </c>
      <c r="C18" s="57">
        <v>4.2</v>
      </c>
    </row>
    <row r="19" spans="1:3" x14ac:dyDescent="0.25">
      <c r="A19" s="55">
        <v>0.57999999999999996</v>
      </c>
      <c r="B19" s="35">
        <v>1.71</v>
      </c>
      <c r="C19" s="58">
        <v>1.43</v>
      </c>
    </row>
    <row r="20" spans="1:3" ht="15.75" thickBot="1" x14ac:dyDescent="0.3">
      <c r="A20" s="56">
        <v>0.86</v>
      </c>
      <c r="B20" s="35">
        <v>-0.54</v>
      </c>
      <c r="C20" s="59">
        <v>0.88</v>
      </c>
    </row>
    <row r="22" spans="1:3" ht="15.75" thickBot="1" x14ac:dyDescent="0.3">
      <c r="A22" s="33">
        <v>3</v>
      </c>
      <c r="B22" s="33"/>
      <c r="C22" s="33"/>
    </row>
    <row r="23" spans="1:3" x14ac:dyDescent="0.25">
      <c r="A23" s="40">
        <v>0.64</v>
      </c>
      <c r="B23" s="52">
        <v>-0.83</v>
      </c>
      <c r="C23" s="35">
        <v>2.23</v>
      </c>
    </row>
    <row r="24" spans="1:3" x14ac:dyDescent="0.25">
      <c r="A24" s="43">
        <v>0.57999999999999996</v>
      </c>
      <c r="B24" s="36">
        <v>-0.83</v>
      </c>
      <c r="C24" s="35">
        <v>1.71</v>
      </c>
    </row>
    <row r="25" spans="1:3" ht="15.75" thickBot="1" x14ac:dyDescent="0.3">
      <c r="A25" s="45">
        <v>0.86</v>
      </c>
      <c r="B25" s="53">
        <v>0.77</v>
      </c>
      <c r="C25" s="35">
        <v>-0.54</v>
      </c>
    </row>
  </sheetData>
  <mergeCells count="4">
    <mergeCell ref="A7:C7"/>
    <mergeCell ref="A12:C12"/>
    <mergeCell ref="A17:C17"/>
    <mergeCell ref="A22:C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0" sqref="G10"/>
    </sheetView>
  </sheetViews>
  <sheetFormatPr defaultRowHeight="15" x14ac:dyDescent="0.25"/>
  <cols>
    <col min="1" max="16384" width="9.140625" style="30"/>
  </cols>
  <sheetData>
    <row r="1" spans="1:8" x14ac:dyDescent="0.25">
      <c r="F1" s="33" t="s">
        <v>38</v>
      </c>
      <c r="G1" s="33"/>
      <c r="H1" s="33"/>
    </row>
    <row r="2" spans="1:8" x14ac:dyDescent="0.25">
      <c r="F2" s="60">
        <f>D5+D6</f>
        <v>4.9999995267296704</v>
      </c>
      <c r="G2" s="60"/>
      <c r="H2" s="60"/>
    </row>
    <row r="4" spans="1:8" x14ac:dyDescent="0.25">
      <c r="A4" s="33" t="s">
        <v>35</v>
      </c>
      <c r="B4" s="33"/>
      <c r="C4" s="33"/>
      <c r="D4" s="33"/>
      <c r="E4" s="51"/>
    </row>
    <row r="5" spans="1:8" x14ac:dyDescent="0.25">
      <c r="A5" s="32" t="s">
        <v>36</v>
      </c>
      <c r="B5" s="32" t="s">
        <v>37</v>
      </c>
      <c r="C5" s="32" t="s">
        <v>33</v>
      </c>
      <c r="D5" s="32">
        <f>5*A6^2+6*B6^2</f>
        <v>2.9999995267296704</v>
      </c>
    </row>
    <row r="6" spans="1:8" x14ac:dyDescent="0.25">
      <c r="A6" s="30">
        <v>0.21352694041853107</v>
      </c>
      <c r="B6" s="30">
        <v>0.67970958937220338</v>
      </c>
      <c r="C6" s="32" t="s">
        <v>34</v>
      </c>
      <c r="D6" s="31">
        <f>3*A6+2*B6</f>
        <v>2</v>
      </c>
    </row>
    <row r="7" spans="1:8" x14ac:dyDescent="0.25">
      <c r="D7" s="31"/>
    </row>
  </sheetData>
  <mergeCells count="3">
    <mergeCell ref="A4:D4"/>
    <mergeCell ref="F1:H1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Корни полинома</vt:lpstr>
      <vt:lpstr>2 Метод Ньютона</vt:lpstr>
      <vt:lpstr>3 Метод Бисекции</vt:lpstr>
      <vt:lpstr>4 Метод обратной матрицы</vt:lpstr>
      <vt:lpstr>5 Метод Крамера</vt:lpstr>
      <vt:lpstr>6 Метод целевой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Тунян Эдмон Гарникович</cp:lastModifiedBy>
  <cp:lastPrinted>2021-04-06T05:18:14Z</cp:lastPrinted>
  <dcterms:created xsi:type="dcterms:W3CDTF">2015-06-05T18:19:34Z</dcterms:created>
  <dcterms:modified xsi:type="dcterms:W3CDTF">2021-04-09T05:04:02Z</dcterms:modified>
</cp:coreProperties>
</file>