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Решение исходной" sheetId="1" r:id="rId1"/>
    <sheet name="Mathcad исходной" sheetId="2" r:id="rId2"/>
    <sheet name="По вариантам" sheetId="3" r:id="rId3"/>
    <sheet name="Matcad варианта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D18" i="3"/>
  <c r="D16" i="3" s="1"/>
  <c r="C18" i="3"/>
  <c r="C16" i="3" s="1"/>
  <c r="B18" i="3"/>
  <c r="B16" i="3" s="1"/>
  <c r="B17" i="3" s="1"/>
  <c r="B15" i="3"/>
  <c r="C15" i="3"/>
  <c r="D15" i="3"/>
  <c r="C14" i="3"/>
  <c r="B14" i="3"/>
  <c r="D14" i="3" l="1"/>
  <c r="D17" i="3" s="1"/>
  <c r="C17" i="3"/>
  <c r="B26" i="4"/>
  <c r="B10" i="4"/>
  <c r="I15" i="4"/>
  <c r="D12" i="4"/>
  <c r="I16" i="4" s="1"/>
  <c r="C12" i="4"/>
  <c r="H16" i="4" s="1"/>
  <c r="B12" i="4"/>
  <c r="G16" i="4" s="1"/>
  <c r="D11" i="4"/>
  <c r="C11" i="4"/>
  <c r="H15" i="4" s="1"/>
  <c r="B11" i="4"/>
  <c r="G15" i="4" s="1"/>
  <c r="D10" i="4"/>
  <c r="I14" i="4" s="1"/>
  <c r="C10" i="4"/>
  <c r="H14" i="4" s="1"/>
  <c r="G14" i="4"/>
  <c r="E16" i="3"/>
  <c r="E15" i="3"/>
  <c r="E14" i="3"/>
  <c r="E17" i="3" s="1"/>
  <c r="E8" i="3"/>
  <c r="F7" i="3"/>
  <c r="D9" i="3" s="1"/>
  <c r="D8" i="3" s="1"/>
  <c r="F6" i="3"/>
  <c r="C9" i="3" s="1"/>
  <c r="C8" i="3" s="1"/>
  <c r="F5" i="3"/>
  <c r="B14" i="2" a="1"/>
  <c r="B14" i="2" s="1"/>
  <c r="G15" i="2"/>
  <c r="H15" i="2"/>
  <c r="I15" i="2"/>
  <c r="G16" i="2"/>
  <c r="H16" i="2"/>
  <c r="I16" i="2"/>
  <c r="H14" i="2"/>
  <c r="I14" i="2"/>
  <c r="G14" i="2"/>
  <c r="C12" i="2"/>
  <c r="D12" i="2"/>
  <c r="B12" i="2"/>
  <c r="C11" i="2"/>
  <c r="D11" i="2"/>
  <c r="B11" i="2"/>
  <c r="D10" i="2"/>
  <c r="C10" i="2"/>
  <c r="B10" i="2"/>
  <c r="B25" i="1"/>
  <c r="E17" i="1"/>
  <c r="E15" i="1"/>
  <c r="E16" i="1"/>
  <c r="E14" i="1"/>
  <c r="C21" i="1"/>
  <c r="C25" i="1" s="1"/>
  <c r="D21" i="1"/>
  <c r="D25" i="1" s="1"/>
  <c r="D22" i="1"/>
  <c r="B21" i="1"/>
  <c r="B20" i="1"/>
  <c r="F9" i="1"/>
  <c r="F6" i="1"/>
  <c r="F7" i="1"/>
  <c r="B9" i="1"/>
  <c r="B8" i="1" s="1"/>
  <c r="E8" i="1"/>
  <c r="C8" i="1"/>
  <c r="D9" i="1"/>
  <c r="D8" i="1" s="1"/>
  <c r="C9" i="1"/>
  <c r="C20" i="1" l="1"/>
  <c r="C24" i="1" s="1"/>
  <c r="B22" i="1"/>
  <c r="C22" i="1"/>
  <c r="D20" i="1"/>
  <c r="D24" i="1" s="1"/>
  <c r="B24" i="1"/>
  <c r="D26" i="1"/>
  <c r="B14" i="4" a="1"/>
  <c r="F9" i="3"/>
  <c r="B9" i="3"/>
  <c r="B21" i="3" s="1"/>
  <c r="B25" i="3" s="1"/>
  <c r="C21" i="3"/>
  <c r="C25" i="3" s="1"/>
  <c r="D21" i="3"/>
  <c r="D25" i="3" s="1"/>
  <c r="B22" i="3"/>
  <c r="B26" i="3" s="1"/>
  <c r="B20" i="3"/>
  <c r="B24" i="3" s="1"/>
  <c r="D22" i="3"/>
  <c r="D26" i="3" s="1"/>
  <c r="C16" i="2"/>
  <c r="C14" i="2"/>
  <c r="B16" i="2"/>
  <c r="D15" i="2"/>
  <c r="C15" i="2"/>
  <c r="B15" i="2"/>
  <c r="D14" i="2"/>
  <c r="D16" i="2"/>
  <c r="E19" i="2"/>
  <c r="B26" i="1" l="1"/>
  <c r="C26" i="1"/>
  <c r="B28" i="1" a="1"/>
  <c r="D15" i="4"/>
  <c r="C16" i="4"/>
  <c r="C15" i="4"/>
  <c r="B15" i="4"/>
  <c r="D14" i="4"/>
  <c r="C14" i="4"/>
  <c r="D16" i="4"/>
  <c r="B14" i="4"/>
  <c r="E19" i="4" s="1"/>
  <c r="B16" i="4"/>
  <c r="C20" i="3"/>
  <c r="C24" i="3" s="1"/>
  <c r="D20" i="3"/>
  <c r="D24" i="3" s="1"/>
  <c r="B8" i="3"/>
  <c r="C22" i="3"/>
  <c r="C26" i="3" s="1"/>
  <c r="B27" i="2"/>
  <c r="B28" i="2"/>
  <c r="B26" i="2"/>
  <c r="B28" i="1" l="1"/>
  <c r="C30" i="1"/>
  <c r="C29" i="1"/>
  <c r="C28" i="1"/>
  <c r="D29" i="1"/>
  <c r="D28" i="1"/>
  <c r="D30" i="1"/>
  <c r="B29" i="1"/>
  <c r="B30" i="1"/>
  <c r="B28" i="4"/>
  <c r="B27" i="4"/>
  <c r="B28" i="3" a="1"/>
  <c r="B29" i="3" s="1"/>
  <c r="F14" i="1" l="1" a="1"/>
  <c r="B30" i="3"/>
  <c r="D30" i="3"/>
  <c r="C28" i="3"/>
  <c r="D28" i="3"/>
  <c r="C29" i="3"/>
  <c r="D29" i="3"/>
  <c r="B28" i="3"/>
  <c r="C30" i="3"/>
  <c r="F15" i="1" l="1"/>
  <c r="C18" i="1" s="1"/>
  <c r="F14" i="1"/>
  <c r="F16" i="1"/>
  <c r="D18" i="1" s="1"/>
  <c r="F14" i="3" a="1"/>
  <c r="F14" i="3" s="1"/>
  <c r="D14" i="1" l="1"/>
  <c r="D16" i="1"/>
  <c r="D15" i="1"/>
  <c r="D17" i="1" s="1"/>
  <c r="B18" i="1"/>
  <c r="F18" i="1"/>
  <c r="C14" i="1"/>
  <c r="C15" i="1"/>
  <c r="C17" i="1" s="1"/>
  <c r="C16" i="1"/>
  <c r="F15" i="3"/>
  <c r="F16" i="3"/>
  <c r="B15" i="1" l="1"/>
  <c r="B14" i="1"/>
  <c r="B17" i="1" s="1"/>
  <c r="B16" i="1"/>
  <c r="F18" i="3"/>
</calcChain>
</file>

<file path=xl/sharedStrings.xml><?xml version="1.0" encoding="utf-8"?>
<sst xmlns="http://schemas.openxmlformats.org/spreadsheetml/2006/main" count="54" uniqueCount="19">
  <si>
    <t>Пример</t>
  </si>
  <si>
    <t>МОБ отчетного периода</t>
  </si>
  <si>
    <t>Ус-чист.прод</t>
  </si>
  <si>
    <t>Вал.прод</t>
  </si>
  <si>
    <t>Конеч.пред.</t>
  </si>
  <si>
    <t>Вал.прод.</t>
  </si>
  <si>
    <t xml:space="preserve"> </t>
  </si>
  <si>
    <t>A=</t>
  </si>
  <si>
    <t>E*A=</t>
  </si>
  <si>
    <t>B=</t>
  </si>
  <si>
    <t>M:=</t>
  </si>
  <si>
    <t>X:=</t>
  </si>
  <si>
    <t>identity(3)=</t>
  </si>
  <si>
    <t>Y:=</t>
  </si>
  <si>
    <t xml:space="preserve">Вычисление вектора выпуска при новом векторе конечного спроса </t>
  </si>
  <si>
    <t>B*Y</t>
  </si>
  <si>
    <t>X=</t>
  </si>
  <si>
    <t>B:=</t>
  </si>
  <si>
    <t>Bобр=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</si>
</sst>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7" sqref="H7"/>
    </sheetView>
  </sheetViews>
  <sheetFormatPr defaultRowHeight="15" x14ac:dyDescent="0.25"/>
  <cols>
    <col min="1" max="1" width="13.7109375" style="1" customWidth="1"/>
    <col min="2" max="4" width="9.140625" style="1"/>
    <col min="5" max="5" width="12.7109375" style="1" customWidth="1"/>
    <col min="6" max="6" width="11.42578125" style="1" customWidth="1"/>
    <col min="7" max="16384" width="9.140625" style="1"/>
  </cols>
  <sheetData>
    <row r="1" spans="1:6" x14ac:dyDescent="0.25">
      <c r="A1" s="3" t="s">
        <v>0</v>
      </c>
      <c r="B1" s="3"/>
      <c r="C1" s="3"/>
      <c r="D1" s="3"/>
      <c r="E1" s="3"/>
      <c r="F1" s="4"/>
    </row>
    <row r="2" spans="1:6" ht="15" customHeight="1" x14ac:dyDescent="0.25">
      <c r="A2" s="10" t="s">
        <v>1</v>
      </c>
      <c r="B2" s="11"/>
      <c r="C2" s="11"/>
      <c r="D2" s="11"/>
      <c r="E2" s="11"/>
      <c r="F2" s="12"/>
    </row>
    <row r="3" spans="1:6" ht="16.5" customHeight="1" x14ac:dyDescent="0.25">
      <c r="A3" s="8"/>
      <c r="B3" s="8"/>
      <c r="C3" s="8"/>
      <c r="D3" s="8"/>
      <c r="E3" s="9" t="s">
        <v>4</v>
      </c>
      <c r="F3" s="9" t="s">
        <v>5</v>
      </c>
    </row>
    <row r="4" spans="1:6" x14ac:dyDescent="0.25">
      <c r="A4" s="8"/>
      <c r="B4" s="3">
        <v>1</v>
      </c>
      <c r="C4" s="3">
        <v>2</v>
      </c>
      <c r="D4" s="3">
        <v>3</v>
      </c>
      <c r="E4" s="9"/>
      <c r="F4" s="9"/>
    </row>
    <row r="5" spans="1:6" x14ac:dyDescent="0.25">
      <c r="A5" s="3">
        <v>1</v>
      </c>
      <c r="B5" s="3">
        <v>22</v>
      </c>
      <c r="C5" s="3">
        <v>15</v>
      </c>
      <c r="D5" s="3">
        <v>35</v>
      </c>
      <c r="E5" s="3">
        <v>48</v>
      </c>
      <c r="F5" s="4">
        <f>SUM(B5:E5)</f>
        <v>120</v>
      </c>
    </row>
    <row r="6" spans="1:6" x14ac:dyDescent="0.25">
      <c r="A6" s="3">
        <v>2</v>
      </c>
      <c r="B6" s="3">
        <v>34</v>
      </c>
      <c r="C6" s="3">
        <v>18</v>
      </c>
      <c r="D6" s="3">
        <v>12</v>
      </c>
      <c r="E6" s="3">
        <v>24</v>
      </c>
      <c r="F6" s="4">
        <f t="shared" ref="F6:F7" si="0">SUM(B6:E6)</f>
        <v>88</v>
      </c>
    </row>
    <row r="7" spans="1:6" x14ac:dyDescent="0.25">
      <c r="A7" s="3">
        <v>3</v>
      </c>
      <c r="B7" s="3">
        <v>47</v>
      </c>
      <c r="C7" s="3">
        <v>22</v>
      </c>
      <c r="D7" s="3">
        <v>17</v>
      </c>
      <c r="E7" s="3">
        <v>28</v>
      </c>
      <c r="F7" s="4">
        <f t="shared" si="0"/>
        <v>114</v>
      </c>
    </row>
    <row r="8" spans="1:6" x14ac:dyDescent="0.25">
      <c r="A8" s="4" t="s">
        <v>2</v>
      </c>
      <c r="B8" s="4">
        <f>B9-SUM(B5:B7)</f>
        <v>17</v>
      </c>
      <c r="C8" s="4">
        <f>C9-SUM(C5:C7)</f>
        <v>33</v>
      </c>
      <c r="D8" s="4">
        <f>D9-SUM(D5:D7)</f>
        <v>50</v>
      </c>
      <c r="E8" s="4">
        <f>SUM(E5:E7)</f>
        <v>100</v>
      </c>
      <c r="F8" s="4"/>
    </row>
    <row r="9" spans="1:6" x14ac:dyDescent="0.25">
      <c r="A9" s="4" t="s">
        <v>3</v>
      </c>
      <c r="B9" s="4">
        <f>F5</f>
        <v>120</v>
      </c>
      <c r="C9" s="4">
        <f>F6</f>
        <v>88</v>
      </c>
      <c r="D9" s="4">
        <f>F7</f>
        <v>114</v>
      </c>
      <c r="E9" s="4"/>
      <c r="F9" s="4">
        <f>SUM(F5:F7)</f>
        <v>322</v>
      </c>
    </row>
    <row r="11" spans="1:6" x14ac:dyDescent="0.25">
      <c r="A11" s="7" t="s">
        <v>1</v>
      </c>
      <c r="B11" s="7"/>
      <c r="C11" s="7"/>
      <c r="D11" s="7"/>
      <c r="E11" s="7"/>
      <c r="F11" s="7"/>
    </row>
    <row r="12" spans="1:6" x14ac:dyDescent="0.25">
      <c r="A12" s="8"/>
      <c r="B12" s="8"/>
      <c r="C12" s="8"/>
      <c r="D12" s="8"/>
      <c r="E12" s="9" t="s">
        <v>4</v>
      </c>
      <c r="F12" s="9" t="s">
        <v>5</v>
      </c>
    </row>
    <row r="13" spans="1:6" x14ac:dyDescent="0.25">
      <c r="A13" s="8"/>
      <c r="B13" s="3">
        <v>1</v>
      </c>
      <c r="C13" s="3">
        <v>2</v>
      </c>
      <c r="D13" s="3">
        <v>3</v>
      </c>
      <c r="E13" s="9"/>
      <c r="F13" s="9"/>
    </row>
    <row r="14" spans="1:6" x14ac:dyDescent="0.25">
      <c r="A14" s="3">
        <v>1</v>
      </c>
      <c r="B14" s="3">
        <f>B20*B$18</f>
        <v>20.120393826560317</v>
      </c>
      <c r="C14" s="5">
        <f t="shared" ref="C14:D14" si="1">C20*C$18</f>
        <v>9.7642275988439504</v>
      </c>
      <c r="D14" s="5">
        <f t="shared" si="1"/>
        <v>29.462981264924757</v>
      </c>
      <c r="E14" s="3">
        <f>E5*1.05</f>
        <v>50.400000000000006</v>
      </c>
      <c r="F14" s="4">
        <f t="array" ref="F14:F16">MMULT(B28:D30,E14:E16)</f>
        <v>109.74760269032902</v>
      </c>
    </row>
    <row r="15" spans="1:6" x14ac:dyDescent="0.25">
      <c r="A15" s="3">
        <v>2</v>
      </c>
      <c r="B15" s="5">
        <f t="shared" ref="B15:D15" si="2">B21*B$18</f>
        <v>31.09515409559322</v>
      </c>
      <c r="C15" s="5">
        <f t="shared" si="2"/>
        <v>11.71707311861274</v>
      </c>
      <c r="D15" s="5">
        <f t="shared" si="2"/>
        <v>10.101593576545632</v>
      </c>
      <c r="E15" s="3">
        <f t="shared" ref="E15:E16" si="3">E6*1.05</f>
        <v>25.200000000000003</v>
      </c>
      <c r="F15" s="4">
        <v>78.113820790751603</v>
      </c>
    </row>
    <row r="16" spans="1:6" x14ac:dyDescent="0.25">
      <c r="A16" s="3">
        <v>3</v>
      </c>
      <c r="B16" s="5">
        <f t="shared" ref="B16:D16" si="4">B22*B$18</f>
        <v>42.984477720378862</v>
      </c>
      <c r="C16" s="5">
        <f t="shared" si="4"/>
        <v>14.320867144971126</v>
      </c>
      <c r="D16" s="5">
        <f t="shared" si="4"/>
        <v>14.310590900106309</v>
      </c>
      <c r="E16" s="3">
        <f t="shared" si="3"/>
        <v>29.400000000000002</v>
      </c>
      <c r="F16" s="4">
        <v>101.01593576545631</v>
      </c>
    </row>
    <row r="17" spans="1:6" x14ac:dyDescent="0.25">
      <c r="A17" s="4" t="s">
        <v>2</v>
      </c>
      <c r="B17" s="4">
        <f>B18-SUM(B14:B16)</f>
        <v>15.547577047796622</v>
      </c>
      <c r="C17" s="4">
        <f>C18-SUM(C14:C16)</f>
        <v>42.311652928323788</v>
      </c>
      <c r="D17" s="4">
        <f t="shared" ref="C17:D17" si="5">D18-SUM(D14:D16)</f>
        <v>47.140770023879611</v>
      </c>
      <c r="E17" s="4">
        <f>SUM(E14:E16)</f>
        <v>105.00000000000001</v>
      </c>
      <c r="F17" s="4"/>
    </row>
    <row r="18" spans="1:6" x14ac:dyDescent="0.25">
      <c r="A18" s="4" t="s">
        <v>3</v>
      </c>
      <c r="B18" s="4">
        <f>F14</f>
        <v>109.74760269032902</v>
      </c>
      <c r="C18" s="4">
        <f>F15</f>
        <v>78.113820790751603</v>
      </c>
      <c r="D18" s="4">
        <f>F16</f>
        <v>101.01593576545631</v>
      </c>
      <c r="E18" s="4"/>
      <c r="F18" s="4">
        <f>SUM(F14:F16)</f>
        <v>288.87735924653691</v>
      </c>
    </row>
    <row r="20" spans="1:6" x14ac:dyDescent="0.25">
      <c r="B20" s="4">
        <f>B5/$B$9</f>
        <v>0.18333333333333332</v>
      </c>
      <c r="C20" s="4">
        <f>C5/$B$9</f>
        <v>0.125</v>
      </c>
      <c r="D20" s="4">
        <f>D5/$B$9</f>
        <v>0.29166666666666669</v>
      </c>
    </row>
    <row r="21" spans="1:6" x14ac:dyDescent="0.25">
      <c r="A21" s="1" t="s">
        <v>7</v>
      </c>
      <c r="B21" s="4">
        <f t="shared" ref="B21:D22" si="6">B6/$B$9</f>
        <v>0.28333333333333333</v>
      </c>
      <c r="C21" s="4">
        <f>C6/$B$9</f>
        <v>0.15</v>
      </c>
      <c r="D21" s="4">
        <f t="shared" si="6"/>
        <v>0.1</v>
      </c>
    </row>
    <row r="22" spans="1:6" x14ac:dyDescent="0.25">
      <c r="A22" s="1" t="s">
        <v>6</v>
      </c>
      <c r="B22" s="4">
        <f t="shared" si="6"/>
        <v>0.39166666666666666</v>
      </c>
      <c r="C22" s="4">
        <f t="shared" si="6"/>
        <v>0.18333333333333332</v>
      </c>
      <c r="D22" s="4">
        <f t="shared" si="6"/>
        <v>0.14166666666666666</v>
      </c>
    </row>
    <row r="24" spans="1:6" x14ac:dyDescent="0.25">
      <c r="B24" s="4">
        <f>(1-B20)</f>
        <v>0.81666666666666665</v>
      </c>
      <c r="C24" s="4">
        <f t="shared" ref="C24:D24" si="7">(0-C20)</f>
        <v>-0.125</v>
      </c>
      <c r="D24" s="4">
        <f t="shared" si="7"/>
        <v>-0.29166666666666669</v>
      </c>
    </row>
    <row r="25" spans="1:6" x14ac:dyDescent="0.25">
      <c r="A25" s="1" t="s">
        <v>8</v>
      </c>
      <c r="B25" s="4">
        <f>(0-B21)</f>
        <v>-0.28333333333333333</v>
      </c>
      <c r="C25" s="4">
        <f>(1-C21)</f>
        <v>0.85</v>
      </c>
      <c r="D25" s="4">
        <f t="shared" ref="D25" si="8">(0-D21)</f>
        <v>-0.1</v>
      </c>
    </row>
    <row r="26" spans="1:6" x14ac:dyDescent="0.25">
      <c r="B26" s="4">
        <f>(0-B22)</f>
        <v>-0.39166666666666666</v>
      </c>
      <c r="C26" s="4">
        <f>(0-C22)</f>
        <v>-0.18333333333333332</v>
      </c>
      <c r="D26" s="4">
        <f>(1-D22)</f>
        <v>0.85833333333333339</v>
      </c>
    </row>
    <row r="28" spans="1:6" x14ac:dyDescent="0.25">
      <c r="B28" s="4">
        <f t="array" ref="B28:D30">MINVERSE(B24:D26)</f>
        <v>1.6414426061360443</v>
      </c>
      <c r="C28" s="4">
        <v>0.37101539086164248</v>
      </c>
      <c r="D28" s="4">
        <v>0.60099685344758502</v>
      </c>
    </row>
    <row r="29" spans="1:6" x14ac:dyDescent="0.25">
      <c r="A29" s="1" t="s">
        <v>9</v>
      </c>
      <c r="B29" s="4">
        <v>0.6516408549647682</v>
      </c>
      <c r="C29" s="4">
        <v>1.3540859772743057</v>
      </c>
      <c r="D29" s="4">
        <v>0.37918894806852965</v>
      </c>
    </row>
    <row r="30" spans="1:6" x14ac:dyDescent="0.25">
      <c r="B30" s="4">
        <v>0.88819321648173755</v>
      </c>
      <c r="C30" s="4">
        <v>0.45852053272361087</v>
      </c>
      <c r="D30" s="4">
        <v>1.5202816404810109</v>
      </c>
    </row>
  </sheetData>
  <mergeCells count="10">
    <mergeCell ref="A2:F2"/>
    <mergeCell ref="A3:A4"/>
    <mergeCell ref="B3:D3"/>
    <mergeCell ref="E3:E4"/>
    <mergeCell ref="F3:F4"/>
    <mergeCell ref="A11:F11"/>
    <mergeCell ref="A12:A13"/>
    <mergeCell ref="B12:D12"/>
    <mergeCell ref="E12:E13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34" sqref="F34"/>
    </sheetView>
  </sheetViews>
  <sheetFormatPr defaultRowHeight="15" x14ac:dyDescent="0.25"/>
  <cols>
    <col min="1" max="5" width="9.140625" style="2"/>
    <col min="6" max="6" width="13.140625" style="2" customWidth="1"/>
    <col min="7" max="10" width="9.140625" style="2"/>
    <col min="11" max="11" width="12.42578125" style="2" customWidth="1"/>
    <col min="12" max="16384" width="9.140625" style="2"/>
  </cols>
  <sheetData>
    <row r="1" spans="1:9" x14ac:dyDescent="0.25">
      <c r="B1" s="2">
        <v>22</v>
      </c>
      <c r="C1" s="2">
        <v>15</v>
      </c>
      <c r="D1" s="2">
        <v>35</v>
      </c>
    </row>
    <row r="2" spans="1:9" x14ac:dyDescent="0.25">
      <c r="A2" s="2" t="s">
        <v>10</v>
      </c>
      <c r="B2" s="2">
        <v>34</v>
      </c>
      <c r="C2" s="2">
        <v>18</v>
      </c>
      <c r="D2" s="2">
        <v>12</v>
      </c>
    </row>
    <row r="3" spans="1:9" x14ac:dyDescent="0.25">
      <c r="B3" s="2">
        <v>47</v>
      </c>
      <c r="C3" s="2">
        <v>22</v>
      </c>
      <c r="D3" s="2">
        <v>17</v>
      </c>
    </row>
    <row r="5" spans="1:9" x14ac:dyDescent="0.25">
      <c r="B5" s="2">
        <v>120</v>
      </c>
    </row>
    <row r="6" spans="1:9" x14ac:dyDescent="0.25">
      <c r="A6" s="2" t="s">
        <v>11</v>
      </c>
      <c r="B6" s="2">
        <v>88</v>
      </c>
    </row>
    <row r="7" spans="1:9" x14ac:dyDescent="0.25">
      <c r="B7" s="2">
        <v>114</v>
      </c>
    </row>
    <row r="10" spans="1:9" x14ac:dyDescent="0.25">
      <c r="B10" s="2">
        <f>B1/$B5</f>
        <v>0.18333333333333332</v>
      </c>
      <c r="C10" s="2">
        <f t="shared" ref="C10" si="0">C1/$B5</f>
        <v>0.125</v>
      </c>
      <c r="D10" s="2">
        <f>D1/$B5</f>
        <v>0.29166666666666669</v>
      </c>
      <c r="G10" s="2">
        <v>1</v>
      </c>
      <c r="H10" s="2">
        <v>0</v>
      </c>
      <c r="I10" s="2">
        <v>0</v>
      </c>
    </row>
    <row r="11" spans="1:9" x14ac:dyDescent="0.25">
      <c r="A11" s="2" t="s">
        <v>7</v>
      </c>
      <c r="B11" s="2">
        <f>B2/$B6</f>
        <v>0.38636363636363635</v>
      </c>
      <c r="C11" s="2">
        <f t="shared" ref="C11:D11" si="1">C2/$B6</f>
        <v>0.20454545454545456</v>
      </c>
      <c r="D11" s="2">
        <f t="shared" si="1"/>
        <v>0.13636363636363635</v>
      </c>
      <c r="F11" s="2" t="s">
        <v>12</v>
      </c>
      <c r="G11" s="2">
        <v>0</v>
      </c>
      <c r="H11" s="2">
        <v>1</v>
      </c>
      <c r="I11" s="2">
        <v>0</v>
      </c>
    </row>
    <row r="12" spans="1:9" x14ac:dyDescent="0.25">
      <c r="B12" s="2">
        <f>B3/$B7</f>
        <v>0.41228070175438597</v>
      </c>
      <c r="C12" s="2">
        <f t="shared" ref="C12:D12" si="2">C3/$B7</f>
        <v>0.19298245614035087</v>
      </c>
      <c r="D12" s="2">
        <f t="shared" si="2"/>
        <v>0.14912280701754385</v>
      </c>
      <c r="G12" s="2">
        <v>0</v>
      </c>
      <c r="H12" s="2">
        <v>0</v>
      </c>
      <c r="I12" s="2">
        <v>1</v>
      </c>
    </row>
    <row r="14" spans="1:9" x14ac:dyDescent="0.25">
      <c r="B14" s="2">
        <f t="array" ref="B14:D16">MINVERSE(G14:I16)</f>
        <v>1.7786539719456356</v>
      </c>
      <c r="C14" s="2">
        <v>0.4447089177992587</v>
      </c>
      <c r="D14" s="2">
        <v>0.68096336943091818</v>
      </c>
      <c r="G14" s="2">
        <f>G10-B10</f>
        <v>0.81666666666666665</v>
      </c>
      <c r="H14" s="2">
        <f t="shared" ref="H14:I14" si="3">H10-C10</f>
        <v>-0.125</v>
      </c>
      <c r="I14" s="2">
        <f t="shared" si="3"/>
        <v>-0.29166666666666669</v>
      </c>
    </row>
    <row r="15" spans="1:9" x14ac:dyDescent="0.25">
      <c r="A15" s="2" t="s">
        <v>18</v>
      </c>
      <c r="B15" s="2">
        <v>1.0525837633548949</v>
      </c>
      <c r="C15" s="2">
        <v>1.5711715967730213</v>
      </c>
      <c r="D15" s="2">
        <v>0.61260811105458257</v>
      </c>
      <c r="F15" s="2" t="s">
        <v>17</v>
      </c>
      <c r="G15" s="2">
        <f t="shared" ref="G15:G16" si="4">G11-B11</f>
        <v>-0.38636363636363635</v>
      </c>
      <c r="H15" s="2">
        <f t="shared" ref="H15:H16" si="5">H11-C11</f>
        <v>0.79545454545454541</v>
      </c>
      <c r="I15" s="2">
        <f t="shared" ref="I15:I16" si="6">I11-D11</f>
        <v>-0.13636363636363635</v>
      </c>
    </row>
    <row r="16" spans="1:9" x14ac:dyDescent="0.25">
      <c r="B16" s="2">
        <v>1.1005523657242533</v>
      </c>
      <c r="C16" s="2">
        <v>0.57182571407805804</v>
      </c>
      <c r="D16" s="2">
        <v>1.6441511010974639</v>
      </c>
      <c r="G16" s="2">
        <f t="shared" si="4"/>
        <v>-0.41228070175438597</v>
      </c>
      <c r="H16" s="2">
        <f t="shared" si="5"/>
        <v>-0.19298245614035087</v>
      </c>
      <c r="I16" s="2">
        <f t="shared" si="6"/>
        <v>0.85087719298245612</v>
      </c>
    </row>
    <row r="17" spans="1:10" x14ac:dyDescent="0.25">
      <c r="B17" s="6"/>
    </row>
    <row r="18" spans="1:10" x14ac:dyDescent="0.25">
      <c r="B18" s="6">
        <v>50.4</v>
      </c>
    </row>
    <row r="19" spans="1:10" x14ac:dyDescent="0.25">
      <c r="A19" s="2" t="s">
        <v>13</v>
      </c>
      <c r="B19" s="6">
        <v>25.2</v>
      </c>
      <c r="D19" s="2" t="s">
        <v>9</v>
      </c>
      <c r="E19" s="2">
        <f>MDETERM(B14:D16)</f>
        <v>2.7342103350534201</v>
      </c>
    </row>
    <row r="20" spans="1:10" x14ac:dyDescent="0.25">
      <c r="B20" s="6">
        <v>28.56</v>
      </c>
    </row>
    <row r="22" spans="1:10" x14ac:dyDescent="0.25">
      <c r="A22" s="13" t="s">
        <v>14</v>
      </c>
      <c r="B22" s="13"/>
      <c r="C22" s="13"/>
      <c r="D22" s="13"/>
      <c r="E22" s="13"/>
      <c r="F22" s="13"/>
      <c r="G22" s="13"/>
      <c r="H22" s="13"/>
      <c r="I22" s="13"/>
      <c r="J22" s="13"/>
    </row>
    <row r="24" spans="1:10" x14ac:dyDescent="0.25">
      <c r="A24" s="2" t="s">
        <v>11</v>
      </c>
      <c r="B24" s="2" t="s">
        <v>15</v>
      </c>
    </row>
    <row r="26" spans="1:10" x14ac:dyDescent="0.25">
      <c r="B26" s="2">
        <f>$E$19*B18</f>
        <v>137.80420088669237</v>
      </c>
    </row>
    <row r="27" spans="1:10" x14ac:dyDescent="0.25">
      <c r="A27" s="2" t="s">
        <v>16</v>
      </c>
      <c r="B27" s="2">
        <f t="shared" ref="B27:B28" si="7">$E$19*B19</f>
        <v>68.902100443346185</v>
      </c>
    </row>
    <row r="28" spans="1:10" x14ac:dyDescent="0.25">
      <c r="B28" s="2">
        <f t="shared" si="7"/>
        <v>78.089047169125678</v>
      </c>
    </row>
  </sheetData>
  <mergeCells count="1">
    <mergeCell ref="A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25" sqref="F25"/>
    </sheetView>
  </sheetViews>
  <sheetFormatPr defaultRowHeight="15" x14ac:dyDescent="0.25"/>
  <cols>
    <col min="1" max="1" width="13.7109375" style="1" customWidth="1"/>
    <col min="2" max="4" width="9.140625" style="1"/>
    <col min="5" max="5" width="12.7109375" style="1" customWidth="1"/>
    <col min="6" max="6" width="11.42578125" style="1" customWidth="1"/>
    <col min="7" max="16384" width="9.140625" style="1"/>
  </cols>
  <sheetData>
    <row r="1" spans="1:6" x14ac:dyDescent="0.25">
      <c r="A1" s="3" t="s">
        <v>0</v>
      </c>
      <c r="B1" s="3"/>
      <c r="C1" s="3"/>
      <c r="D1" s="3"/>
      <c r="E1" s="3"/>
      <c r="F1" s="4"/>
    </row>
    <row r="2" spans="1:6" ht="15" customHeight="1" x14ac:dyDescent="0.25">
      <c r="A2" s="10" t="s">
        <v>1</v>
      </c>
      <c r="B2" s="11"/>
      <c r="C2" s="11"/>
      <c r="D2" s="11"/>
      <c r="E2" s="11"/>
      <c r="F2" s="12"/>
    </row>
    <row r="3" spans="1:6" ht="16.5" customHeight="1" x14ac:dyDescent="0.25">
      <c r="A3" s="8"/>
      <c r="B3" s="8"/>
      <c r="C3" s="8"/>
      <c r="D3" s="8"/>
      <c r="E3" s="9" t="s">
        <v>4</v>
      </c>
      <c r="F3" s="9" t="s">
        <v>5</v>
      </c>
    </row>
    <row r="4" spans="1:6" x14ac:dyDescent="0.25">
      <c r="A4" s="8"/>
      <c r="B4" s="3">
        <v>1</v>
      </c>
      <c r="C4" s="3">
        <v>2</v>
      </c>
      <c r="D4" s="3">
        <v>3</v>
      </c>
      <c r="E4" s="9"/>
      <c r="F4" s="9"/>
    </row>
    <row r="5" spans="1:6" x14ac:dyDescent="0.25">
      <c r="A5" s="3">
        <v>1</v>
      </c>
      <c r="B5" s="3">
        <v>24</v>
      </c>
      <c r="C5" s="3">
        <v>18</v>
      </c>
      <c r="D5" s="3">
        <v>40</v>
      </c>
      <c r="E5" s="3">
        <v>12</v>
      </c>
      <c r="F5" s="4">
        <f>SUM(B5:E5)</f>
        <v>94</v>
      </c>
    </row>
    <row r="6" spans="1:6" x14ac:dyDescent="0.25">
      <c r="A6" s="3">
        <v>2</v>
      </c>
      <c r="B6" s="3">
        <v>37</v>
      </c>
      <c r="C6" s="3">
        <v>15</v>
      </c>
      <c r="D6" s="3">
        <v>28</v>
      </c>
      <c r="E6" s="3">
        <v>30</v>
      </c>
      <c r="F6" s="4">
        <f t="shared" ref="F6:F7" si="0">SUM(B6:E6)</f>
        <v>110</v>
      </c>
    </row>
    <row r="7" spans="1:6" x14ac:dyDescent="0.25">
      <c r="A7" s="3">
        <v>3</v>
      </c>
      <c r="B7" s="3">
        <v>20</v>
      </c>
      <c r="C7" s="3">
        <v>36</v>
      </c>
      <c r="D7" s="3">
        <v>22</v>
      </c>
      <c r="E7" s="3">
        <v>20</v>
      </c>
      <c r="F7" s="4">
        <f t="shared" si="0"/>
        <v>98</v>
      </c>
    </row>
    <row r="8" spans="1:6" x14ac:dyDescent="0.25">
      <c r="A8" s="4" t="s">
        <v>2</v>
      </c>
      <c r="B8" s="4">
        <f>B9-SUM(B5:B7)</f>
        <v>13</v>
      </c>
      <c r="C8" s="4">
        <f>C9-SUM(C5:C7)</f>
        <v>41</v>
      </c>
      <c r="D8" s="4">
        <f>D9-SUM(D5:D7)</f>
        <v>8</v>
      </c>
      <c r="E8" s="4">
        <f>SUM(E5:E7)</f>
        <v>62</v>
      </c>
      <c r="F8" s="4"/>
    </row>
    <row r="9" spans="1:6" x14ac:dyDescent="0.25">
      <c r="A9" s="4" t="s">
        <v>3</v>
      </c>
      <c r="B9" s="4">
        <f>F5</f>
        <v>94</v>
      </c>
      <c r="C9" s="4">
        <f>F6</f>
        <v>110</v>
      </c>
      <c r="D9" s="4">
        <f>F7</f>
        <v>98</v>
      </c>
      <c r="E9" s="4"/>
      <c r="F9" s="4">
        <f>SUM(F5:F7)</f>
        <v>302</v>
      </c>
    </row>
    <row r="11" spans="1:6" x14ac:dyDescent="0.25">
      <c r="A11" s="7" t="s">
        <v>1</v>
      </c>
      <c r="B11" s="7"/>
      <c r="C11" s="7"/>
      <c r="D11" s="7"/>
      <c r="E11" s="7"/>
      <c r="F11" s="7"/>
    </row>
    <row r="12" spans="1:6" x14ac:dyDescent="0.25">
      <c r="A12" s="8"/>
      <c r="B12" s="8"/>
      <c r="C12" s="8"/>
      <c r="D12" s="8"/>
      <c r="E12" s="9" t="s">
        <v>4</v>
      </c>
      <c r="F12" s="9" t="s">
        <v>5</v>
      </c>
    </row>
    <row r="13" spans="1:6" x14ac:dyDescent="0.25">
      <c r="A13" s="8"/>
      <c r="B13" s="3">
        <v>1</v>
      </c>
      <c r="C13" s="3">
        <v>2</v>
      </c>
      <c r="D13" s="3">
        <v>3</v>
      </c>
      <c r="E13" s="9"/>
      <c r="F13" s="9"/>
    </row>
    <row r="14" spans="1:6" x14ac:dyDescent="0.25">
      <c r="A14" s="3">
        <v>1</v>
      </c>
      <c r="B14" s="3">
        <f>B20*B$18</f>
        <v>34.81856187290969</v>
      </c>
      <c r="C14" s="5">
        <f t="shared" ref="C14:D14" si="1">C20*C$18</f>
        <v>28.97420568561872</v>
      </c>
      <c r="D14" s="5">
        <f t="shared" si="1"/>
        <v>59.979933110367888</v>
      </c>
      <c r="E14" s="3">
        <f>E5*1.05</f>
        <v>12.600000000000001</v>
      </c>
      <c r="F14" s="4">
        <f t="array" ref="F14:F16">MMULT(B28:D30,E14:E16)</f>
        <v>136.3727006688963</v>
      </c>
    </row>
    <row r="15" spans="1:6" x14ac:dyDescent="0.25">
      <c r="A15" s="3">
        <v>2</v>
      </c>
      <c r="B15" s="5">
        <f t="shared" ref="B15:D15" si="2">B21*B$18</f>
        <v>53.678616220735776</v>
      </c>
      <c r="C15" s="5">
        <f t="shared" si="2"/>
        <v>24.145171404682269</v>
      </c>
      <c r="D15" s="5">
        <f t="shared" si="2"/>
        <v>41.985953177257521</v>
      </c>
      <c r="E15" s="3">
        <f t="shared" ref="E15:E16" si="3">E6*1.05</f>
        <v>31.5</v>
      </c>
      <c r="F15" s="4">
        <v>151.30974080267555</v>
      </c>
    </row>
    <row r="16" spans="1:6" x14ac:dyDescent="0.25">
      <c r="A16" s="3">
        <v>3</v>
      </c>
      <c r="B16" s="5">
        <f t="shared" ref="B16:D16" si="4">B22*B$18</f>
        <v>29.015468227424744</v>
      </c>
      <c r="C16" s="5">
        <f t="shared" si="4"/>
        <v>57.948411371237441</v>
      </c>
      <c r="D16" s="5">
        <f t="shared" si="4"/>
        <v>32.988963210702337</v>
      </c>
      <c r="E16" s="3">
        <f t="shared" si="3"/>
        <v>21</v>
      </c>
      <c r="F16" s="4">
        <v>140.95284280936454</v>
      </c>
    </row>
    <row r="17" spans="1:6" x14ac:dyDescent="0.25">
      <c r="A17" s="4" t="s">
        <v>2</v>
      </c>
      <c r="B17" s="4">
        <f>B18-SUM(B14:B16)</f>
        <v>18.860054347826093</v>
      </c>
      <c r="C17" s="4">
        <f t="shared" ref="C17:D17" si="5">C18-SUM(C14:C16)</f>
        <v>40.241952341137122</v>
      </c>
      <c r="D17" s="4">
        <f t="shared" si="5"/>
        <v>5.9979933110367938</v>
      </c>
      <c r="E17" s="4">
        <f>SUM(E14:E16)</f>
        <v>65.099999999999994</v>
      </c>
      <c r="F17" s="4"/>
    </row>
    <row r="18" spans="1:6" x14ac:dyDescent="0.25">
      <c r="A18" s="4" t="s">
        <v>3</v>
      </c>
      <c r="B18" s="4">
        <f>F14</f>
        <v>136.3727006688963</v>
      </c>
      <c r="C18" s="4">
        <f>F15</f>
        <v>151.30974080267555</v>
      </c>
      <c r="D18" s="4">
        <f>F16</f>
        <v>140.95284280936454</v>
      </c>
      <c r="E18" s="4"/>
      <c r="F18" s="4">
        <f>SUM(F14:F16)</f>
        <v>428.63528428093639</v>
      </c>
    </row>
    <row r="20" spans="1:6" x14ac:dyDescent="0.25">
      <c r="B20" s="4">
        <f>B5/$B$9</f>
        <v>0.25531914893617019</v>
      </c>
      <c r="C20" s="4">
        <f>C5/$B$9</f>
        <v>0.19148936170212766</v>
      </c>
      <c r="D20" s="4">
        <f>D5/$B$9</f>
        <v>0.42553191489361702</v>
      </c>
    </row>
    <row r="21" spans="1:6" x14ac:dyDescent="0.25">
      <c r="A21" s="1" t="s">
        <v>7</v>
      </c>
      <c r="B21" s="4">
        <f t="shared" ref="B21:D22" si="6">B6/$B$9</f>
        <v>0.39361702127659576</v>
      </c>
      <c r="C21" s="4">
        <f>C6/$B$9</f>
        <v>0.15957446808510639</v>
      </c>
      <c r="D21" s="4">
        <f t="shared" si="6"/>
        <v>0.2978723404255319</v>
      </c>
    </row>
    <row r="22" spans="1:6" x14ac:dyDescent="0.25">
      <c r="A22" s="1" t="s">
        <v>6</v>
      </c>
      <c r="B22" s="4">
        <f t="shared" si="6"/>
        <v>0.21276595744680851</v>
      </c>
      <c r="C22" s="4">
        <f t="shared" si="6"/>
        <v>0.38297872340425532</v>
      </c>
      <c r="D22" s="4">
        <f t="shared" si="6"/>
        <v>0.23404255319148937</v>
      </c>
    </row>
    <row r="24" spans="1:6" x14ac:dyDescent="0.25">
      <c r="B24" s="4">
        <f>(1-B20)</f>
        <v>0.74468085106382986</v>
      </c>
      <c r="C24" s="4">
        <f t="shared" ref="C24:D25" si="7">(0-C20)</f>
        <v>-0.19148936170212766</v>
      </c>
      <c r="D24" s="4">
        <f t="shared" si="7"/>
        <v>-0.42553191489361702</v>
      </c>
    </row>
    <row r="25" spans="1:6" x14ac:dyDescent="0.25">
      <c r="A25" s="1" t="s">
        <v>8</v>
      </c>
      <c r="B25" s="4">
        <f>(0-B21)</f>
        <v>-0.39361702127659576</v>
      </c>
      <c r="C25" s="4">
        <f>(1-C21)</f>
        <v>0.84042553191489366</v>
      </c>
      <c r="D25" s="4">
        <f t="shared" si="7"/>
        <v>-0.2978723404255319</v>
      </c>
    </row>
    <row r="26" spans="1:6" x14ac:dyDescent="0.25">
      <c r="B26" s="4">
        <f>(0-B22)</f>
        <v>-0.21276595744680851</v>
      </c>
      <c r="C26" s="4">
        <f>(0-C22)</f>
        <v>-0.38297872340425532</v>
      </c>
      <c r="D26" s="4">
        <f>(1-D22)</f>
        <v>0.76595744680851063</v>
      </c>
    </row>
    <row r="28" spans="1:6" x14ac:dyDescent="0.25">
      <c r="B28" s="4">
        <f t="array" ref="B28:D30">MINVERSE(B24:D26)</f>
        <v>2.8736413043478253</v>
      </c>
      <c r="C28" s="4">
        <v>1.6799749163879594</v>
      </c>
      <c r="D28" s="4">
        <v>2.249790969899665</v>
      </c>
    </row>
    <row r="29" spans="1:6" x14ac:dyDescent="0.25">
      <c r="A29" s="1" t="s">
        <v>9</v>
      </c>
      <c r="B29" s="4">
        <v>1.9796195652173907</v>
      </c>
      <c r="C29" s="4">
        <v>2.6034698996655514</v>
      </c>
      <c r="D29" s="4">
        <v>2.1122491638795982</v>
      </c>
    </row>
    <row r="30" spans="1:6" x14ac:dyDescent="0.25">
      <c r="B30" s="4">
        <v>1.7880434782608692</v>
      </c>
      <c r="C30" s="4">
        <v>1.7683946488294311</v>
      </c>
      <c r="D30" s="4">
        <v>2.9866220735785949</v>
      </c>
    </row>
  </sheetData>
  <mergeCells count="10">
    <mergeCell ref="A12:A13"/>
    <mergeCell ref="B12:D12"/>
    <mergeCell ref="E12:E13"/>
    <mergeCell ref="F12:F13"/>
    <mergeCell ref="A2:F2"/>
    <mergeCell ref="A3:A4"/>
    <mergeCell ref="B3:D3"/>
    <mergeCell ref="E3:E4"/>
    <mergeCell ref="F3:F4"/>
    <mergeCell ref="A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G21" sqref="G21"/>
    </sheetView>
  </sheetViews>
  <sheetFormatPr defaultRowHeight="15" x14ac:dyDescent="0.25"/>
  <cols>
    <col min="1" max="5" width="9.140625" style="2"/>
    <col min="6" max="6" width="13.140625" style="2" customWidth="1"/>
    <col min="7" max="10" width="9.140625" style="2"/>
    <col min="11" max="11" width="12.42578125" style="2" customWidth="1"/>
    <col min="12" max="16384" width="9.140625" style="2"/>
  </cols>
  <sheetData>
    <row r="1" spans="1:9" x14ac:dyDescent="0.25">
      <c r="B1" s="2">
        <v>24</v>
      </c>
      <c r="C1" s="2">
        <v>18</v>
      </c>
      <c r="D1" s="2">
        <v>40</v>
      </c>
    </row>
    <row r="2" spans="1:9" x14ac:dyDescent="0.25">
      <c r="A2" s="2" t="s">
        <v>10</v>
      </c>
      <c r="B2" s="2">
        <v>37</v>
      </c>
      <c r="C2" s="2">
        <v>15</v>
      </c>
      <c r="D2" s="2">
        <v>28</v>
      </c>
    </row>
    <row r="3" spans="1:9" x14ac:dyDescent="0.25">
      <c r="B3" s="2">
        <v>20</v>
      </c>
      <c r="C3" s="2">
        <v>36</v>
      </c>
      <c r="D3" s="2">
        <v>22</v>
      </c>
    </row>
    <row r="5" spans="1:9" x14ac:dyDescent="0.25">
      <c r="B5" s="2">
        <v>12</v>
      </c>
    </row>
    <row r="6" spans="1:9" x14ac:dyDescent="0.25">
      <c r="A6" s="2" t="s">
        <v>11</v>
      </c>
      <c r="B6" s="2">
        <v>30</v>
      </c>
    </row>
    <row r="7" spans="1:9" x14ac:dyDescent="0.25">
      <c r="B7" s="2">
        <v>20</v>
      </c>
    </row>
    <row r="10" spans="1:9" x14ac:dyDescent="0.25">
      <c r="B10" s="2">
        <f>B1/$B5</f>
        <v>2</v>
      </c>
      <c r="C10" s="2">
        <f t="shared" ref="C10:D12" si="0">C1/$B5</f>
        <v>1.5</v>
      </c>
      <c r="D10" s="2">
        <f>D1/$B5</f>
        <v>3.3333333333333335</v>
      </c>
      <c r="G10" s="2">
        <v>1</v>
      </c>
      <c r="H10" s="2">
        <v>0</v>
      </c>
      <c r="I10" s="2">
        <v>0</v>
      </c>
    </row>
    <row r="11" spans="1:9" x14ac:dyDescent="0.25">
      <c r="A11" s="2" t="s">
        <v>7</v>
      </c>
      <c r="B11" s="2">
        <f>B2/$B6</f>
        <v>1.2333333333333334</v>
      </c>
      <c r="C11" s="2">
        <f t="shared" si="0"/>
        <v>0.5</v>
      </c>
      <c r="D11" s="2">
        <f t="shared" si="0"/>
        <v>0.93333333333333335</v>
      </c>
      <c r="F11" s="2" t="s">
        <v>12</v>
      </c>
      <c r="G11" s="2">
        <v>0</v>
      </c>
      <c r="H11" s="2">
        <v>1</v>
      </c>
      <c r="I11" s="2">
        <v>0</v>
      </c>
    </row>
    <row r="12" spans="1:9" x14ac:dyDescent="0.25">
      <c r="B12" s="2">
        <f>B3/$B7</f>
        <v>1</v>
      </c>
      <c r="C12" s="2">
        <f t="shared" si="0"/>
        <v>1.8</v>
      </c>
      <c r="D12" s="2">
        <f t="shared" si="0"/>
        <v>1.1000000000000001</v>
      </c>
      <c r="G12" s="2">
        <v>0</v>
      </c>
      <c r="H12" s="2">
        <v>0</v>
      </c>
      <c r="I12" s="2">
        <v>1</v>
      </c>
    </row>
    <row r="14" spans="1:9" x14ac:dyDescent="0.25">
      <c r="B14" s="2">
        <f t="array" ref="B14:D16">MINVERSE(G14:I16)</f>
        <v>0.20229974663808226</v>
      </c>
      <c r="C14" s="2">
        <v>-0.68407717793802369</v>
      </c>
      <c r="D14" s="2">
        <v>-0.3586045605145195</v>
      </c>
      <c r="G14" s="2">
        <f>G10-B10</f>
        <v>-1</v>
      </c>
      <c r="H14" s="2">
        <f t="shared" ref="H14:I16" si="1">H10-C10</f>
        <v>-1.5</v>
      </c>
      <c r="I14" s="2">
        <f t="shared" si="1"/>
        <v>-3.3333333333333335</v>
      </c>
    </row>
    <row r="15" spans="1:9" x14ac:dyDescent="0.25">
      <c r="A15" s="2" t="s">
        <v>18</v>
      </c>
      <c r="B15" s="2">
        <v>-9.4718378483726343E-2</v>
      </c>
      <c r="C15" s="2">
        <v>0.37809393880335213</v>
      </c>
      <c r="D15" s="2">
        <v>-0.37159747937374127</v>
      </c>
      <c r="F15" s="2" t="s">
        <v>17</v>
      </c>
      <c r="G15" s="2">
        <f t="shared" ref="G15:G16" si="2">G11-B11</f>
        <v>-1.2333333333333334</v>
      </c>
      <c r="H15" s="2">
        <f t="shared" si="1"/>
        <v>0.5</v>
      </c>
      <c r="I15" s="2">
        <f t="shared" si="1"/>
        <v>-0.93333333333333335</v>
      </c>
    </row>
    <row r="16" spans="1:9" x14ac:dyDescent="0.25">
      <c r="B16" s="2">
        <v>-0.31806665367374781</v>
      </c>
      <c r="C16" s="2">
        <v>3.5080880919898673E-2</v>
      </c>
      <c r="D16" s="2">
        <v>0.27480023387253943</v>
      </c>
      <c r="G16" s="2">
        <f t="shared" si="2"/>
        <v>-1</v>
      </c>
      <c r="H16" s="2">
        <f t="shared" si="1"/>
        <v>-1.8</v>
      </c>
      <c r="I16" s="2">
        <f t="shared" si="1"/>
        <v>-0.10000000000000009</v>
      </c>
    </row>
    <row r="17" spans="1:10" x14ac:dyDescent="0.25">
      <c r="B17" s="6"/>
    </row>
    <row r="18" spans="1:10" x14ac:dyDescent="0.25">
      <c r="B18" s="6">
        <v>12.6</v>
      </c>
    </row>
    <row r="19" spans="1:10" x14ac:dyDescent="0.25">
      <c r="A19" s="2" t="s">
        <v>13</v>
      </c>
      <c r="B19" s="6">
        <v>31.5</v>
      </c>
      <c r="D19" s="2" t="s">
        <v>9</v>
      </c>
      <c r="E19" s="2">
        <f>MDETERM(B14:D16)</f>
        <v>-0.11693626973299548</v>
      </c>
    </row>
    <row r="20" spans="1:10" x14ac:dyDescent="0.25">
      <c r="B20" s="6">
        <v>21</v>
      </c>
    </row>
    <row r="22" spans="1:10" x14ac:dyDescent="0.25">
      <c r="A22" s="13" t="s">
        <v>14</v>
      </c>
      <c r="B22" s="13"/>
      <c r="C22" s="13"/>
      <c r="D22" s="13"/>
      <c r="E22" s="13"/>
      <c r="F22" s="13"/>
      <c r="G22" s="13"/>
      <c r="H22" s="13"/>
      <c r="I22" s="13"/>
      <c r="J22" s="13"/>
    </row>
    <row r="24" spans="1:10" x14ac:dyDescent="0.25">
      <c r="A24" s="2" t="s">
        <v>11</v>
      </c>
      <c r="B24" s="2" t="s">
        <v>15</v>
      </c>
    </row>
    <row r="26" spans="1:10" x14ac:dyDescent="0.25">
      <c r="B26" s="2">
        <f>$E$19*B18</f>
        <v>-1.4733969986357429</v>
      </c>
    </row>
    <row r="27" spans="1:10" x14ac:dyDescent="0.25">
      <c r="A27" s="2" t="s">
        <v>16</v>
      </c>
      <c r="B27" s="2">
        <f t="shared" ref="B27:B28" si="3">$E$19*B19</f>
        <v>-3.6834924965893574</v>
      </c>
    </row>
    <row r="28" spans="1:10" x14ac:dyDescent="0.25">
      <c r="B28" s="2">
        <f t="shared" si="3"/>
        <v>-2.4556616643929052</v>
      </c>
    </row>
  </sheetData>
  <mergeCells count="1"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Решение исходной</vt:lpstr>
      <vt:lpstr>Mathcad исходной</vt:lpstr>
      <vt:lpstr>По вариантам</vt:lpstr>
      <vt:lpstr>Matcad вариантам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2021-03-26T07:59:09Z</dcterms:modified>
</cp:coreProperties>
</file>