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ММвЭ\"/>
    </mc:Choice>
  </mc:AlternateContent>
  <bookViews>
    <workbookView xWindow="38280" yWindow="4230" windowWidth="19440" windowHeight="15000" activeTab="1"/>
  </bookViews>
  <sheets>
    <sheet name="Исходная задача" sheetId="1" r:id="rId1"/>
    <sheet name="Вариант 16 =&gt; 4" sheetId="3" r:id="rId2"/>
  </sheets>
  <definedNames>
    <definedName name="solver_adj" localSheetId="1" hidden="1">'Вариант 16 =&gt; 4'!$J$9:$J$14</definedName>
    <definedName name="solver_adj" localSheetId="0" hidden="1">'Исходная задача'!$J$9:$J$14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'Вариант 16 =&gt; 4'!$F$20</definedName>
    <definedName name="solver_lhs1" localSheetId="0" hidden="1">'Исходная задача'!$F$20</definedName>
    <definedName name="solver_lhs2" localSheetId="1" hidden="1">'Вариант 16 =&gt; 4'!$F$21</definedName>
    <definedName name="solver_lhs2" localSheetId="0" hidden="1">'Исходная задача'!$F$21</definedName>
    <definedName name="solver_lhs3" localSheetId="1" hidden="1">'Вариант 16 =&gt; 4'!$F$22:$F$24</definedName>
    <definedName name="solver_lhs3" localSheetId="0" hidden="1">'Исходная задача'!$F$22:$F$24</definedName>
    <definedName name="solver_lhs4" localSheetId="1" hidden="1">'Вариант 16 =&gt; 4'!$J$9:$J$14</definedName>
    <definedName name="solver_lhs4" localSheetId="0" hidden="1">'Исходная задача'!$J$9:$J$14</definedName>
    <definedName name="solver_lhs5" localSheetId="0" hidden="1">'Исходная задача'!$J$9:$J$14</definedName>
    <definedName name="solver_lhs6" localSheetId="0" hidden="1">'Исходная задача'!$J$9:$J$14</definedName>
    <definedName name="solver_lhs7" localSheetId="0" hidden="1">'Исходная задача'!$J$9:$J$14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100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'Вариант 16 =&gt; 4'!$F$16</definedName>
    <definedName name="solver_opt" localSheetId="0" hidden="1">'Исходная задача'!$F$16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1" hidden="1">1</definedName>
    <definedName name="solver_rel3" localSheetId="0" hidden="1">1</definedName>
    <definedName name="solver_rel4" localSheetId="1" hidden="1">5</definedName>
    <definedName name="solver_rel4" localSheetId="0" hidden="1">5</definedName>
    <definedName name="solver_rel5" localSheetId="0" hidden="1">5</definedName>
    <definedName name="solver_rel6" localSheetId="0" hidden="1">5</definedName>
    <definedName name="solver_rel7" localSheetId="0" hidden="1">5</definedName>
    <definedName name="solver_rhs1" localSheetId="1" hidden="1">'Вариант 16 =&gt; 4'!$H$20</definedName>
    <definedName name="solver_rhs1" localSheetId="0" hidden="1">'Исходная задача'!$H$20</definedName>
    <definedName name="solver_rhs2" localSheetId="1" hidden="1">'Вариант 16 =&gt; 4'!$H$21</definedName>
    <definedName name="solver_rhs2" localSheetId="0" hidden="1">'Исходная задача'!$H$21</definedName>
    <definedName name="solver_rhs3" localSheetId="1" hidden="1">'Вариант 16 =&gt; 4'!$H$22:$H$24</definedName>
    <definedName name="solver_rhs3" localSheetId="0" hidden="1">'Исходная задача'!$H$22:$H$24</definedName>
    <definedName name="solver_rhs4" localSheetId="1" hidden="1">бинарное</definedName>
    <definedName name="solver_rhs4" localSheetId="0" hidden="1">бинарное</definedName>
    <definedName name="solver_rhs5" localSheetId="0" hidden="1">бинарное</definedName>
    <definedName name="solver_rhs6" localSheetId="0" hidden="1">бинарное</definedName>
    <definedName name="solver_rhs7" localSheetId="0" hidden="1">бинарное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F23" i="3"/>
  <c r="H22" i="3"/>
  <c r="F22" i="3"/>
  <c r="F21" i="3"/>
  <c r="H20" i="3"/>
  <c r="F20" i="3"/>
  <c r="H23" i="1"/>
  <c r="H22" i="1"/>
  <c r="H20" i="1"/>
  <c r="F16" i="3"/>
  <c r="H9" i="3"/>
  <c r="H14" i="3"/>
  <c r="H13" i="3"/>
  <c r="H12" i="3"/>
  <c r="H11" i="3"/>
  <c r="H10" i="3"/>
  <c r="H11" i="1"/>
  <c r="F21" i="1"/>
  <c r="F23" i="1"/>
  <c r="F22" i="1"/>
  <c r="F20" i="1"/>
  <c r="F16" i="1"/>
  <c r="H10" i="1"/>
  <c r="H12" i="1"/>
  <c r="H13" i="1"/>
  <c r="H14" i="1"/>
  <c r="H9" i="1"/>
</calcChain>
</file>

<file path=xl/sharedStrings.xml><?xml version="1.0" encoding="utf-8"?>
<sst xmlns="http://schemas.openxmlformats.org/spreadsheetml/2006/main" count="77" uniqueCount="34">
  <si>
    <t>Проект</t>
  </si>
  <si>
    <t>Начальные инвестиции</t>
  </si>
  <si>
    <t>Чистые денежные потоки по годам, млн. д.ед.</t>
  </si>
  <si>
    <t>Объем финансовых средств, млн ден. ед., I0</t>
  </si>
  <si>
    <t>Ставка дисконта, t</t>
  </si>
  <si>
    <t>Запас ресурса, В</t>
  </si>
  <si>
    <t>Спрос на продукцию, С</t>
  </si>
  <si>
    <t>k</t>
  </si>
  <si>
    <t>s</t>
  </si>
  <si>
    <t>NPV млн. д. ед.</t>
  </si>
  <si>
    <t xml:space="preserve">F  = </t>
  </si>
  <si>
    <t>Целевая функция</t>
  </si>
  <si>
    <t>ОГРАНИЧЕНИЯ</t>
  </si>
  <si>
    <t>Левая часть</t>
  </si>
  <si>
    <t>Знак</t>
  </si>
  <si>
    <t>Правая часть</t>
  </si>
  <si>
    <t>1. По финансовым средствам</t>
  </si>
  <si>
    <t>3. По ресурсу R</t>
  </si>
  <si>
    <t>4. По выпуску продукции</t>
  </si>
  <si>
    <t>5. Несовместность проектов</t>
  </si>
  <si>
    <t>&lt;=</t>
  </si>
  <si>
    <t>&gt;=</t>
  </si>
  <si>
    <t>Переменные</t>
  </si>
  <si>
    <t>Значение</t>
  </si>
  <si>
    <t>b</t>
  </si>
  <si>
    <t>c</t>
  </si>
  <si>
    <t>x1</t>
  </si>
  <si>
    <t>x2</t>
  </si>
  <si>
    <t>x3</t>
  </si>
  <si>
    <t>x4</t>
  </si>
  <si>
    <t>x5</t>
  </si>
  <si>
    <t>x6</t>
  </si>
  <si>
    <t>2. По первому году</t>
  </si>
  <si>
    <t>отказываемся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</si>
</sst>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N5" sqref="N5"/>
    </sheetView>
  </sheetViews>
  <sheetFormatPr defaultRowHeight="15" x14ac:dyDescent="0.25"/>
  <cols>
    <col min="1" max="1" width="9.140625" style="1"/>
    <col min="2" max="2" width="12.140625" style="1" customWidth="1"/>
    <col min="3" max="7" width="9.140625" style="1"/>
    <col min="8" max="8" width="9.28515625" style="1" customWidth="1"/>
    <col min="9" max="9" width="14.140625" style="1" customWidth="1"/>
    <col min="10" max="10" width="9.85546875" style="1" customWidth="1"/>
    <col min="11" max="12" width="9.140625" style="1"/>
    <col min="13" max="13" width="16.85546875" style="1" customWidth="1"/>
    <col min="14" max="16384" width="9.140625" style="1"/>
  </cols>
  <sheetData>
    <row r="1" spans="1:13" ht="15" customHeight="1" x14ac:dyDescent="0.25">
      <c r="B1" s="13" t="s">
        <v>3</v>
      </c>
      <c r="C1" s="13" t="s">
        <v>4</v>
      </c>
      <c r="D1" s="13" t="s">
        <v>5</v>
      </c>
      <c r="E1" s="13" t="s">
        <v>6</v>
      </c>
      <c r="F1" s="7" t="s">
        <v>7</v>
      </c>
      <c r="G1" s="7" t="s">
        <v>8</v>
      </c>
    </row>
    <row r="2" spans="1:13" x14ac:dyDescent="0.25">
      <c r="B2" s="13"/>
      <c r="C2" s="13"/>
      <c r="D2" s="13"/>
      <c r="E2" s="13"/>
      <c r="F2" s="7"/>
      <c r="G2" s="7"/>
    </row>
    <row r="3" spans="1:13" x14ac:dyDescent="0.25">
      <c r="B3" s="13"/>
      <c r="C3" s="13"/>
      <c r="D3" s="13"/>
      <c r="E3" s="13"/>
      <c r="F3" s="7"/>
      <c r="G3" s="7"/>
    </row>
    <row r="4" spans="1:13" x14ac:dyDescent="0.25">
      <c r="B4" s="13"/>
      <c r="C4" s="14"/>
      <c r="D4" s="14"/>
      <c r="E4" s="14"/>
      <c r="F4" s="11"/>
      <c r="G4" s="11"/>
    </row>
    <row r="5" spans="1:13" x14ac:dyDescent="0.25">
      <c r="B5" s="3">
        <v>8200</v>
      </c>
      <c r="C5" s="4">
        <v>0.2</v>
      </c>
      <c r="D5" s="3">
        <v>450</v>
      </c>
      <c r="E5" s="3">
        <v>520</v>
      </c>
      <c r="F5" s="3">
        <v>2</v>
      </c>
      <c r="G5" s="3">
        <v>6</v>
      </c>
    </row>
    <row r="7" spans="1:13" x14ac:dyDescent="0.25">
      <c r="A7" s="7" t="s">
        <v>0</v>
      </c>
      <c r="B7" s="13" t="s">
        <v>1</v>
      </c>
      <c r="C7" s="7" t="s">
        <v>2</v>
      </c>
      <c r="D7" s="7"/>
      <c r="E7" s="7"/>
      <c r="F7" s="7"/>
      <c r="G7" s="7"/>
      <c r="H7" s="13" t="s">
        <v>9</v>
      </c>
      <c r="K7" s="7" t="s">
        <v>24</v>
      </c>
      <c r="L7" s="7" t="s">
        <v>25</v>
      </c>
    </row>
    <row r="8" spans="1:13" x14ac:dyDescent="0.25">
      <c r="A8" s="7"/>
      <c r="B8" s="13"/>
      <c r="C8" s="1">
        <v>1</v>
      </c>
      <c r="D8" s="1">
        <v>2</v>
      </c>
      <c r="E8" s="1">
        <v>3</v>
      </c>
      <c r="F8" s="1">
        <v>4</v>
      </c>
      <c r="G8" s="1">
        <v>5</v>
      </c>
      <c r="H8" s="13"/>
      <c r="I8" s="1" t="s">
        <v>22</v>
      </c>
      <c r="J8" s="1" t="s">
        <v>23</v>
      </c>
      <c r="K8" s="7"/>
      <c r="L8" s="7"/>
    </row>
    <row r="9" spans="1:13" x14ac:dyDescent="0.25">
      <c r="A9" s="1">
        <v>1</v>
      </c>
      <c r="B9" s="1">
        <v>2450</v>
      </c>
      <c r="C9" s="1">
        <v>-130</v>
      </c>
      <c r="D9" s="1">
        <v>960</v>
      </c>
      <c r="E9" s="1">
        <v>1180</v>
      </c>
      <c r="F9" s="1">
        <v>1330</v>
      </c>
      <c r="G9" s="1">
        <v>1630</v>
      </c>
      <c r="H9" s="5">
        <f>NPV($C$5,C9:G9)-B9</f>
        <v>87.660751028806772</v>
      </c>
      <c r="I9" s="1" t="s">
        <v>26</v>
      </c>
      <c r="J9" s="1">
        <v>1</v>
      </c>
      <c r="K9" s="1">
        <v>120</v>
      </c>
      <c r="L9" s="1">
        <v>65</v>
      </c>
    </row>
    <row r="10" spans="1:13" x14ac:dyDescent="0.25">
      <c r="A10" s="1">
        <v>2</v>
      </c>
      <c r="B10" s="1">
        <v>1250</v>
      </c>
      <c r="C10" s="1">
        <v>280</v>
      </c>
      <c r="D10" s="1">
        <v>580</v>
      </c>
      <c r="E10" s="1">
        <v>720</v>
      </c>
      <c r="F10" s="1">
        <v>580</v>
      </c>
      <c r="G10" s="1">
        <v>880</v>
      </c>
      <c r="H10" s="5">
        <f t="shared" ref="H10:H14" si="0">NPV($C$5,C10:G10)-B10</f>
        <v>436.1368312757204</v>
      </c>
      <c r="I10" s="1" t="s">
        <v>27</v>
      </c>
      <c r="J10" s="1">
        <v>0</v>
      </c>
      <c r="K10" s="1">
        <v>110</v>
      </c>
      <c r="L10" s="1">
        <v>180</v>
      </c>
      <c r="M10" s="2" t="s">
        <v>33</v>
      </c>
    </row>
    <row r="11" spans="1:13" x14ac:dyDescent="0.25">
      <c r="A11" s="1">
        <v>3</v>
      </c>
      <c r="B11" s="1">
        <v>1380</v>
      </c>
      <c r="C11" s="1">
        <v>385</v>
      </c>
      <c r="D11" s="1">
        <v>440</v>
      </c>
      <c r="E11" s="1">
        <v>450</v>
      </c>
      <c r="F11" s="1">
        <v>510</v>
      </c>
      <c r="G11" s="1">
        <v>650</v>
      </c>
      <c r="H11" s="5">
        <f>NPV($C$5,C11:G11)-B11</f>
        <v>13.975051440329253</v>
      </c>
      <c r="I11" s="1" t="s">
        <v>28</v>
      </c>
      <c r="J11" s="1">
        <v>0</v>
      </c>
      <c r="K11" s="1">
        <v>135</v>
      </c>
      <c r="L11" s="1">
        <v>160</v>
      </c>
      <c r="M11" s="2" t="s">
        <v>33</v>
      </c>
    </row>
    <row r="12" spans="1:13" x14ac:dyDescent="0.25">
      <c r="A12" s="1">
        <v>4</v>
      </c>
      <c r="B12" s="1">
        <v>1400</v>
      </c>
      <c r="C12" s="1">
        <v>580</v>
      </c>
      <c r="D12" s="1">
        <v>430</v>
      </c>
      <c r="E12" s="1">
        <v>380</v>
      </c>
      <c r="F12" s="1">
        <v>420</v>
      </c>
      <c r="G12" s="1">
        <v>570</v>
      </c>
      <c r="H12" s="5">
        <f t="shared" si="0"/>
        <v>33.468364197530946</v>
      </c>
      <c r="I12" s="1" t="s">
        <v>29</v>
      </c>
      <c r="J12" s="1">
        <v>1</v>
      </c>
      <c r="K12" s="1">
        <v>100</v>
      </c>
      <c r="L12" s="1">
        <v>170</v>
      </c>
    </row>
    <row r="13" spans="1:13" x14ac:dyDescent="0.25">
      <c r="A13" s="1">
        <v>5</v>
      </c>
      <c r="B13" s="1">
        <v>2400</v>
      </c>
      <c r="C13" s="1">
        <v>-430</v>
      </c>
      <c r="D13" s="1">
        <v>1100</v>
      </c>
      <c r="E13" s="1">
        <v>1240</v>
      </c>
      <c r="F13" s="1">
        <v>1420</v>
      </c>
      <c r="G13" s="1">
        <v>1610</v>
      </c>
      <c r="H13" s="5">
        <f t="shared" si="0"/>
        <v>54.970421810699918</v>
      </c>
      <c r="I13" s="1" t="s">
        <v>30</v>
      </c>
      <c r="J13" s="1">
        <v>1</v>
      </c>
      <c r="K13" s="1">
        <v>90</v>
      </c>
      <c r="L13" s="1">
        <v>140</v>
      </c>
    </row>
    <row r="14" spans="1:13" x14ac:dyDescent="0.25">
      <c r="A14" s="1">
        <v>6</v>
      </c>
      <c r="B14" s="1">
        <v>1950</v>
      </c>
      <c r="C14" s="1">
        <v>150</v>
      </c>
      <c r="D14" s="1">
        <v>680</v>
      </c>
      <c r="E14" s="1">
        <v>1020</v>
      </c>
      <c r="F14" s="1">
        <v>1250</v>
      </c>
      <c r="G14" s="1">
        <v>1560</v>
      </c>
      <c r="H14" s="5">
        <f t="shared" si="0"/>
        <v>467.24537037037044</v>
      </c>
      <c r="I14" s="1" t="s">
        <v>31</v>
      </c>
      <c r="J14" s="1">
        <v>1</v>
      </c>
      <c r="K14" s="1">
        <v>130</v>
      </c>
      <c r="L14" s="1">
        <v>140</v>
      </c>
    </row>
    <row r="16" spans="1:13" x14ac:dyDescent="0.25">
      <c r="B16" s="7" t="s">
        <v>11</v>
      </c>
      <c r="C16" s="7"/>
      <c r="E16" s="1" t="s">
        <v>10</v>
      </c>
      <c r="F16" s="1">
        <f>SUMPRODUCT(J9:J14, H9:H14)</f>
        <v>643.34490740740807</v>
      </c>
    </row>
    <row r="18" spans="2:8" x14ac:dyDescent="0.25">
      <c r="B18" s="12" t="s">
        <v>12</v>
      </c>
      <c r="C18" s="12"/>
      <c r="D18" s="12"/>
      <c r="E18" s="12"/>
      <c r="F18" s="8" t="s">
        <v>13</v>
      </c>
      <c r="G18" s="12" t="s">
        <v>14</v>
      </c>
      <c r="H18" s="8" t="s">
        <v>15</v>
      </c>
    </row>
    <row r="19" spans="2:8" x14ac:dyDescent="0.25">
      <c r="B19" s="12"/>
      <c r="C19" s="12"/>
      <c r="D19" s="12"/>
      <c r="E19" s="12"/>
      <c r="F19" s="8"/>
      <c r="G19" s="12"/>
      <c r="H19" s="8"/>
    </row>
    <row r="20" spans="2:8" x14ac:dyDescent="0.25">
      <c r="B20" s="9" t="s">
        <v>16</v>
      </c>
      <c r="C20" s="9"/>
      <c r="D20" s="9"/>
      <c r="F20" s="1">
        <f>SUMPRODUCT(B9:B14,J9:J14 )</f>
        <v>8200</v>
      </c>
      <c r="G20" s="1" t="s">
        <v>20</v>
      </c>
      <c r="H20" s="1">
        <f>B5</f>
        <v>8200</v>
      </c>
    </row>
    <row r="21" spans="2:8" x14ac:dyDescent="0.25">
      <c r="B21" s="10" t="s">
        <v>32</v>
      </c>
      <c r="C21" s="10"/>
      <c r="D21" s="10"/>
      <c r="F21" s="1">
        <f>SUMPRODUCT(C9:C14,J9:J14)</f>
        <v>170</v>
      </c>
      <c r="G21" s="1" t="s">
        <v>21</v>
      </c>
      <c r="H21" s="1">
        <v>0</v>
      </c>
    </row>
    <row r="22" spans="2:8" x14ac:dyDescent="0.25">
      <c r="B22" s="10" t="s">
        <v>17</v>
      </c>
      <c r="C22" s="10"/>
      <c r="D22" s="10"/>
      <c r="F22" s="1">
        <f>SUMPRODUCT(K9:K14,J9:J14)</f>
        <v>440</v>
      </c>
      <c r="G22" s="1" t="s">
        <v>20</v>
      </c>
      <c r="H22" s="1">
        <f>D5</f>
        <v>450</v>
      </c>
    </row>
    <row r="23" spans="2:8" x14ac:dyDescent="0.25">
      <c r="B23" s="10" t="s">
        <v>18</v>
      </c>
      <c r="C23" s="10"/>
      <c r="D23" s="10"/>
      <c r="F23" s="1">
        <f>SUMPRODUCT(L9:L14,J9:J14)</f>
        <v>515</v>
      </c>
      <c r="G23" s="1" t="s">
        <v>20</v>
      </c>
      <c r="H23" s="1">
        <f>E5</f>
        <v>520</v>
      </c>
    </row>
    <row r="24" spans="2:8" x14ac:dyDescent="0.25">
      <c r="B24" s="10" t="s">
        <v>19</v>
      </c>
      <c r="C24" s="10"/>
      <c r="D24" s="10"/>
      <c r="F24" s="1">
        <v>1</v>
      </c>
      <c r="G24" s="1" t="s">
        <v>20</v>
      </c>
      <c r="H24" s="1">
        <v>1</v>
      </c>
    </row>
  </sheetData>
  <mergeCells count="23">
    <mergeCell ref="A7:A8"/>
    <mergeCell ref="B7:B8"/>
    <mergeCell ref="C7:G7"/>
    <mergeCell ref="H7:H8"/>
    <mergeCell ref="B1:B4"/>
    <mergeCell ref="C1:C4"/>
    <mergeCell ref="D1:D4"/>
    <mergeCell ref="E1:E4"/>
    <mergeCell ref="F1:F4"/>
    <mergeCell ref="B22:D22"/>
    <mergeCell ref="B23:D23"/>
    <mergeCell ref="B24:D24"/>
    <mergeCell ref="G1:G4"/>
    <mergeCell ref="B16:C16"/>
    <mergeCell ref="B18:D19"/>
    <mergeCell ref="E18:E19"/>
    <mergeCell ref="F18:F19"/>
    <mergeCell ref="G18:G19"/>
    <mergeCell ref="K7:K8"/>
    <mergeCell ref="L7:L8"/>
    <mergeCell ref="H18:H19"/>
    <mergeCell ref="B20:D20"/>
    <mergeCell ref="B21:D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M11" sqref="M11"/>
    </sheetView>
  </sheetViews>
  <sheetFormatPr defaultRowHeight="15" x14ac:dyDescent="0.25"/>
  <cols>
    <col min="1" max="1" width="9.140625" style="1"/>
    <col min="2" max="2" width="12.140625" style="1" customWidth="1"/>
    <col min="3" max="7" width="9.140625" style="1"/>
    <col min="8" max="8" width="9.28515625" style="1" customWidth="1"/>
    <col min="9" max="9" width="14.140625" style="1" customWidth="1"/>
    <col min="10" max="10" width="9.85546875" style="1" customWidth="1"/>
    <col min="11" max="12" width="9.140625" style="1"/>
    <col min="13" max="14" width="20.140625" style="1" customWidth="1"/>
    <col min="15" max="16384" width="9.140625" style="1"/>
  </cols>
  <sheetData>
    <row r="1" spans="1:13" ht="15" customHeight="1" x14ac:dyDescent="0.25">
      <c r="B1" s="13" t="s">
        <v>3</v>
      </c>
      <c r="C1" s="13" t="s">
        <v>4</v>
      </c>
      <c r="D1" s="13" t="s">
        <v>5</v>
      </c>
      <c r="E1" s="13" t="s">
        <v>6</v>
      </c>
      <c r="F1" s="7" t="s">
        <v>7</v>
      </c>
      <c r="G1" s="7" t="s">
        <v>8</v>
      </c>
    </row>
    <row r="2" spans="1:13" x14ac:dyDescent="0.25">
      <c r="B2" s="13"/>
      <c r="C2" s="13"/>
      <c r="D2" s="13"/>
      <c r="E2" s="13"/>
      <c r="F2" s="7"/>
      <c r="G2" s="7"/>
    </row>
    <row r="3" spans="1:13" x14ac:dyDescent="0.25">
      <c r="B3" s="13"/>
      <c r="C3" s="13"/>
      <c r="D3" s="13"/>
      <c r="E3" s="13"/>
      <c r="F3" s="7"/>
      <c r="G3" s="7"/>
    </row>
    <row r="4" spans="1:13" x14ac:dyDescent="0.25">
      <c r="B4" s="13"/>
      <c r="C4" s="14"/>
      <c r="D4" s="14"/>
      <c r="E4" s="14"/>
      <c r="F4" s="11"/>
      <c r="G4" s="11"/>
    </row>
    <row r="5" spans="1:13" x14ac:dyDescent="0.25">
      <c r="B5" s="3">
        <v>6000</v>
      </c>
      <c r="C5" s="4">
        <v>0.18</v>
      </c>
      <c r="D5" s="3">
        <v>375</v>
      </c>
      <c r="E5" s="3">
        <v>370</v>
      </c>
      <c r="F5" s="3">
        <v>2</v>
      </c>
      <c r="G5" s="3">
        <v>3</v>
      </c>
    </row>
    <row r="7" spans="1:13" x14ac:dyDescent="0.25">
      <c r="A7" s="7" t="s">
        <v>0</v>
      </c>
      <c r="B7" s="13" t="s">
        <v>1</v>
      </c>
      <c r="C7" s="7" t="s">
        <v>2</v>
      </c>
      <c r="D7" s="7"/>
      <c r="E7" s="7"/>
      <c r="F7" s="7"/>
      <c r="G7" s="7"/>
      <c r="H7" s="13" t="s">
        <v>9</v>
      </c>
      <c r="K7" s="7" t="s">
        <v>24</v>
      </c>
      <c r="L7" s="7" t="s">
        <v>25</v>
      </c>
    </row>
    <row r="8" spans="1:13" x14ac:dyDescent="0.25">
      <c r="A8" s="7"/>
      <c r="B8" s="13"/>
      <c r="C8" s="1">
        <v>1</v>
      </c>
      <c r="D8" s="1">
        <v>2</v>
      </c>
      <c r="E8" s="1">
        <v>3</v>
      </c>
      <c r="F8" s="1">
        <v>4</v>
      </c>
      <c r="G8" s="1">
        <v>5</v>
      </c>
      <c r="H8" s="13"/>
      <c r="I8" s="1" t="s">
        <v>22</v>
      </c>
      <c r="J8" s="1" t="s">
        <v>23</v>
      </c>
      <c r="K8" s="7"/>
      <c r="L8" s="7"/>
    </row>
    <row r="9" spans="1:13" x14ac:dyDescent="0.25">
      <c r="A9" s="1">
        <v>1</v>
      </c>
      <c r="B9" s="1">
        <v>1300</v>
      </c>
      <c r="C9" s="1">
        <v>100</v>
      </c>
      <c r="D9" s="1">
        <v>830</v>
      </c>
      <c r="E9" s="1">
        <v>700</v>
      </c>
      <c r="F9" s="1">
        <v>570</v>
      </c>
      <c r="G9" s="1">
        <v>720</v>
      </c>
      <c r="H9" s="5">
        <f>NPV($C$5,C9:G9)-B9</f>
        <v>415.59874481200154</v>
      </c>
      <c r="I9" s="1" t="s">
        <v>26</v>
      </c>
      <c r="J9" s="1">
        <v>1</v>
      </c>
      <c r="K9" s="1">
        <v>130</v>
      </c>
      <c r="L9" s="1">
        <v>85</v>
      </c>
    </row>
    <row r="10" spans="1:13" x14ac:dyDescent="0.25">
      <c r="A10" s="1">
        <v>2</v>
      </c>
      <c r="B10" s="1">
        <v>1250</v>
      </c>
      <c r="C10" s="1">
        <v>280</v>
      </c>
      <c r="D10" s="1">
        <v>580</v>
      </c>
      <c r="E10" s="1">
        <v>730</v>
      </c>
      <c r="F10" s="1">
        <v>580</v>
      </c>
      <c r="G10" s="1">
        <v>880</v>
      </c>
      <c r="H10" s="5">
        <f t="shared" ref="H10:H14" si="0">NPV($C$5,C10:G10)-B10</f>
        <v>531.94929978173832</v>
      </c>
      <c r="I10" s="1" t="s">
        <v>27</v>
      </c>
      <c r="J10" s="1">
        <v>1</v>
      </c>
      <c r="K10" s="1">
        <v>90</v>
      </c>
      <c r="L10" s="1">
        <v>178</v>
      </c>
    </row>
    <row r="11" spans="1:13" x14ac:dyDescent="0.25">
      <c r="A11" s="1">
        <v>3</v>
      </c>
      <c r="B11" s="1">
        <v>1350</v>
      </c>
      <c r="C11" s="1">
        <v>250</v>
      </c>
      <c r="D11" s="1">
        <v>535</v>
      </c>
      <c r="E11" s="1">
        <v>610</v>
      </c>
      <c r="F11" s="1">
        <v>720</v>
      </c>
      <c r="G11" s="1">
        <v>900</v>
      </c>
      <c r="H11" s="5">
        <f>NPV($C$5,C11:G11)-B11</f>
        <v>382.12419375327477</v>
      </c>
      <c r="I11" s="1" t="s">
        <v>28</v>
      </c>
      <c r="J11" s="1">
        <v>0</v>
      </c>
      <c r="K11" s="1">
        <v>125</v>
      </c>
      <c r="L11" s="1">
        <v>110</v>
      </c>
      <c r="M11" s="1" t="s">
        <v>33</v>
      </c>
    </row>
    <row r="12" spans="1:13" x14ac:dyDescent="0.25">
      <c r="A12" s="1">
        <v>4</v>
      </c>
      <c r="B12" s="1">
        <v>1300</v>
      </c>
      <c r="C12" s="1">
        <v>290</v>
      </c>
      <c r="D12" s="1">
        <v>590</v>
      </c>
      <c r="E12" s="1">
        <v>740</v>
      </c>
      <c r="F12" s="1">
        <v>590</v>
      </c>
      <c r="G12" s="1">
        <v>880</v>
      </c>
      <c r="H12" s="5">
        <f t="shared" si="0"/>
        <v>508.84991782885277</v>
      </c>
      <c r="I12" s="1" t="s">
        <v>29</v>
      </c>
      <c r="J12" s="1">
        <v>0</v>
      </c>
      <c r="K12" s="1">
        <v>160</v>
      </c>
      <c r="L12" s="1">
        <v>115</v>
      </c>
      <c r="M12" s="2" t="s">
        <v>33</v>
      </c>
    </row>
    <row r="13" spans="1:13" x14ac:dyDescent="0.25">
      <c r="A13" s="1">
        <v>5</v>
      </c>
      <c r="B13" s="1">
        <v>1500</v>
      </c>
      <c r="C13" s="1">
        <v>250</v>
      </c>
      <c r="D13" s="1">
        <v>610</v>
      </c>
      <c r="E13" s="1">
        <v>690</v>
      </c>
      <c r="F13" s="1">
        <v>580</v>
      </c>
      <c r="G13" s="1">
        <v>850</v>
      </c>
      <c r="H13" s="5">
        <f t="shared" si="0"/>
        <v>240.61259246694044</v>
      </c>
      <c r="I13" s="1" t="s">
        <v>30</v>
      </c>
      <c r="J13" s="1">
        <v>1</v>
      </c>
      <c r="K13" s="1">
        <v>150</v>
      </c>
      <c r="L13" s="1">
        <v>96</v>
      </c>
    </row>
    <row r="14" spans="1:13" x14ac:dyDescent="0.25">
      <c r="A14" s="1">
        <v>6</v>
      </c>
      <c r="B14" s="1">
        <v>3200</v>
      </c>
      <c r="C14" s="1">
        <v>-450</v>
      </c>
      <c r="D14" s="1">
        <v>2500</v>
      </c>
      <c r="E14" s="1">
        <v>2050</v>
      </c>
      <c r="F14" s="1">
        <v>1450</v>
      </c>
      <c r="G14" s="1">
        <v>600</v>
      </c>
      <c r="H14" s="5">
        <f t="shared" si="0"/>
        <v>471.95782990165253</v>
      </c>
      <c r="I14" s="1" t="s">
        <v>31</v>
      </c>
      <c r="J14" s="6">
        <v>0</v>
      </c>
      <c r="K14" s="1">
        <v>145</v>
      </c>
      <c r="L14" s="1">
        <v>140</v>
      </c>
      <c r="M14" s="2" t="s">
        <v>33</v>
      </c>
    </row>
    <row r="16" spans="1:13" x14ac:dyDescent="0.25">
      <c r="B16" s="7" t="s">
        <v>11</v>
      </c>
      <c r="C16" s="7"/>
      <c r="E16" s="1" t="s">
        <v>10</v>
      </c>
      <c r="F16" s="1">
        <f>SUMPRODUCT(J9:J14, H9:H14)</f>
        <v>1188.1606370606803</v>
      </c>
    </row>
    <row r="18" spans="2:8" ht="15" customHeight="1" x14ac:dyDescent="0.25">
      <c r="B18" s="12" t="s">
        <v>12</v>
      </c>
      <c r="C18" s="12"/>
      <c r="D18" s="12"/>
      <c r="E18" s="12"/>
      <c r="F18" s="8" t="s">
        <v>13</v>
      </c>
      <c r="G18" s="12" t="s">
        <v>14</v>
      </c>
      <c r="H18" s="8" t="s">
        <v>15</v>
      </c>
    </row>
    <row r="19" spans="2:8" x14ac:dyDescent="0.25">
      <c r="B19" s="12"/>
      <c r="C19" s="12"/>
      <c r="D19" s="12"/>
      <c r="E19" s="12"/>
      <c r="F19" s="8"/>
      <c r="G19" s="12"/>
      <c r="H19" s="8"/>
    </row>
    <row r="20" spans="2:8" x14ac:dyDescent="0.25">
      <c r="B20" s="9" t="s">
        <v>16</v>
      </c>
      <c r="C20" s="9"/>
      <c r="D20" s="9"/>
      <c r="F20" s="1">
        <f>SUMPRODUCT(B9:B14,J9:J14 )</f>
        <v>4050</v>
      </c>
      <c r="G20" s="1" t="s">
        <v>20</v>
      </c>
      <c r="H20" s="1">
        <f>B5</f>
        <v>6000</v>
      </c>
    </row>
    <row r="21" spans="2:8" x14ac:dyDescent="0.25">
      <c r="B21" s="10" t="s">
        <v>32</v>
      </c>
      <c r="C21" s="10"/>
      <c r="D21" s="10"/>
      <c r="F21" s="1">
        <f>SUMPRODUCT(C9:C14,J9:J14)</f>
        <v>630</v>
      </c>
      <c r="G21" s="1" t="s">
        <v>21</v>
      </c>
      <c r="H21" s="1">
        <v>0</v>
      </c>
    </row>
    <row r="22" spans="2:8" x14ac:dyDescent="0.25">
      <c r="B22" s="10" t="s">
        <v>17</v>
      </c>
      <c r="C22" s="10"/>
      <c r="D22" s="10"/>
      <c r="F22" s="1">
        <f>SUMPRODUCT(K9:K14,J9:J14)</f>
        <v>370</v>
      </c>
      <c r="G22" s="1" t="s">
        <v>20</v>
      </c>
      <c r="H22" s="1">
        <f>D5</f>
        <v>375</v>
      </c>
    </row>
    <row r="23" spans="2:8" x14ac:dyDescent="0.25">
      <c r="B23" s="10" t="s">
        <v>18</v>
      </c>
      <c r="C23" s="10"/>
      <c r="D23" s="10"/>
      <c r="F23" s="1">
        <f>SUMPRODUCT(L9:L14,J9:J14)</f>
        <v>359</v>
      </c>
      <c r="G23" s="1" t="s">
        <v>20</v>
      </c>
      <c r="H23" s="1">
        <f>E5</f>
        <v>370</v>
      </c>
    </row>
    <row r="24" spans="2:8" x14ac:dyDescent="0.25">
      <c r="B24" s="10" t="s">
        <v>19</v>
      </c>
      <c r="C24" s="10"/>
      <c r="D24" s="10"/>
      <c r="F24" s="1">
        <v>1</v>
      </c>
      <c r="G24" s="1" t="s">
        <v>20</v>
      </c>
      <c r="H24" s="1">
        <v>1</v>
      </c>
    </row>
  </sheetData>
  <mergeCells count="23">
    <mergeCell ref="G1:G4"/>
    <mergeCell ref="B1:B4"/>
    <mergeCell ref="C1:C4"/>
    <mergeCell ref="D1:D4"/>
    <mergeCell ref="E1:E4"/>
    <mergeCell ref="F1:F4"/>
    <mergeCell ref="B24:D24"/>
    <mergeCell ref="K7:K8"/>
    <mergeCell ref="A7:A8"/>
    <mergeCell ref="B7:B8"/>
    <mergeCell ref="C7:G7"/>
    <mergeCell ref="H7:H8"/>
    <mergeCell ref="B16:C16"/>
    <mergeCell ref="B18:D19"/>
    <mergeCell ref="E18:E19"/>
    <mergeCell ref="F18:F19"/>
    <mergeCell ref="G18:G19"/>
    <mergeCell ref="H18:H19"/>
    <mergeCell ref="L7:L8"/>
    <mergeCell ref="B20:D20"/>
    <mergeCell ref="B21:D21"/>
    <mergeCell ref="B22:D22"/>
    <mergeCell ref="B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Исходная задача</vt:lpstr>
      <vt:lpstr>Вариант 16 =&gt;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Тунян Эдмон Гарникович</cp:lastModifiedBy>
  <dcterms:created xsi:type="dcterms:W3CDTF">2015-06-05T18:19:34Z</dcterms:created>
  <dcterms:modified xsi:type="dcterms:W3CDTF">2021-04-02T03:54:31Z</dcterms:modified>
</cp:coreProperties>
</file>