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U:\ММвЭ\"/>
    </mc:Choice>
  </mc:AlternateContent>
  <bookViews>
    <workbookView xWindow="38280" yWindow="4230" windowWidth="19440" windowHeight="15000"/>
  </bookViews>
  <sheets>
    <sheet name="Исходная" sheetId="1" r:id="rId1"/>
    <sheet name="16=&gt;3" sheetId="2" r:id="rId2"/>
  </sheets>
  <definedNames>
    <definedName name="solver_adj" localSheetId="1" hidden="1">'16=&gt;3'!$G$12:$I$12</definedName>
    <definedName name="solver_adj" localSheetId="0" hidden="1">Исходная!$G$12:$I$12</definedName>
    <definedName name="solver_cvg" localSheetId="1" hidden="1">0.0001</definedName>
    <definedName name="solver_cvg" localSheetId="0" hidden="1">0.0001</definedName>
    <definedName name="solver_drv" localSheetId="1" hidden="1">2</definedName>
    <definedName name="solver_drv" localSheetId="0" hidden="1">2</definedName>
    <definedName name="solver_eng" localSheetId="1" hidden="1">1</definedName>
    <definedName name="solver_eng" localSheetId="0" hidden="1">1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'16=&gt;3'!$H$16</definedName>
    <definedName name="solver_lhs1" localSheetId="0" hidden="1">Исходная!$H$16</definedName>
    <definedName name="solver_lhs2" localSheetId="1" hidden="1">'16=&gt;3'!$H$18</definedName>
    <definedName name="solver_lhs2" localSheetId="0" hidden="1">Исходная!$H$18</definedName>
    <definedName name="solver_lin" localSheetId="1" hidden="1">2</definedName>
    <definedName name="solver_lin" localSheetId="0" hidden="1">2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2</definedName>
    <definedName name="solver_num" localSheetId="0" hidden="1">2</definedName>
    <definedName name="solver_nwt" localSheetId="1" hidden="1">1</definedName>
    <definedName name="solver_nwt" localSheetId="0" hidden="1">1</definedName>
    <definedName name="solver_opt" localSheetId="1" hidden="1">'16=&gt;3'!$H$14</definedName>
    <definedName name="solver_opt" localSheetId="0" hidden="1">Исходная!$H$14</definedName>
    <definedName name="solver_pre" localSheetId="1" hidden="1">0.000001</definedName>
    <definedName name="solver_pre" localSheetId="0" hidden="1">0.000001</definedName>
    <definedName name="solver_rbv" localSheetId="1" hidden="1">2</definedName>
    <definedName name="solver_rbv" localSheetId="0" hidden="1">2</definedName>
    <definedName name="solver_rel1" localSheetId="1" hidden="1">2</definedName>
    <definedName name="solver_rel1" localSheetId="0" hidden="1">2</definedName>
    <definedName name="solver_rel2" localSheetId="1" hidden="1">2</definedName>
    <definedName name="solver_rel2" localSheetId="0" hidden="1">2</definedName>
    <definedName name="solver_rhs1" localSheetId="1" hidden="1">'16=&gt;3'!$J$16</definedName>
    <definedName name="solver_rhs1" localSheetId="0" hidden="1">Исходная!$J$16</definedName>
    <definedName name="solver_rhs2" localSheetId="1" hidden="1">1</definedName>
    <definedName name="solver_rhs2" localSheetId="0" hidden="1">1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2</definedName>
    <definedName name="solver_scl" localSheetId="0" hidden="1">2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2</definedName>
    <definedName name="solver_typ" localSheetId="0" hidden="1">2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8" i="2" l="1"/>
  <c r="M14" i="2" s="1"/>
  <c r="H16" i="2"/>
  <c r="H14" i="2"/>
  <c r="M16" i="2"/>
  <c r="M15" i="2"/>
  <c r="D13" i="2"/>
  <c r="C13" i="2"/>
  <c r="B13" i="2"/>
  <c r="M12" i="2"/>
  <c r="D10" i="2"/>
  <c r="D16" i="2" s="1"/>
  <c r="C10" i="2"/>
  <c r="C18" i="2" s="1"/>
  <c r="B10" i="2"/>
  <c r="B17" i="2" s="1"/>
  <c r="H9" i="2"/>
  <c r="M5" i="2" s="1"/>
  <c r="E8" i="2"/>
  <c r="D8" i="2"/>
  <c r="D18" i="2" s="1"/>
  <c r="C8" i="2"/>
  <c r="C17" i="2" s="1"/>
  <c r="B8" i="2"/>
  <c r="M7" i="2"/>
  <c r="E7" i="2"/>
  <c r="D7" i="2"/>
  <c r="C7" i="2"/>
  <c r="B7" i="2"/>
  <c r="M6" i="2"/>
  <c r="H5" i="2"/>
  <c r="M3" i="2"/>
  <c r="H14" i="1"/>
  <c r="H5" i="1"/>
  <c r="H16" i="1"/>
  <c r="H7" i="1"/>
  <c r="M16" i="1"/>
  <c r="M15" i="1"/>
  <c r="M12" i="1"/>
  <c r="M7" i="1"/>
  <c r="M6" i="1"/>
  <c r="M3" i="1"/>
  <c r="H18" i="1"/>
  <c r="M14" i="1" s="1"/>
  <c r="H9" i="1"/>
  <c r="M5" i="1" s="1"/>
  <c r="B13" i="1"/>
  <c r="C13" i="1"/>
  <c r="D13" i="1"/>
  <c r="B10" i="1"/>
  <c r="B17" i="1" s="1"/>
  <c r="D10" i="1"/>
  <c r="B18" i="1" s="1"/>
  <c r="M11" i="1"/>
  <c r="M11" i="2"/>
  <c r="M2" i="2"/>
  <c r="M2" i="1"/>
  <c r="D17" i="2" l="1"/>
  <c r="C16" i="2"/>
  <c r="M13" i="2"/>
  <c r="B18" i="2"/>
  <c r="H7" i="2"/>
  <c r="M4" i="2" s="1"/>
  <c r="B16" i="2"/>
  <c r="C16" i="1"/>
  <c r="D16" i="1"/>
  <c r="C10" i="1"/>
  <c r="C8" i="1"/>
  <c r="C17" i="1" s="1"/>
  <c r="D8" i="1"/>
  <c r="D18" i="1" s="1"/>
  <c r="E8" i="1"/>
  <c r="B8" i="1"/>
  <c r="C7" i="1"/>
  <c r="D7" i="1"/>
  <c r="E7" i="1"/>
  <c r="B7" i="1"/>
  <c r="M4" i="1" l="1"/>
  <c r="B16" i="1"/>
  <c r="C18" i="1"/>
  <c r="D17" i="1"/>
  <c r="M13" i="1" s="1"/>
</calcChain>
</file>

<file path=xl/sharedStrings.xml><?xml version="1.0" encoding="utf-8"?>
<sst xmlns="http://schemas.openxmlformats.org/spreadsheetml/2006/main" count="66" uniqueCount="26">
  <si>
    <t>№ п.п.</t>
  </si>
  <si>
    <t>A</t>
  </si>
  <si>
    <t>B</t>
  </si>
  <si>
    <t>C</t>
  </si>
  <si>
    <t>M</t>
  </si>
  <si>
    <t>R</t>
  </si>
  <si>
    <t>V</t>
  </si>
  <si>
    <t>VAB</t>
  </si>
  <si>
    <t>VBC</t>
  </si>
  <si>
    <t>VAC</t>
  </si>
  <si>
    <t>p =</t>
  </si>
  <si>
    <t>V1M</t>
  </si>
  <si>
    <t>V2M</t>
  </si>
  <si>
    <t>V3M</t>
  </si>
  <si>
    <t>Модель Марковица</t>
  </si>
  <si>
    <t>Xa</t>
  </si>
  <si>
    <t>Xb</t>
  </si>
  <si>
    <t>Xc</t>
  </si>
  <si>
    <t>Rp =</t>
  </si>
  <si>
    <t>Vp =</t>
  </si>
  <si>
    <t xml:space="preserve"> </t>
  </si>
  <si>
    <t>№ 1.</t>
  </si>
  <si>
    <t>№ 2</t>
  </si>
  <si>
    <t>max</t>
  </si>
  <si>
    <t>=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</si>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</sst>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H28" sqref="H27:H28"/>
    </sheetView>
  </sheetViews>
  <sheetFormatPr defaultRowHeight="15" x14ac:dyDescent="0.25"/>
  <cols>
    <col min="7" max="7" width="10.5703125" customWidth="1"/>
    <col min="8" max="8" width="10.140625" customWidth="1"/>
  </cols>
  <sheetData>
    <row r="1" spans="1:13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6" t="s">
        <v>14</v>
      </c>
      <c r="H1" s="26"/>
    </row>
    <row r="2" spans="1:13" x14ac:dyDescent="0.25">
      <c r="A2" s="2">
        <v>1</v>
      </c>
      <c r="B2" s="2">
        <v>5</v>
      </c>
      <c r="C2" s="2">
        <v>10</v>
      </c>
      <c r="D2" s="2">
        <v>12</v>
      </c>
      <c r="E2" s="2">
        <v>11</v>
      </c>
      <c r="G2" s="9" t="s">
        <v>15</v>
      </c>
      <c r="H2" s="10" t="s">
        <v>16</v>
      </c>
      <c r="I2" s="10" t="s">
        <v>17</v>
      </c>
      <c r="J2" s="11" t="s">
        <v>20</v>
      </c>
      <c r="K2" s="19" t="s">
        <v>21</v>
      </c>
      <c r="M2" t="e">
        <f ca="1">_xludf.MAX($H$5)</f>
        <v>#NAME?</v>
      </c>
    </row>
    <row r="3" spans="1:13" x14ac:dyDescent="0.25">
      <c r="A3" s="2">
        <v>2</v>
      </c>
      <c r="B3" s="2">
        <v>6</v>
      </c>
      <c r="C3" s="2">
        <v>8</v>
      </c>
      <c r="D3" s="2">
        <v>9</v>
      </c>
      <c r="E3" s="2">
        <v>10</v>
      </c>
      <c r="G3" s="12">
        <v>0</v>
      </c>
      <c r="H3" s="13">
        <v>0</v>
      </c>
      <c r="I3" s="13">
        <v>0</v>
      </c>
      <c r="J3" s="13"/>
      <c r="K3" s="14"/>
      <c r="M3">
        <f>COUNT($G$3:$I$3)</f>
        <v>3</v>
      </c>
    </row>
    <row r="4" spans="1:13" x14ac:dyDescent="0.25">
      <c r="A4" s="2">
        <v>3</v>
      </c>
      <c r="B4" s="2">
        <v>8</v>
      </c>
      <c r="C4" s="2">
        <v>9</v>
      </c>
      <c r="D4" s="2">
        <v>8</v>
      </c>
      <c r="E4" s="2">
        <v>13</v>
      </c>
      <c r="G4" s="23"/>
      <c r="H4" s="24"/>
      <c r="I4" s="24"/>
      <c r="J4" s="24"/>
      <c r="K4" s="25"/>
      <c r="M4" t="b">
        <f>$H$7=$J$7</f>
        <v>1</v>
      </c>
    </row>
    <row r="5" spans="1:13" x14ac:dyDescent="0.25">
      <c r="A5" s="2">
        <v>4</v>
      </c>
      <c r="B5" s="2">
        <v>7</v>
      </c>
      <c r="C5" s="2">
        <v>11</v>
      </c>
      <c r="D5" s="2">
        <v>6</v>
      </c>
      <c r="E5" s="2">
        <v>14</v>
      </c>
      <c r="G5" s="15" t="s">
        <v>18</v>
      </c>
      <c r="H5" s="3">
        <f>SUMPRODUCT(B7:D7,G3:I3)</f>
        <v>0</v>
      </c>
      <c r="I5" s="3" t="s">
        <v>23</v>
      </c>
      <c r="J5" s="3"/>
      <c r="K5" s="14"/>
      <c r="M5" t="b">
        <f>$H$9=1</f>
        <v>0</v>
      </c>
    </row>
    <row r="6" spans="1:13" x14ac:dyDescent="0.25">
      <c r="A6" s="2">
        <v>5</v>
      </c>
      <c r="B6" s="2">
        <v>9</v>
      </c>
      <c r="C6" s="2">
        <v>10</v>
      </c>
      <c r="D6" s="2">
        <v>4</v>
      </c>
      <c r="E6" s="2">
        <v>15</v>
      </c>
      <c r="G6" s="12"/>
      <c r="H6" s="13"/>
      <c r="I6" s="13"/>
      <c r="J6" s="13"/>
      <c r="K6" s="14"/>
      <c r="M6">
        <f>{32767;32767;0.000001;0.01;FALSE;FALSE;FALSE;1;2;1;0.0001;TRUE}</f>
        <v>32767</v>
      </c>
    </row>
    <row r="7" spans="1:13" x14ac:dyDescent="0.25">
      <c r="A7" s="3" t="s">
        <v>5</v>
      </c>
      <c r="B7" s="3">
        <f>AVERAGE(B2:B6)</f>
        <v>7</v>
      </c>
      <c r="C7" s="3">
        <f>AVERAGE(C2:C6)</f>
        <v>9.6</v>
      </c>
      <c r="D7" s="3">
        <f t="shared" ref="D7:E7" si="0">AVERAGE(D2:D6)</f>
        <v>7.8</v>
      </c>
      <c r="E7" s="3">
        <f t="shared" si="0"/>
        <v>12.6</v>
      </c>
      <c r="G7" s="15" t="s">
        <v>19</v>
      </c>
      <c r="H7" s="3">
        <f>B8*G3^2+C8*H3^2+D8*I3^2+2*B10*G3*H3+2*C10*H3*I3+2*D10*G3*I3</f>
        <v>0</v>
      </c>
      <c r="I7" s="3" t="s">
        <v>24</v>
      </c>
      <c r="J7" s="3">
        <v>0</v>
      </c>
      <c r="K7" s="14"/>
      <c r="M7">
        <f>{0;0;1;100;0;FALSE;FALSE;0.075;0;0;FALSE;30}</f>
        <v>0</v>
      </c>
    </row>
    <row r="8" spans="1:13" x14ac:dyDescent="0.25">
      <c r="A8" s="3" t="s">
        <v>6</v>
      </c>
      <c r="B8" s="3">
        <f>VARP(B2:B6)</f>
        <v>2</v>
      </c>
      <c r="C8" s="3">
        <f t="shared" ref="C8:E8" si="1">VARP(C2:C6)</f>
        <v>1.04</v>
      </c>
      <c r="D8" s="3">
        <f t="shared" si="1"/>
        <v>7.36</v>
      </c>
      <c r="E8" s="3">
        <f t="shared" si="1"/>
        <v>3.44</v>
      </c>
      <c r="G8" s="12"/>
      <c r="H8" s="13"/>
      <c r="I8" s="13"/>
      <c r="J8" s="13"/>
      <c r="K8" s="14"/>
    </row>
    <row r="9" spans="1:13" ht="15.75" thickBot="1" x14ac:dyDescent="0.3">
      <c r="A9" s="1"/>
      <c r="B9" s="4" t="s">
        <v>7</v>
      </c>
      <c r="C9" s="4" t="s">
        <v>8</v>
      </c>
      <c r="D9" s="4" t="s">
        <v>9</v>
      </c>
      <c r="E9" s="1"/>
      <c r="G9" s="16"/>
      <c r="H9" s="17">
        <f>SUM(G3:I3)</f>
        <v>0</v>
      </c>
      <c r="I9" s="17"/>
      <c r="J9" s="17"/>
      <c r="K9" s="18"/>
    </row>
    <row r="10" spans="1:13" ht="15.75" thickBot="1" x14ac:dyDescent="0.3">
      <c r="A10" s="1"/>
      <c r="B10" s="4">
        <f>COVAR(B2:B6,C2:C6)</f>
        <v>0.2</v>
      </c>
      <c r="C10" s="4">
        <f t="shared" ref="C10" si="2">COVAR(C2:C6,D2:D6)</f>
        <v>-0.88000000000000012</v>
      </c>
      <c r="D10" s="4">
        <f>COVAR(D2:D6,B2:B6)</f>
        <v>-3.4</v>
      </c>
      <c r="E10" s="1"/>
      <c r="G10" s="1"/>
      <c r="H10" s="1"/>
      <c r="I10" s="1"/>
      <c r="J10" s="1"/>
    </row>
    <row r="11" spans="1:13" x14ac:dyDescent="0.25">
      <c r="G11" s="9" t="s">
        <v>15</v>
      </c>
      <c r="H11" s="10" t="s">
        <v>16</v>
      </c>
      <c r="I11" s="10" t="s">
        <v>17</v>
      </c>
      <c r="J11" s="10"/>
      <c r="K11" s="19" t="s">
        <v>22</v>
      </c>
      <c r="M11" t="e">
        <f ca="1">_xludf.MIN($H$14)</f>
        <v>#NAME?</v>
      </c>
    </row>
    <row r="12" spans="1:13" x14ac:dyDescent="0.25">
      <c r="A12" s="1"/>
      <c r="B12" s="5" t="s">
        <v>11</v>
      </c>
      <c r="C12" s="5" t="s">
        <v>12</v>
      </c>
      <c r="D12" s="5" t="s">
        <v>13</v>
      </c>
      <c r="E12" s="1"/>
      <c r="F12" s="1"/>
      <c r="G12" s="22">
        <v>0</v>
      </c>
      <c r="H12" s="2">
        <v>0.4791300110511294</v>
      </c>
      <c r="I12" s="2">
        <v>0.52086998894887049</v>
      </c>
      <c r="J12" s="13"/>
      <c r="K12" s="14"/>
      <c r="M12">
        <f>COUNT($G$12:$I$12)</f>
        <v>3</v>
      </c>
    </row>
    <row r="13" spans="1:13" x14ac:dyDescent="0.25">
      <c r="A13" s="1"/>
      <c r="B13" s="5">
        <f>COVAR(B2:B6,$E$2:$E$6)</f>
        <v>2.2000000000000002</v>
      </c>
      <c r="C13" s="5">
        <f t="shared" ref="C13:D13" si="3">COVAR(C2:C6,$E$2:$E$6)</f>
        <v>1.2399999999999998</v>
      </c>
      <c r="D13" s="5">
        <f t="shared" si="3"/>
        <v>-4.28</v>
      </c>
      <c r="E13" s="1"/>
      <c r="F13" s="1"/>
      <c r="G13" s="12"/>
      <c r="H13" s="13"/>
      <c r="I13" s="13"/>
      <c r="J13" s="13"/>
      <c r="K13" s="14"/>
      <c r="M13" t="b">
        <f>$H$16=$J$16</f>
        <v>1</v>
      </c>
    </row>
    <row r="14" spans="1:13" x14ac:dyDescent="0.25">
      <c r="A14" s="6" t="s">
        <v>10</v>
      </c>
      <c r="B14" s="5"/>
      <c r="C14" s="5"/>
      <c r="D14" s="5"/>
      <c r="E14" s="1"/>
      <c r="F14" s="1"/>
      <c r="G14" s="15" t="s">
        <v>18</v>
      </c>
      <c r="H14" s="3">
        <f>SUMPRODUCT(B7:D7,G3:I3)</f>
        <v>0</v>
      </c>
      <c r="I14" s="3" t="s">
        <v>25</v>
      </c>
      <c r="J14" s="3"/>
      <c r="K14" s="14"/>
      <c r="M14" t="b">
        <f>$H$18=1</f>
        <v>1</v>
      </c>
    </row>
    <row r="15" spans="1:13" x14ac:dyDescent="0.25">
      <c r="A15" s="1"/>
      <c r="B15" s="1"/>
      <c r="C15" s="1"/>
      <c r="D15" s="1"/>
      <c r="E15" s="1"/>
      <c r="F15" s="1"/>
      <c r="G15" s="12"/>
      <c r="H15" s="13"/>
      <c r="I15" s="13"/>
      <c r="J15" s="13"/>
      <c r="K15" s="14"/>
      <c r="M15">
        <f>{32767;32767;0.000001;0.01;FALSE;FALSE;FALSE;1;2;1;0.0001;TRUE}</f>
        <v>32767</v>
      </c>
    </row>
    <row r="16" spans="1:13" x14ac:dyDescent="0.25">
      <c r="A16" s="1"/>
      <c r="B16" s="7">
        <f>B8</f>
        <v>2</v>
      </c>
      <c r="C16" s="7">
        <f>B10</f>
        <v>0.2</v>
      </c>
      <c r="D16" s="7">
        <f>D10</f>
        <v>-3.4</v>
      </c>
      <c r="E16" s="1"/>
      <c r="F16" s="1"/>
      <c r="G16" s="15" t="s">
        <v>19</v>
      </c>
      <c r="H16" s="3">
        <f>B8*G3^2+C8*H3^2+D8*I3^2+2*B10*G3*H3+2*C10*H3*I3+2*D10*G3*I3</f>
        <v>0</v>
      </c>
      <c r="I16" s="3" t="s">
        <v>24</v>
      </c>
      <c r="J16" s="3">
        <v>0</v>
      </c>
      <c r="K16" s="14"/>
      <c r="M16">
        <f>{0;0;1;100;0;FALSE;FALSE;0.075;0;0;FALSE;30}</f>
        <v>0</v>
      </c>
    </row>
    <row r="17" spans="1:11" x14ac:dyDescent="0.25">
      <c r="A17" s="8" t="s">
        <v>6</v>
      </c>
      <c r="B17" s="7">
        <f>B10</f>
        <v>0.2</v>
      </c>
      <c r="C17" s="7">
        <f>C8</f>
        <v>1.04</v>
      </c>
      <c r="D17" s="7">
        <f>C10</f>
        <v>-0.88000000000000012</v>
      </c>
      <c r="E17" s="1"/>
      <c r="F17" s="1"/>
      <c r="G17" s="12"/>
      <c r="H17" s="13"/>
      <c r="I17" s="13"/>
      <c r="J17" s="13"/>
      <c r="K17" s="14"/>
    </row>
    <row r="18" spans="1:11" ht="15.75" thickBot="1" x14ac:dyDescent="0.3">
      <c r="A18" s="1"/>
      <c r="B18" s="7">
        <f>D10</f>
        <v>-3.4</v>
      </c>
      <c r="C18" s="7">
        <f>C10</f>
        <v>-0.88000000000000012</v>
      </c>
      <c r="D18" s="7">
        <f>D8</f>
        <v>7.36</v>
      </c>
      <c r="E18" s="1"/>
      <c r="F18" s="1"/>
      <c r="G18" s="16"/>
      <c r="H18" s="17">
        <f>SUM(G12:I12)</f>
        <v>0.99999999999999989</v>
      </c>
      <c r="I18" s="17"/>
      <c r="J18" s="17"/>
      <c r="K18" s="14"/>
    </row>
    <row r="19" spans="1:11" ht="15.75" thickBot="1" x14ac:dyDescent="0.3">
      <c r="A19" s="1"/>
      <c r="B19" s="1"/>
      <c r="C19" s="1"/>
      <c r="D19" s="1"/>
      <c r="E19" s="1"/>
      <c r="F19" s="1"/>
      <c r="G19" s="20"/>
      <c r="H19" s="21"/>
      <c r="I19" s="21"/>
      <c r="J19" s="21"/>
      <c r="K19" s="18"/>
    </row>
    <row r="20" spans="1:11" x14ac:dyDescent="0.25">
      <c r="A20" s="1"/>
      <c r="B20" s="1"/>
      <c r="C20" s="1"/>
      <c r="D20" s="1"/>
      <c r="E20" s="1"/>
      <c r="F20" s="1"/>
    </row>
    <row r="21" spans="1:11" x14ac:dyDescent="0.25">
      <c r="A21" s="1"/>
      <c r="B21" s="1"/>
      <c r="C21" s="1"/>
      <c r="D21" s="1"/>
      <c r="E21" s="1"/>
      <c r="F21" s="1"/>
    </row>
    <row r="22" spans="1:11" x14ac:dyDescent="0.25">
      <c r="A22" s="1"/>
      <c r="B22" s="1"/>
      <c r="C22" s="1"/>
      <c r="D22" s="1"/>
      <c r="E22" s="1"/>
      <c r="F22" s="1"/>
    </row>
  </sheetData>
  <mergeCells count="1"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F12" sqref="F12"/>
    </sheetView>
  </sheetViews>
  <sheetFormatPr defaultRowHeight="15" x14ac:dyDescent="0.25"/>
  <sheetData>
    <row r="1" spans="1:13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6" t="s">
        <v>14</v>
      </c>
      <c r="H1" s="26"/>
    </row>
    <row r="2" spans="1:13" x14ac:dyDescent="0.25">
      <c r="A2" s="2">
        <v>1</v>
      </c>
      <c r="B2" s="2">
        <v>7</v>
      </c>
      <c r="C2" s="2">
        <v>23</v>
      </c>
      <c r="D2" s="2">
        <v>19</v>
      </c>
      <c r="E2" s="2">
        <v>17</v>
      </c>
      <c r="G2" s="9" t="s">
        <v>15</v>
      </c>
      <c r="H2" s="10" t="s">
        <v>16</v>
      </c>
      <c r="I2" s="10" t="s">
        <v>17</v>
      </c>
      <c r="J2" s="11" t="s">
        <v>20</v>
      </c>
      <c r="K2" s="19" t="s">
        <v>21</v>
      </c>
      <c r="M2" t="e">
        <f ca="1">_xludf.MAX($H$5)</f>
        <v>#NAME?</v>
      </c>
    </row>
    <row r="3" spans="1:13" x14ac:dyDescent="0.25">
      <c r="A3" s="2">
        <v>2</v>
      </c>
      <c r="B3" s="2">
        <v>8</v>
      </c>
      <c r="C3" s="2">
        <v>22</v>
      </c>
      <c r="D3" s="2">
        <v>17</v>
      </c>
      <c r="E3" s="2">
        <v>19</v>
      </c>
      <c r="G3" s="12">
        <v>0</v>
      </c>
      <c r="H3" s="13">
        <v>0</v>
      </c>
      <c r="I3" s="13">
        <v>0</v>
      </c>
      <c r="J3" s="13"/>
      <c r="K3" s="14"/>
      <c r="M3">
        <f>COUNT($G$3:$I$3)</f>
        <v>3</v>
      </c>
    </row>
    <row r="4" spans="1:13" x14ac:dyDescent="0.25">
      <c r="A4" s="2">
        <v>3</v>
      </c>
      <c r="B4" s="2">
        <v>11</v>
      </c>
      <c r="C4" s="2">
        <v>21</v>
      </c>
      <c r="D4" s="2">
        <v>16</v>
      </c>
      <c r="E4" s="2">
        <v>19</v>
      </c>
      <c r="G4" s="23"/>
      <c r="H4" s="24"/>
      <c r="I4" s="24"/>
      <c r="J4" s="24"/>
      <c r="K4" s="25"/>
      <c r="M4" t="b">
        <f>$H$7=$J$7</f>
        <v>1</v>
      </c>
    </row>
    <row r="5" spans="1:13" x14ac:dyDescent="0.25">
      <c r="A5" s="2">
        <v>4</v>
      </c>
      <c r="B5" s="2">
        <v>13</v>
      </c>
      <c r="C5" s="2">
        <v>19</v>
      </c>
      <c r="D5" s="2">
        <v>15</v>
      </c>
      <c r="E5" s="2">
        <v>21</v>
      </c>
      <c r="G5" s="15" t="s">
        <v>18</v>
      </c>
      <c r="H5" s="3">
        <f>SUMPRODUCT(B7:D7,G3:I3)</f>
        <v>0</v>
      </c>
      <c r="I5" s="3" t="s">
        <v>23</v>
      </c>
      <c r="J5" s="3"/>
      <c r="K5" s="14"/>
      <c r="M5" t="b">
        <f>$H$9=1</f>
        <v>0</v>
      </c>
    </row>
    <row r="6" spans="1:13" x14ac:dyDescent="0.25">
      <c r="A6" s="2">
        <v>5</v>
      </c>
      <c r="B6" s="2">
        <v>14</v>
      </c>
      <c r="C6" s="2">
        <v>17</v>
      </c>
      <c r="D6" s="2">
        <v>12</v>
      </c>
      <c r="E6" s="2">
        <v>22</v>
      </c>
      <c r="G6" s="12"/>
      <c r="H6" s="13"/>
      <c r="I6" s="13"/>
      <c r="J6" s="13"/>
      <c r="K6" s="14"/>
      <c r="M6">
        <f>{32767;32767;0.000001;0.01;FALSE;FALSE;FALSE;1;2;1;0.0001;TRUE}</f>
        <v>32767</v>
      </c>
    </row>
    <row r="7" spans="1:13" x14ac:dyDescent="0.25">
      <c r="A7" s="3" t="s">
        <v>5</v>
      </c>
      <c r="B7" s="3">
        <f>AVERAGE(B2:B6)</f>
        <v>10.6</v>
      </c>
      <c r="C7" s="3">
        <f>AVERAGE(C2:C6)</f>
        <v>20.399999999999999</v>
      </c>
      <c r="D7" s="3">
        <f t="shared" ref="D7:E7" si="0">AVERAGE(D2:D6)</f>
        <v>15.8</v>
      </c>
      <c r="E7" s="3">
        <f t="shared" si="0"/>
        <v>19.600000000000001</v>
      </c>
      <c r="G7" s="15" t="s">
        <v>19</v>
      </c>
      <c r="H7" s="3">
        <f>B8*G3^2+C8*H3^2+D8*I3^2+2*B10*G3*H3+2*C10*H3*I3+2*D10*G3*I3</f>
        <v>0</v>
      </c>
      <c r="I7" s="3" t="s">
        <v>24</v>
      </c>
      <c r="J7" s="3">
        <v>0</v>
      </c>
      <c r="K7" s="14"/>
      <c r="M7">
        <f>{0;0;1;100;0;FALSE;FALSE;0.075;0;0;FALSE;30}</f>
        <v>0</v>
      </c>
    </row>
    <row r="8" spans="1:13" x14ac:dyDescent="0.25">
      <c r="A8" s="3" t="s">
        <v>6</v>
      </c>
      <c r="B8" s="3">
        <f>VARP(B2:B6)</f>
        <v>7.44</v>
      </c>
      <c r="C8" s="3">
        <f t="shared" ref="C8:E8" si="1">VARP(C2:C6)</f>
        <v>4.6399999999999997</v>
      </c>
      <c r="D8" s="3">
        <f t="shared" si="1"/>
        <v>5.36</v>
      </c>
      <c r="E8" s="3">
        <f t="shared" si="1"/>
        <v>3.0400000000000005</v>
      </c>
      <c r="G8" s="12"/>
      <c r="H8" s="13"/>
      <c r="I8" s="13"/>
      <c r="J8" s="13"/>
      <c r="K8" s="14"/>
    </row>
    <row r="9" spans="1:13" ht="15.75" thickBot="1" x14ac:dyDescent="0.3">
      <c r="A9" s="1"/>
      <c r="B9" s="4" t="s">
        <v>7</v>
      </c>
      <c r="C9" s="4" t="s">
        <v>8</v>
      </c>
      <c r="D9" s="4" t="s">
        <v>9</v>
      </c>
      <c r="E9" s="1"/>
      <c r="G9" s="16"/>
      <c r="H9" s="17">
        <f>SUM(G3:I3)</f>
        <v>0</v>
      </c>
      <c r="I9" s="17"/>
      <c r="J9" s="17"/>
      <c r="K9" s="18"/>
    </row>
    <row r="10" spans="1:13" ht="15.75" thickBot="1" x14ac:dyDescent="0.3">
      <c r="A10" s="1"/>
      <c r="B10" s="4">
        <f>COVAR(B2:B6,C2:C6)</f>
        <v>-5.6400000000000006</v>
      </c>
      <c r="C10" s="4">
        <f t="shared" ref="C10" si="2">COVAR(C2:C6,D2:D6)</f>
        <v>4.88</v>
      </c>
      <c r="D10" s="4">
        <f>COVAR(D2:D6,B2:B6)</f>
        <v>-5.88</v>
      </c>
      <c r="E10" s="1"/>
      <c r="G10" s="1"/>
      <c r="H10" s="1"/>
      <c r="I10" s="1"/>
      <c r="J10" s="1"/>
    </row>
    <row r="11" spans="1:13" x14ac:dyDescent="0.25">
      <c r="G11" s="9" t="s">
        <v>15</v>
      </c>
      <c r="H11" s="10" t="s">
        <v>16</v>
      </c>
      <c r="I11" s="10" t="s">
        <v>17</v>
      </c>
      <c r="J11" s="10"/>
      <c r="K11" s="19" t="s">
        <v>22</v>
      </c>
      <c r="M11" t="e">
        <f ca="1">_xludf.MIN($H$14)</f>
        <v>#NAME?</v>
      </c>
    </row>
    <row r="12" spans="1:13" x14ac:dyDescent="0.25">
      <c r="A12" s="1"/>
      <c r="B12" s="5" t="s">
        <v>11</v>
      </c>
      <c r="C12" s="5" t="s">
        <v>12</v>
      </c>
      <c r="D12" s="5" t="s">
        <v>13</v>
      </c>
      <c r="E12" s="1"/>
      <c r="F12" s="1"/>
      <c r="G12" s="22">
        <v>0.33333366666666664</v>
      </c>
      <c r="H12" s="2">
        <v>0.33333366666666664</v>
      </c>
      <c r="I12" s="2">
        <v>0.33333366666666664</v>
      </c>
      <c r="J12" s="13"/>
      <c r="K12" s="14"/>
      <c r="M12">
        <f>COUNT($G$12:$I$12)</f>
        <v>3</v>
      </c>
    </row>
    <row r="13" spans="1:13" x14ac:dyDescent="0.25">
      <c r="A13" s="1"/>
      <c r="B13" s="5">
        <f>COVAR(B2:B6,$E$2:$E$6)</f>
        <v>4.4400000000000004</v>
      </c>
      <c r="C13" s="5">
        <f t="shared" ref="C13:D13" si="3">COVAR(C2:C6,$E$2:$E$6)</f>
        <v>-3.6399999999999997</v>
      </c>
      <c r="D13" s="5">
        <f t="shared" si="3"/>
        <v>-3.88</v>
      </c>
      <c r="E13" s="1"/>
      <c r="F13" s="1"/>
      <c r="G13" s="12"/>
      <c r="H13" s="13"/>
      <c r="I13" s="13"/>
      <c r="J13" s="13"/>
      <c r="K13" s="14"/>
      <c r="M13" t="b">
        <f>$H$16=$J$16</f>
        <v>1</v>
      </c>
    </row>
    <row r="14" spans="1:13" x14ac:dyDescent="0.25">
      <c r="A14" s="6" t="s">
        <v>10</v>
      </c>
      <c r="B14" s="5"/>
      <c r="C14" s="5"/>
      <c r="D14" s="5"/>
      <c r="E14" s="1"/>
      <c r="F14" s="1"/>
      <c r="G14" s="15" t="s">
        <v>18</v>
      </c>
      <c r="H14" s="3">
        <f>SUMPRODUCT(B7:D7,G3:I3)</f>
        <v>0</v>
      </c>
      <c r="I14" s="3" t="s">
        <v>25</v>
      </c>
      <c r="J14" s="3"/>
      <c r="K14" s="14"/>
      <c r="M14" t="b">
        <f>$H$18=1</f>
        <v>0</v>
      </c>
    </row>
    <row r="15" spans="1:13" x14ac:dyDescent="0.25">
      <c r="A15" s="1"/>
      <c r="B15" s="1"/>
      <c r="C15" s="1"/>
      <c r="D15" s="1"/>
      <c r="E15" s="1"/>
      <c r="F15" s="1"/>
      <c r="G15" s="12"/>
      <c r="H15" s="13"/>
      <c r="I15" s="13"/>
      <c r="J15" s="13"/>
      <c r="K15" s="14"/>
      <c r="M15">
        <f>{32767;32767;0.000001;0.01;FALSE;FALSE;FALSE;1;2;1;0.0001;TRUE}</f>
        <v>32767</v>
      </c>
    </row>
    <row r="16" spans="1:13" x14ac:dyDescent="0.25">
      <c r="A16" s="1"/>
      <c r="B16" s="7">
        <f>B8</f>
        <v>7.44</v>
      </c>
      <c r="C16" s="7">
        <f>B10</f>
        <v>-5.6400000000000006</v>
      </c>
      <c r="D16" s="7">
        <f>D10</f>
        <v>-5.88</v>
      </c>
      <c r="E16" s="1"/>
      <c r="F16" s="1"/>
      <c r="G16" s="15" t="s">
        <v>19</v>
      </c>
      <c r="H16" s="3">
        <f>B8*G3^2+C8*H3^2+D8*I3^2+2*B10*G3*H3+2*C10*H3*I3+2*D10*G3*I3</f>
        <v>0</v>
      </c>
      <c r="I16" s="3" t="s">
        <v>24</v>
      </c>
      <c r="J16" s="3">
        <v>0</v>
      </c>
      <c r="K16" s="14"/>
      <c r="M16">
        <f>{0;0;1;100;0;FALSE;FALSE;0.075;0;0;FALSE;30}</f>
        <v>0</v>
      </c>
    </row>
    <row r="17" spans="1:11" x14ac:dyDescent="0.25">
      <c r="A17" s="8" t="s">
        <v>6</v>
      </c>
      <c r="B17" s="7">
        <f>B10</f>
        <v>-5.6400000000000006</v>
      </c>
      <c r="C17" s="7">
        <f>C8</f>
        <v>4.6399999999999997</v>
      </c>
      <c r="D17" s="7">
        <f>C10</f>
        <v>4.88</v>
      </c>
      <c r="E17" s="1"/>
      <c r="F17" s="1"/>
      <c r="G17" s="12"/>
      <c r="H17" s="13"/>
      <c r="I17" s="13"/>
      <c r="J17" s="13"/>
      <c r="K17" s="14"/>
    </row>
    <row r="18" spans="1:11" ht="15.75" thickBot="1" x14ac:dyDescent="0.3">
      <c r="A18" s="1"/>
      <c r="B18" s="7">
        <f>D10</f>
        <v>-5.88</v>
      </c>
      <c r="C18" s="7">
        <f>C10</f>
        <v>4.88</v>
      </c>
      <c r="D18" s="7">
        <f>D8</f>
        <v>5.36</v>
      </c>
      <c r="E18" s="1"/>
      <c r="F18" s="1"/>
      <c r="G18" s="16"/>
      <c r="H18" s="17">
        <f>SUM(G12:I12)</f>
        <v>1.0000009999999999</v>
      </c>
      <c r="I18" s="17"/>
      <c r="J18" s="17"/>
      <c r="K18" s="14"/>
    </row>
    <row r="19" spans="1:11" ht="15.75" thickBot="1" x14ac:dyDescent="0.3">
      <c r="A19" s="1"/>
      <c r="B19" s="1"/>
      <c r="C19" s="1"/>
      <c r="D19" s="1"/>
      <c r="E19" s="1"/>
      <c r="F19" s="1"/>
      <c r="G19" s="20"/>
      <c r="H19" s="21"/>
      <c r="I19" s="21"/>
      <c r="J19" s="21"/>
      <c r="K19" s="18"/>
    </row>
    <row r="20" spans="1:11" x14ac:dyDescent="0.25">
      <c r="A20" s="1"/>
      <c r="B20" s="1"/>
      <c r="C20" s="1"/>
      <c r="D20" s="1"/>
      <c r="E20" s="1"/>
      <c r="F20" s="1"/>
    </row>
  </sheetData>
  <mergeCells count="1"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Исходная</vt:lpstr>
      <vt:lpstr>16=&gt;3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Tunyan Edmon</dc:creator>
  <cp:lastModifiedBy>Тунян Эдмон Гарникович</cp:lastModifiedBy>
  <dcterms:created xsi:type="dcterms:W3CDTF">2015-06-05T18:19:34Z</dcterms:created>
  <dcterms:modified xsi:type="dcterms:W3CDTF">2021-04-09T03:22:08Z</dcterms:modified>
</cp:coreProperties>
</file>