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HW\3_course\OptimizationMethods\Lab2\"/>
    </mc:Choice>
  </mc:AlternateContent>
  <xr:revisionPtr revIDLastSave="0" documentId="13_ncr:1_{F02AC040-D5CB-48F6-BD82-3E509DC83924}" xr6:coauthVersionLast="47" xr6:coauthVersionMax="47" xr10:uidLastSave="{00000000-0000-0000-0000-000000000000}"/>
  <bookViews>
    <workbookView xWindow="38280" yWindow="3150" windowWidth="19440" windowHeight="15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B196" i="1" l="1"/>
  <c r="G175" i="1"/>
  <c r="G186" i="1"/>
  <c r="G187" i="1"/>
  <c r="A183" i="1"/>
  <c r="D183" i="1"/>
  <c r="G183" i="1"/>
  <c r="J183" i="1"/>
  <c r="A182" i="1"/>
  <c r="D182" i="1"/>
  <c r="G182" i="1"/>
  <c r="J182" i="1"/>
  <c r="D181" i="1"/>
  <c r="G181" i="1"/>
  <c r="J181" i="1"/>
  <c r="A181" i="1"/>
  <c r="G178" i="1"/>
  <c r="G177" i="1"/>
  <c r="G176" i="1"/>
  <c r="I172" i="1"/>
  <c r="I171" i="1"/>
  <c r="I170" i="1"/>
  <c r="G185" i="1" s="1"/>
  <c r="D116" i="1"/>
  <c r="E108" i="1"/>
  <c r="G102" i="1"/>
  <c r="G101" i="1"/>
  <c r="G103" i="1"/>
  <c r="J97" i="1"/>
  <c r="H97" i="1"/>
  <c r="F97" i="1"/>
  <c r="D97" i="1"/>
  <c r="C96" i="1"/>
  <c r="C95" i="1"/>
  <c r="C94" i="1"/>
  <c r="G79" i="1"/>
  <c r="G78" i="1"/>
  <c r="G80" i="1" s="1"/>
  <c r="J74" i="1"/>
  <c r="H74" i="1"/>
  <c r="F74" i="1"/>
  <c r="D74" i="1"/>
  <c r="C73" i="1"/>
  <c r="C72" i="1"/>
  <c r="C71" i="1"/>
  <c r="C58" i="1"/>
  <c r="C57" i="1"/>
  <c r="C56" i="1"/>
  <c r="C55" i="1"/>
  <c r="C50" i="1"/>
  <c r="C49" i="1"/>
  <c r="C48" i="1"/>
  <c r="C47" i="1"/>
  <c r="C46" i="1"/>
  <c r="C45" i="1"/>
  <c r="E42" i="1"/>
  <c r="H40" i="1"/>
  <c r="J40" i="1"/>
  <c r="C38" i="1"/>
  <c r="C39" i="1"/>
  <c r="C37" i="1"/>
  <c r="D40" i="1"/>
  <c r="D29" i="1"/>
  <c r="D28" i="1"/>
  <c r="E31" i="1" s="1"/>
  <c r="D12" i="1"/>
  <c r="D9" i="1"/>
</calcChain>
</file>

<file path=xl/sharedStrings.xml><?xml version="1.0" encoding="utf-8"?>
<sst xmlns="http://schemas.openxmlformats.org/spreadsheetml/2006/main" count="315" uniqueCount="137">
  <si>
    <r>
      <t xml:space="preserve">     b</t>
    </r>
    <r>
      <rPr>
        <vertAlign val="subscript"/>
        <sz val="14"/>
        <color rgb="FF000000"/>
        <rFont val="Times New Roman"/>
        <family val="1"/>
        <charset val="204"/>
      </rPr>
      <t>j</t>
    </r>
  </si>
  <si>
    <r>
      <t>a</t>
    </r>
    <r>
      <rPr>
        <vertAlign val="subscript"/>
        <sz val="14"/>
        <color rgb="FF000000"/>
        <rFont val="Times New Roman"/>
        <family val="1"/>
        <charset val="204"/>
      </rPr>
      <t>i</t>
    </r>
  </si>
  <si>
    <t>13/14</t>
  </si>
  <si>
    <t>19/13</t>
  </si>
  <si>
    <t>15/14</t>
  </si>
  <si>
    <t>31/14</t>
  </si>
  <si>
    <t>43/16</t>
  </si>
  <si>
    <t>30/17</t>
  </si>
  <si>
    <t>32/15</t>
  </si>
  <si>
    <t>22/17</t>
  </si>
  <si>
    <t>20/15</t>
  </si>
  <si>
    <t>21/18</t>
  </si>
  <si>
    <t>Вариант 15</t>
  </si>
  <si>
    <t>Решение:</t>
  </si>
  <si>
    <t>Сумма запасов равна сумме потребления</t>
  </si>
  <si>
    <t>Поставщики</t>
  </si>
  <si>
    <t>B1</t>
  </si>
  <si>
    <t>B2</t>
  </si>
  <si>
    <t>B3</t>
  </si>
  <si>
    <t>B4</t>
  </si>
  <si>
    <t>A1</t>
  </si>
  <si>
    <t>A2</t>
  </si>
  <si>
    <t>A3</t>
  </si>
  <si>
    <t>Потребности</t>
  </si>
  <si>
    <t xml:space="preserve">№ пунктов отправки = </t>
  </si>
  <si>
    <t xml:space="preserve">№ пунктов получения = </t>
  </si>
  <si>
    <t>Опорный план задачи -&gt;</t>
  </si>
  <si>
    <t>m + n - 1</t>
  </si>
  <si>
    <t>Опорный план полученный методом минимального элемента</t>
  </si>
  <si>
    <t>U1=0</t>
  </si>
  <si>
    <t>Запасы</t>
  </si>
  <si>
    <t>Оптимальный план транспортной задачи (метод потенциалов)</t>
  </si>
  <si>
    <t>X =</t>
  </si>
  <si>
    <t xml:space="preserve">Значение целевой функции  F(x) = </t>
  </si>
  <si>
    <t>V1=13</t>
  </si>
  <si>
    <t>Проверим оптимальность опорного плана</t>
  </si>
  <si>
    <r>
      <t>u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1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</si>
  <si>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1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</si>
  <si>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</si>
  <si>
    <r>
      <t>u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2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</si>
  <si>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3</t>
    </r>
  </si>
  <si>
    <r>
      <t>u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+ v</t>
    </r>
    <r>
      <rPr>
        <sz val="8"/>
        <color rgb="FF333333"/>
        <rFont val="Arial"/>
        <family val="2"/>
        <charset val="204"/>
      </rPr>
      <t>4</t>
    </r>
  </si>
  <si>
    <t>V2=16</t>
  </si>
  <si>
    <t>U3=6</t>
  </si>
  <si>
    <t>V4=15</t>
  </si>
  <si>
    <t>V3=14</t>
  </si>
  <si>
    <t>U2=27</t>
  </si>
  <si>
    <t>27+13</t>
  </si>
  <si>
    <t>&gt; 31</t>
  </si>
  <si>
    <t>27+14</t>
  </si>
  <si>
    <t>&gt; 30</t>
  </si>
  <si>
    <t>27+15</t>
  </si>
  <si>
    <t>&gt; 32</t>
  </si>
  <si>
    <t>27+13-31</t>
  </si>
  <si>
    <t>27+14-30</t>
  </si>
  <si>
    <t>27+15-32</t>
  </si>
  <si>
    <t>&gt; 0</t>
  </si>
  <si>
    <t>max</t>
  </si>
  <si>
    <t>Опорный план не является оптимальным</t>
  </si>
  <si>
    <t>=&gt;</t>
  </si>
  <si>
    <t>30[23]</t>
  </si>
  <si>
    <t>43[26-23]</t>
  </si>
  <si>
    <t>22[2+23]</t>
  </si>
  <si>
    <t>V3=3</t>
  </si>
  <si>
    <t>27 + 13</t>
  </si>
  <si>
    <t>27 + 15</t>
  </si>
  <si>
    <t>27 + 13 - 31</t>
  </si>
  <si>
    <t>27 + 15 - 32</t>
  </si>
  <si>
    <t>43[3-3]</t>
  </si>
  <si>
    <t>22[25+3]</t>
  </si>
  <si>
    <t>32[+3]</t>
  </si>
  <si>
    <t>21[12-3]</t>
  </si>
  <si>
    <t>V3=13</t>
  </si>
  <si>
    <t>U2=17</t>
  </si>
  <si>
    <t>17 + 13</t>
  </si>
  <si>
    <t>&lt; 31</t>
  </si>
  <si>
    <t>17 + 16</t>
  </si>
  <si>
    <t>&lt; 43</t>
  </si>
  <si>
    <t>17+13-31</t>
  </si>
  <si>
    <t>17+16-43</t>
  </si>
  <si>
    <t>Опорный план является оптимальным</t>
  </si>
  <si>
    <t>Стоимость перевозки =</t>
  </si>
  <si>
    <t>Транспортная задача с ограничениями на пропускную способность</t>
  </si>
  <si>
    <t>Возможны следующие ограничения:</t>
  </si>
  <si>
    <t>1. xlm &gt; а;</t>
  </si>
  <si>
    <t>2. xlm &lt; b,</t>
  </si>
  <si>
    <t>3. xlm = k,</t>
  </si>
  <si>
    <t>а и b- постоянные величины</t>
  </si>
  <si>
    <t>Решение задачи ограничив поставку от первого поставщика к потребителю  № m</t>
  </si>
  <si>
    <t>При xml&lt;b, вместо потребителя №m, вводим двух других потребителей. Один из них с номером m должен иметь запросы b 'm=b, а другой с номером п + 1- запросы bп+1= bm - b. Стоимости перевозок для этих потребителей остаются прежними, за исключением стоимости cl(n+1) которая принимается равной сколь угодно большому числу М. После получения оптимального решения величины грузов, перевозимых к (n + 1)-му потребителю, прибавляются к величинам перевозок l-го потребителя. Так как cl(n+1)) = М - самая большая стоимость перевозки, то в оптимальном решении клетка с номером (l, n+ 1) останется пустой, xl{n+1) = 0 и объем перевозки хlm не превзойдет b.</t>
  </si>
  <si>
    <t>При xml &gt; a, сокращаем запасы 1-го поставщика и запросы потребителя на "а". Прсое пешения в оптимальном решении увеличиваем обратно на "а".</t>
  </si>
  <si>
    <t>При  xlm = k, то необходимо уменьшить запасы и потребности для номеров l и m на величину k. Стоимость перевозки clm назначают равной М &gt;&gt; 1.</t>
  </si>
  <si>
    <t>В некоторых задачах требуется запретить перевозки от отдельных поставщиков отдельным потребителям. В таких случаях либо зачеркивают соответствующую клетку таблицы транспортной задачи, либо назначают соответствующую этой клетке стоимость перевозки единицы груза сколь угодно большой, равной М &gt;&gt; 1. В остальном задача решается обычным способом.</t>
  </si>
  <si>
    <t>Мат. модель :</t>
  </si>
  <si>
    <t>Условия:</t>
  </si>
  <si>
    <t>dij – предельное число единиц продукции, которое может быть перевезено от i-го поставщика j-му потребителю за время, указанное в условии задачи. Запишем матрицу ограничений на перевозку груза в отдельную матрицу.</t>
  </si>
  <si>
    <t>Ограничения по запасам</t>
  </si>
  <si>
    <t>x11</t>
  </si>
  <si>
    <t>+</t>
  </si>
  <si>
    <t>x12</t>
  </si>
  <si>
    <t>x13</t>
  </si>
  <si>
    <t>x14</t>
  </si>
  <si>
    <t>x21</t>
  </si>
  <si>
    <t>x31</t>
  </si>
  <si>
    <t>x23</t>
  </si>
  <si>
    <t>x22</t>
  </si>
  <si>
    <t>x24</t>
  </si>
  <si>
    <t>x32</t>
  </si>
  <si>
    <t>x33</t>
  </si>
  <si>
    <t>x34</t>
  </si>
  <si>
    <t>Ограничения по потребностям</t>
  </si>
  <si>
    <t>X11</t>
  </si>
  <si>
    <t>X21</t>
  </si>
  <si>
    <t>X31</t>
  </si>
  <si>
    <t>=</t>
  </si>
  <si>
    <t>X12</t>
  </si>
  <si>
    <t>X22</t>
  </si>
  <si>
    <t>X32</t>
  </si>
  <si>
    <t>X13</t>
  </si>
  <si>
    <t>X23</t>
  </si>
  <si>
    <t>X33</t>
  </si>
  <si>
    <t>X14</t>
  </si>
  <si>
    <t>X24</t>
  </si>
  <si>
    <t>X34</t>
  </si>
  <si>
    <t>Целевая функция</t>
  </si>
  <si>
    <t>-&gt; min</t>
  </si>
  <si>
    <t>13[15]</t>
  </si>
  <si>
    <t>31[14]</t>
  </si>
  <si>
    <t>19[13]</t>
  </si>
  <si>
    <t>43[16]</t>
  </si>
  <si>
    <t>22[17]</t>
  </si>
  <si>
    <t>15[14]</t>
  </si>
  <si>
    <t>30[17]</t>
  </si>
  <si>
    <t>20[15]</t>
  </si>
  <si>
    <t>32[15]</t>
  </si>
  <si>
    <t>21[18]</t>
  </si>
  <si>
    <t xml:space="preserve">F(X)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</si>
</sst>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8</xdr:row>
      <xdr:rowOff>42862</xdr:rowOff>
    </xdr:from>
    <xdr:ext cx="1484061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D796F2-782A-4918-8C07-28ACDA1711F9}"/>
                </a:ext>
              </a:extLst>
            </xdr:cNvPr>
            <xdr:cNvSpPr txBox="1"/>
          </xdr:nvSpPr>
          <xdr:spPr>
            <a:xfrm>
              <a:off x="209550" y="1890712"/>
              <a:ext cx="1484061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grow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ru-RU" sz="1100" i="0">
                        <a:latin typeface="Cambria Math" panose="02040503050406030204" pitchFamily="18" charset="0"/>
                      </a:rPr>
                      <m:t>−35+26+44=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D796F2-782A-4918-8C07-28ACDA1711F9}"/>
                </a:ext>
              </a:extLst>
            </xdr:cNvPr>
            <xdr:cNvSpPr txBox="1"/>
          </xdr:nvSpPr>
          <xdr:spPr>
            <a:xfrm>
              <a:off x="209550" y="1890712"/>
              <a:ext cx="1484061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∑129_(𝑖=1)^𝑚▒𝑎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−35+26+44=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11</xdr:row>
      <xdr:rowOff>33337</xdr:rowOff>
    </xdr:from>
    <xdr:ext cx="1801070" cy="4833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A15E56-6F78-40F8-BF03-62FFA4ECECBD}"/>
                </a:ext>
              </a:extLst>
            </xdr:cNvPr>
            <xdr:cNvSpPr txBox="1"/>
          </xdr:nvSpPr>
          <xdr:spPr>
            <a:xfrm>
              <a:off x="19050" y="2452687"/>
              <a:ext cx="1801070" cy="4833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grow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sty m:val="p"/>
                            <m:brk/>
                            <m:aln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j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e>
                    </m:nary>
                    <m:r>
                      <a:rPr lang="ru-RU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4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2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8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23+12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A15E56-6F78-40F8-BF03-62FFA4ECECBD}"/>
                </a:ext>
              </a:extLst>
            </xdr:cNvPr>
            <xdr:cNvSpPr txBox="1"/>
          </xdr:nvSpPr>
          <xdr:spPr>
            <a:xfrm>
              <a:off x="19050" y="2452687"/>
              <a:ext cx="1801070" cy="4833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∑129_(</a:t>
              </a:r>
              <a:r>
                <a:rPr lang="en-US" sz="1100" b="0" i="0">
                  <a:latin typeface="Cambria Math" panose="02040503050406030204" pitchFamily="18" charset="0"/>
                </a:rPr>
                <a:t>j</a:t>
              </a:r>
              <a:r>
                <a:rPr lang="ru-RU" sz="1100" i="0">
                  <a:latin typeface="Cambria Math" panose="02040503050406030204" pitchFamily="18" charset="0"/>
                </a:rPr>
                <a:t>=1)^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−</a:t>
              </a:r>
              <a:r>
                <a:rPr lang="en-US" sz="110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latin typeface="Cambria Math" panose="02040503050406030204" pitchFamily="18" charset="0"/>
                </a:rPr>
                <a:t>+2</a:t>
              </a:r>
              <a:r>
                <a:rPr lang="en-US" sz="1100" b="0" i="0">
                  <a:latin typeface="Cambria Math" panose="02040503050406030204" pitchFamily="18" charset="0"/>
                </a:rPr>
                <a:t>8</a:t>
              </a:r>
              <a:r>
                <a:rPr lang="ru-RU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23+12</a:t>
              </a:r>
              <a:r>
                <a:rPr lang="ru-RU" sz="110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447675</xdr:colOff>
      <xdr:row>14</xdr:row>
      <xdr:rowOff>42862</xdr:rowOff>
    </xdr:from>
    <xdr:ext cx="908903" cy="4833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847CEAC-4C33-404B-A64A-22F89FA12DA0}"/>
                </a:ext>
              </a:extLst>
            </xdr:cNvPr>
            <xdr:cNvSpPr txBox="1"/>
          </xdr:nvSpPr>
          <xdr:spPr>
            <a:xfrm>
              <a:off x="447675" y="3033712"/>
              <a:ext cx="908903" cy="4833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grow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limLoc m:val="undOvr"/>
                        <m:grow m:val="on"/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sty m:val="p"/>
                            <m:brk/>
                            <m:aln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j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847CEAC-4C33-404B-A64A-22F89FA12DA0}"/>
                </a:ext>
              </a:extLst>
            </xdr:cNvPr>
            <xdr:cNvSpPr txBox="1"/>
          </xdr:nvSpPr>
          <xdr:spPr>
            <a:xfrm>
              <a:off x="447675" y="3033712"/>
              <a:ext cx="908903" cy="4833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∑129_(𝑖=1)^𝑚▒𝑎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∑129_(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^𝑛▒𝑏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149</xdr:row>
      <xdr:rowOff>14287</xdr:rowOff>
    </xdr:from>
    <xdr:ext cx="1615570" cy="547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E13878F-7D3A-467E-8D94-052E66EBD619}"/>
                </a:ext>
              </a:extLst>
            </xdr:cNvPr>
            <xdr:cNvSpPr txBox="1"/>
          </xdr:nvSpPr>
          <xdr:spPr>
            <a:xfrm>
              <a:off x="619125" y="31446787"/>
              <a:ext cx="1615570" cy="547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e>
                        </m:nary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𝑚𝑖𝑛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E13878F-7D3A-467E-8D94-052E66EBD619}"/>
                </a:ext>
              </a:extLst>
            </xdr:cNvPr>
            <xdr:cNvSpPr txBox="1"/>
          </xdr:nvSpPr>
          <xdr:spPr>
            <a:xfrm>
              <a:off x="619125" y="31446787"/>
              <a:ext cx="1615570" cy="547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𝐹=∑128▒∑128▒〖𝐶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𝑖𝑗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𝑖𝑗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−𝑚𝑖𝑛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361950</xdr:colOff>
      <xdr:row>152</xdr:row>
      <xdr:rowOff>42862</xdr:rowOff>
    </xdr:from>
    <xdr:ext cx="1435778" cy="3120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D5F0CB-3379-4720-B242-FAB6BB3B6198}"/>
                </a:ext>
              </a:extLst>
            </xdr:cNvPr>
            <xdr:cNvSpPr txBox="1"/>
          </xdr:nvSpPr>
          <xdr:spPr>
            <a:xfrm>
              <a:off x="1628775" y="32046862"/>
              <a:ext cx="1435778" cy="312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grow m:val="on"/>
                      <m:subHide m:val="on"/>
                      <m:supHide m:val="on"/>
                      <m:ctrlPr>
                        <a:rPr lang="ru-RU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ru-RU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1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ru-RU" sz="1100" i="1">
                              <a:latin typeface="Cambria Math" panose="02040503050406030204" pitchFamily="18" charset="0"/>
                            </a:rPr>
                            <m:t>𝑖𝑗</m:t>
                          </m:r>
                        </m:sub>
                      </m:sSub>
                    </m:e>
                  </m:nary>
                  <m:r>
                    <a:rPr lang="ru-RU" sz="1100" i="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ru-RU" sz="110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US" sz="1100"/>
                <a:t>, i = 1,2,3...m</a:t>
              </a:r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D5F0CB-3379-4720-B242-FAB6BB3B6198}"/>
                </a:ext>
              </a:extLst>
            </xdr:cNvPr>
            <xdr:cNvSpPr txBox="1"/>
          </xdr:nvSpPr>
          <xdr:spPr>
            <a:xfrm>
              <a:off x="1628775" y="32046862"/>
              <a:ext cx="1435778" cy="312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𝑖𝑗 =𝑎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en-US" sz="1100"/>
                <a:t>, i = 1,2,3...m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154</xdr:row>
      <xdr:rowOff>57150</xdr:rowOff>
    </xdr:from>
    <xdr:ext cx="1355692" cy="484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5303C3-1BFB-4CBE-A8B4-CC709B0F0BBC}"/>
                </a:ext>
              </a:extLst>
            </xdr:cNvPr>
            <xdr:cNvSpPr txBox="1"/>
          </xdr:nvSpPr>
          <xdr:spPr>
            <a:xfrm>
              <a:off x="1609725" y="32442150"/>
              <a:ext cx="1355692" cy="48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grow m:val="on"/>
                      <m:subHide m:val="on"/>
                      <m:supHide m:val="on"/>
                      <m:ctrlPr>
                        <a:rPr lang="ru-RU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ru-RU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1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ru-RU" sz="1100" i="1">
                              <a:latin typeface="Cambria Math" panose="02040503050406030204" pitchFamily="18" charset="0"/>
                            </a:rPr>
                            <m:t>𝑖𝑗</m:t>
                          </m:r>
                        </m:sub>
                      </m:sSub>
                    </m:e>
                  </m:nary>
                  <m:r>
                    <a:rPr lang="ru-RU" sz="1100" i="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</m:oMath>
              </a14:m>
              <a:r>
                <a:rPr lang="en-US" sz="1100"/>
                <a:t>, j = 1,2,3...n</a:t>
              </a: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5303C3-1BFB-4CBE-A8B4-CC709B0F0BBC}"/>
                </a:ext>
              </a:extLst>
            </xdr:cNvPr>
            <xdr:cNvSpPr txBox="1"/>
          </xdr:nvSpPr>
          <xdr:spPr>
            <a:xfrm>
              <a:off x="1609725" y="32442150"/>
              <a:ext cx="1355692" cy="484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𝑖𝑗 =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r>
                <a:rPr lang="en-US" sz="1100"/>
                <a:t>, j = 1,2,3...n</a:t>
              </a: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590550</xdr:colOff>
      <xdr:row>156</xdr:row>
      <xdr:rowOff>109537</xdr:rowOff>
    </xdr:from>
    <xdr:ext cx="821122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CD16092-BF25-420A-A576-F729C07594EB}"/>
                </a:ext>
              </a:extLst>
            </xdr:cNvPr>
            <xdr:cNvSpPr txBox="1"/>
          </xdr:nvSpPr>
          <xdr:spPr>
            <a:xfrm>
              <a:off x="1857375" y="32875537"/>
              <a:ext cx="82112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>
                        <a:latin typeface="Cambria Math" panose="02040503050406030204" pitchFamily="18" charset="0"/>
                      </a:rPr>
                      <m:t>0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CD16092-BF25-420A-A576-F729C07594EB}"/>
                </a:ext>
              </a:extLst>
            </xdr:cNvPr>
            <xdr:cNvSpPr txBox="1"/>
          </xdr:nvSpPr>
          <xdr:spPr>
            <a:xfrm>
              <a:off x="1857375" y="32875537"/>
              <a:ext cx="82112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0≤𝑥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𝑖𝑗≤𝑑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247650</xdr:colOff>
      <xdr:row>169</xdr:row>
      <xdr:rowOff>42862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CA6B0C2-E85C-4B0F-A196-484332764741}"/>
                </a:ext>
              </a:extLst>
            </xdr:cNvPr>
            <xdr:cNvSpPr txBox="1"/>
          </xdr:nvSpPr>
          <xdr:spPr>
            <a:xfrm>
              <a:off x="4886325" y="35475862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0">
                        <a:latin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CA6B0C2-E85C-4B0F-A196-484332764741}"/>
                </a:ext>
              </a:extLst>
            </xdr:cNvPr>
            <xdr:cNvSpPr txBox="1"/>
          </xdr:nvSpPr>
          <xdr:spPr>
            <a:xfrm>
              <a:off x="4886325" y="35475862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247650</xdr:colOff>
      <xdr:row>170</xdr:row>
      <xdr:rowOff>42862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EAA53D7-12D5-41F0-A961-289325D4C460}"/>
                </a:ext>
              </a:extLst>
            </xdr:cNvPr>
            <xdr:cNvSpPr txBox="1"/>
          </xdr:nvSpPr>
          <xdr:spPr>
            <a:xfrm>
              <a:off x="4886325" y="35475862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0">
                        <a:latin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EAA53D7-12D5-41F0-A961-289325D4C460}"/>
                </a:ext>
              </a:extLst>
            </xdr:cNvPr>
            <xdr:cNvSpPr txBox="1"/>
          </xdr:nvSpPr>
          <xdr:spPr>
            <a:xfrm>
              <a:off x="4886325" y="35475862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247650</xdr:colOff>
      <xdr:row>171</xdr:row>
      <xdr:rowOff>42862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7C9D997-17AA-49A2-A8DC-818487F31884}"/>
                </a:ext>
              </a:extLst>
            </xdr:cNvPr>
            <xdr:cNvSpPr txBox="1"/>
          </xdr:nvSpPr>
          <xdr:spPr>
            <a:xfrm>
              <a:off x="4886325" y="35475862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0">
                        <a:latin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7C9D997-17AA-49A2-A8DC-818487F31884}"/>
                </a:ext>
              </a:extLst>
            </xdr:cNvPr>
            <xdr:cNvSpPr txBox="1"/>
          </xdr:nvSpPr>
          <xdr:spPr>
            <a:xfrm>
              <a:off x="4886325" y="35475862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≤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6"/>
  <sheetViews>
    <sheetView tabSelected="1" topLeftCell="A181" workbookViewId="0">
      <selection activeCell="B196" sqref="B196"/>
    </sheetView>
  </sheetViews>
  <sheetFormatPr defaultRowHeight="15" x14ac:dyDescent="0.25"/>
  <cols>
    <col min="2" max="3" width="10.7109375" customWidth="1"/>
    <col min="6" max="6" width="12.140625" bestFit="1" customWidth="1"/>
    <col min="7" max="7" width="11" customWidth="1"/>
    <col min="12" max="12" width="11.28515625" customWidth="1"/>
    <col min="14" max="14" width="11.5703125" customWidth="1"/>
  </cols>
  <sheetData>
    <row r="1" spans="1:8" ht="15.75" thickBot="1" x14ac:dyDescent="0.3">
      <c r="A1" s="54" t="s">
        <v>12</v>
      </c>
      <c r="B1" s="54"/>
      <c r="C1" s="54"/>
      <c r="D1" s="54"/>
      <c r="E1" s="54"/>
    </row>
    <row r="2" spans="1:8" ht="20.25" customHeight="1" x14ac:dyDescent="0.25">
      <c r="A2" s="1" t="s">
        <v>0</v>
      </c>
      <c r="B2" s="59">
        <v>42</v>
      </c>
      <c r="C2" s="59">
        <v>28</v>
      </c>
      <c r="D2" s="59">
        <v>23</v>
      </c>
      <c r="E2" s="59">
        <v>12</v>
      </c>
    </row>
    <row r="3" spans="1:8" ht="15.75" customHeight="1" thickBot="1" x14ac:dyDescent="0.3">
      <c r="A3" s="2" t="s">
        <v>1</v>
      </c>
      <c r="B3" s="60"/>
      <c r="C3" s="60"/>
      <c r="D3" s="60"/>
      <c r="E3" s="60"/>
    </row>
    <row r="4" spans="1:8" ht="19.5" thickBot="1" x14ac:dyDescent="0.3">
      <c r="A4" s="3">
        <v>35</v>
      </c>
      <c r="B4" s="4" t="s">
        <v>2</v>
      </c>
      <c r="C4" s="4" t="s">
        <v>3</v>
      </c>
      <c r="D4" s="4" t="s">
        <v>4</v>
      </c>
      <c r="E4" s="4" t="s">
        <v>3</v>
      </c>
    </row>
    <row r="5" spans="1:8" ht="19.5" thickBot="1" x14ac:dyDescent="0.3">
      <c r="A5" s="3">
        <v>26</v>
      </c>
      <c r="B5" s="4" t="s">
        <v>5</v>
      </c>
      <c r="C5" s="4" t="s">
        <v>6</v>
      </c>
      <c r="D5" s="4" t="s">
        <v>7</v>
      </c>
      <c r="E5" s="4" t="s">
        <v>8</v>
      </c>
    </row>
    <row r="6" spans="1:8" ht="19.5" thickBot="1" x14ac:dyDescent="0.3">
      <c r="A6" s="3">
        <v>44</v>
      </c>
      <c r="B6" s="4" t="s">
        <v>3</v>
      </c>
      <c r="C6" s="4" t="s">
        <v>9</v>
      </c>
      <c r="D6" s="4" t="s">
        <v>10</v>
      </c>
      <c r="E6" s="4" t="s">
        <v>11</v>
      </c>
    </row>
    <row r="8" spans="1:8" x14ac:dyDescent="0.25">
      <c r="A8" s="48" t="s">
        <v>13</v>
      </c>
      <c r="B8" s="48"/>
      <c r="C8" s="48"/>
      <c r="D8" s="48"/>
      <c r="E8" s="48"/>
    </row>
    <row r="9" spans="1:8" x14ac:dyDescent="0.25">
      <c r="A9" s="48"/>
      <c r="B9" s="48"/>
      <c r="C9" s="48"/>
      <c r="D9" s="57">
        <f>SUM(A4:A6)</f>
        <v>105</v>
      </c>
    </row>
    <row r="10" spans="1:8" x14ac:dyDescent="0.25">
      <c r="A10" s="48"/>
      <c r="B10" s="48"/>
      <c r="C10" s="48"/>
      <c r="D10" s="57"/>
    </row>
    <row r="11" spans="1:8" x14ac:dyDescent="0.25">
      <c r="A11" s="48"/>
      <c r="B11" s="48"/>
      <c r="C11" s="48"/>
      <c r="D11" s="57"/>
    </row>
    <row r="12" spans="1:8" x14ac:dyDescent="0.25">
      <c r="A12" s="56"/>
      <c r="B12" s="56"/>
      <c r="C12" s="56"/>
      <c r="D12" s="57">
        <f>SUM(B2:E3)</f>
        <v>105</v>
      </c>
    </row>
    <row r="13" spans="1:8" x14ac:dyDescent="0.25">
      <c r="A13" s="56"/>
      <c r="B13" s="56"/>
      <c r="C13" s="56"/>
      <c r="D13" s="57"/>
    </row>
    <row r="14" spans="1:8" x14ac:dyDescent="0.25">
      <c r="A14" s="56"/>
      <c r="B14" s="56"/>
      <c r="C14" s="56"/>
      <c r="D14" s="57"/>
    </row>
    <row r="15" spans="1:8" x14ac:dyDescent="0.25">
      <c r="A15" s="56"/>
      <c r="B15" s="56"/>
      <c r="C15" s="56"/>
      <c r="D15" s="58" t="s">
        <v>14</v>
      </c>
      <c r="E15" s="58"/>
      <c r="F15" s="58"/>
      <c r="G15" s="58"/>
      <c r="H15" s="58"/>
    </row>
    <row r="16" spans="1:8" x14ac:dyDescent="0.25">
      <c r="A16" s="56"/>
      <c r="B16" s="56"/>
      <c r="C16" s="56"/>
      <c r="D16" s="58"/>
      <c r="E16" s="58"/>
      <c r="F16" s="58"/>
      <c r="G16" s="58"/>
      <c r="H16" s="58"/>
    </row>
    <row r="17" spans="1:8" x14ac:dyDescent="0.25">
      <c r="A17" s="56"/>
      <c r="B17" s="56"/>
      <c r="C17" s="56"/>
      <c r="D17" s="58"/>
      <c r="E17" s="58"/>
      <c r="F17" s="58"/>
      <c r="G17" s="58"/>
      <c r="H17" s="58"/>
    </row>
    <row r="19" spans="1:8" ht="19.5" customHeight="1" x14ac:dyDescent="0.25"/>
    <row r="20" spans="1:8" ht="17.25" customHeight="1" x14ac:dyDescent="0.25"/>
    <row r="21" spans="1:8" ht="24.75" customHeight="1" thickBot="1" x14ac:dyDescent="0.3"/>
    <row r="22" spans="1:8" ht="24" customHeight="1" thickBot="1" x14ac:dyDescent="0.3">
      <c r="A22" s="46" t="s">
        <v>15</v>
      </c>
      <c r="B22" s="47"/>
      <c r="C22" s="9" t="s">
        <v>16</v>
      </c>
      <c r="D22" s="10" t="s">
        <v>17</v>
      </c>
      <c r="E22" s="10" t="s">
        <v>18</v>
      </c>
      <c r="F22" s="11" t="s">
        <v>19</v>
      </c>
      <c r="G22" s="8" t="s">
        <v>30</v>
      </c>
    </row>
    <row r="23" spans="1:8" ht="19.5" thickBot="1" x14ac:dyDescent="0.3">
      <c r="A23" s="44" t="s">
        <v>20</v>
      </c>
      <c r="B23" s="45"/>
      <c r="C23" s="17">
        <v>13</v>
      </c>
      <c r="D23" s="4">
        <v>19</v>
      </c>
      <c r="E23" s="4">
        <v>15</v>
      </c>
      <c r="F23" s="4">
        <v>19</v>
      </c>
      <c r="G23" s="3">
        <v>35</v>
      </c>
    </row>
    <row r="24" spans="1:8" ht="19.5" thickBot="1" x14ac:dyDescent="0.3">
      <c r="A24" s="44" t="s">
        <v>21</v>
      </c>
      <c r="B24" s="45"/>
      <c r="C24" s="4">
        <v>31</v>
      </c>
      <c r="D24" s="20">
        <v>43</v>
      </c>
      <c r="E24" s="4">
        <v>30</v>
      </c>
      <c r="F24" s="4">
        <v>32</v>
      </c>
      <c r="G24" s="3">
        <v>26</v>
      </c>
    </row>
    <row r="25" spans="1:8" ht="19.5" thickBot="1" x14ac:dyDescent="0.3">
      <c r="A25" s="44" t="s">
        <v>22</v>
      </c>
      <c r="B25" s="45"/>
      <c r="C25" s="18">
        <v>19</v>
      </c>
      <c r="D25" s="18">
        <v>22</v>
      </c>
      <c r="E25" s="18">
        <v>20</v>
      </c>
      <c r="F25" s="18">
        <v>21</v>
      </c>
      <c r="G25" s="3">
        <v>44</v>
      </c>
    </row>
    <row r="26" spans="1:8" ht="21" customHeight="1" thickBot="1" x14ac:dyDescent="0.3">
      <c r="A26" s="46" t="s">
        <v>23</v>
      </c>
      <c r="B26" s="47"/>
      <c r="C26" s="13">
        <v>42</v>
      </c>
      <c r="D26" s="13">
        <v>28</v>
      </c>
      <c r="E26" s="13">
        <v>23</v>
      </c>
      <c r="F26" s="13">
        <v>12</v>
      </c>
      <c r="G26" s="12"/>
    </row>
    <row r="27" spans="1:8" ht="15.75" customHeight="1" x14ac:dyDescent="0.25"/>
    <row r="28" spans="1:8" x14ac:dyDescent="0.25">
      <c r="A28" s="48" t="s">
        <v>24</v>
      </c>
      <c r="B28" s="48"/>
      <c r="C28" s="48"/>
      <c r="D28" s="6">
        <f>COUNT(G23:G25)</f>
        <v>3</v>
      </c>
    </row>
    <row r="29" spans="1:8" x14ac:dyDescent="0.25">
      <c r="A29" s="48" t="s">
        <v>25</v>
      </c>
      <c r="B29" s="48"/>
      <c r="C29" s="48"/>
      <c r="D29" s="6">
        <f>COUNT(C26:F26)</f>
        <v>4</v>
      </c>
    </row>
    <row r="31" spans="1:8" x14ac:dyDescent="0.25">
      <c r="A31" s="48" t="s">
        <v>26</v>
      </c>
      <c r="B31" s="48"/>
      <c r="C31" s="48"/>
      <c r="D31" s="5" t="s">
        <v>27</v>
      </c>
      <c r="E31" s="6">
        <f>D28+D29-1</f>
        <v>6</v>
      </c>
    </row>
    <row r="34" spans="1:13" x14ac:dyDescent="0.25">
      <c r="A34" s="54" t="s">
        <v>28</v>
      </c>
      <c r="B34" s="54"/>
      <c r="C34" s="54"/>
      <c r="D34" s="54"/>
      <c r="E34" s="54"/>
      <c r="F34" s="54"/>
      <c r="G34" s="54"/>
    </row>
    <row r="35" spans="1:13" x14ac:dyDescent="0.25">
      <c r="A35" s="62" t="s">
        <v>15</v>
      </c>
      <c r="B35" s="62"/>
      <c r="C35" s="62"/>
      <c r="D35" s="61" t="s">
        <v>23</v>
      </c>
      <c r="E35" s="61"/>
      <c r="F35" s="61"/>
      <c r="G35" s="61"/>
      <c r="H35" s="61"/>
      <c r="I35" s="61"/>
      <c r="J35" s="61"/>
      <c r="K35" s="61"/>
      <c r="L35" s="62" t="s">
        <v>30</v>
      </c>
      <c r="M35" s="62"/>
    </row>
    <row r="36" spans="1:13" x14ac:dyDescent="0.25">
      <c r="A36" s="62"/>
      <c r="B36" s="62"/>
      <c r="C36" s="62"/>
      <c r="D36" s="14" t="s">
        <v>16</v>
      </c>
      <c r="E36" s="14" t="s">
        <v>34</v>
      </c>
      <c r="F36" s="14" t="s">
        <v>17</v>
      </c>
      <c r="G36" s="14" t="s">
        <v>42</v>
      </c>
      <c r="H36" s="14" t="s">
        <v>18</v>
      </c>
      <c r="I36" s="14" t="s">
        <v>45</v>
      </c>
      <c r="J36" s="14" t="s">
        <v>19</v>
      </c>
      <c r="K36" s="14" t="s">
        <v>44</v>
      </c>
      <c r="L36" s="62"/>
      <c r="M36" s="62"/>
    </row>
    <row r="37" spans="1:13" ht="18.75" x14ac:dyDescent="0.25">
      <c r="A37" s="14" t="s">
        <v>20</v>
      </c>
      <c r="B37" s="15" t="s">
        <v>29</v>
      </c>
      <c r="C37" s="15">
        <f>L37-SUM(D37:K37)</f>
        <v>0</v>
      </c>
      <c r="D37" s="65">
        <v>35</v>
      </c>
      <c r="E37" s="66"/>
      <c r="F37" s="65"/>
      <c r="G37" s="66"/>
      <c r="H37" s="65"/>
      <c r="I37" s="66"/>
      <c r="J37" s="65"/>
      <c r="K37" s="66"/>
      <c r="L37" s="63">
        <v>35</v>
      </c>
      <c r="M37" s="63"/>
    </row>
    <row r="38" spans="1:13" ht="18.75" x14ac:dyDescent="0.25">
      <c r="A38" s="14" t="s">
        <v>21</v>
      </c>
      <c r="B38" s="15" t="s">
        <v>46</v>
      </c>
      <c r="C38" s="15">
        <f t="shared" ref="C38:C39" si="0">L38-SUM(D38:K38)</f>
        <v>0</v>
      </c>
      <c r="D38" s="65"/>
      <c r="E38" s="66"/>
      <c r="F38" s="65">
        <v>26</v>
      </c>
      <c r="G38" s="66"/>
      <c r="H38" s="65"/>
      <c r="I38" s="66"/>
      <c r="J38" s="65"/>
      <c r="K38" s="66"/>
      <c r="L38" s="63">
        <v>26</v>
      </c>
      <c r="M38" s="63"/>
    </row>
    <row r="39" spans="1:13" ht="18.75" x14ac:dyDescent="0.25">
      <c r="A39" s="14" t="s">
        <v>22</v>
      </c>
      <c r="B39" s="15" t="s">
        <v>43</v>
      </c>
      <c r="C39" s="15">
        <f t="shared" si="0"/>
        <v>0</v>
      </c>
      <c r="D39" s="65">
        <v>7</v>
      </c>
      <c r="E39" s="66"/>
      <c r="F39" s="65">
        <v>2</v>
      </c>
      <c r="G39" s="66"/>
      <c r="H39" s="65">
        <v>23</v>
      </c>
      <c r="I39" s="66"/>
      <c r="J39" s="65">
        <v>12</v>
      </c>
      <c r="K39" s="66"/>
      <c r="L39" s="63">
        <v>44</v>
      </c>
      <c r="M39" s="63"/>
    </row>
    <row r="40" spans="1:13" x14ac:dyDescent="0.25">
      <c r="A40" s="61" t="s">
        <v>23</v>
      </c>
      <c r="B40" s="61"/>
      <c r="C40" s="61"/>
      <c r="D40" s="67">
        <f>SUM(D37:D39)</f>
        <v>42</v>
      </c>
      <c r="E40" s="68"/>
      <c r="F40" s="67">
        <f>SUM(F37:F39)</f>
        <v>28</v>
      </c>
      <c r="G40" s="68"/>
      <c r="H40" s="67">
        <f t="shared" ref="H40" si="1">SUM(H37:H39)</f>
        <v>23</v>
      </c>
      <c r="I40" s="68"/>
      <c r="J40" s="67">
        <f t="shared" ref="J40" si="2">SUM(J37:J39)</f>
        <v>12</v>
      </c>
      <c r="K40" s="68"/>
      <c r="L40" s="64"/>
      <c r="M40" s="64"/>
    </row>
    <row r="42" spans="1:13" x14ac:dyDescent="0.25">
      <c r="A42" s="54" t="s">
        <v>33</v>
      </c>
      <c r="B42" s="54"/>
      <c r="C42" s="54"/>
      <c r="D42" s="54"/>
      <c r="E42" s="6">
        <f>C23*D37+D39*C25+F38*D24+D25*F39+E25*H39+F25*J39</f>
        <v>2462</v>
      </c>
    </row>
    <row r="44" spans="1:13" ht="15.75" thickBot="1" x14ac:dyDescent="0.3">
      <c r="A44" s="48" t="s">
        <v>35</v>
      </c>
      <c r="B44" s="48"/>
      <c r="C44" s="48"/>
      <c r="D44" s="48"/>
      <c r="E44" s="48"/>
    </row>
    <row r="45" spans="1:13" x14ac:dyDescent="0.25">
      <c r="B45" s="25" t="s">
        <v>36</v>
      </c>
      <c r="C45" s="26">
        <f>C23</f>
        <v>13</v>
      </c>
    </row>
    <row r="46" spans="1:13" x14ac:dyDescent="0.25">
      <c r="B46" s="27" t="s">
        <v>37</v>
      </c>
      <c r="C46" s="28">
        <f>C25</f>
        <v>19</v>
      </c>
    </row>
    <row r="47" spans="1:13" x14ac:dyDescent="0.25">
      <c r="B47" s="27" t="s">
        <v>38</v>
      </c>
      <c r="C47" s="28">
        <f>D25</f>
        <v>22</v>
      </c>
    </row>
    <row r="48" spans="1:13" x14ac:dyDescent="0.25">
      <c r="B48" s="27" t="s">
        <v>39</v>
      </c>
      <c r="C48" s="28">
        <f>D24</f>
        <v>43</v>
      </c>
    </row>
    <row r="49" spans="1:15" x14ac:dyDescent="0.25">
      <c r="B49" s="27" t="s">
        <v>40</v>
      </c>
      <c r="C49" s="28">
        <f>E25</f>
        <v>20</v>
      </c>
    </row>
    <row r="50" spans="1:15" ht="15.75" thickBot="1" x14ac:dyDescent="0.3">
      <c r="B50" s="29" t="s">
        <v>41</v>
      </c>
      <c r="C50" s="30">
        <f>F25</f>
        <v>21</v>
      </c>
    </row>
    <row r="51" spans="1:15" x14ac:dyDescent="0.25">
      <c r="A51" s="22"/>
    </row>
    <row r="52" spans="1:15" x14ac:dyDescent="0.25">
      <c r="B52" s="31" t="s">
        <v>47</v>
      </c>
      <c r="C52" t="s">
        <v>48</v>
      </c>
    </row>
    <row r="53" spans="1:15" x14ac:dyDescent="0.25">
      <c r="B53" s="31" t="s">
        <v>49</v>
      </c>
      <c r="C53" t="s">
        <v>50</v>
      </c>
    </row>
    <row r="54" spans="1:15" x14ac:dyDescent="0.25">
      <c r="B54" s="31" t="s">
        <v>51</v>
      </c>
      <c r="C54" t="s">
        <v>52</v>
      </c>
    </row>
    <row r="55" spans="1:15" x14ac:dyDescent="0.25">
      <c r="B55" s="31" t="s">
        <v>53</v>
      </c>
      <c r="C55" s="32">
        <f>27+13-31</f>
        <v>9</v>
      </c>
      <c r="D55" s="5" t="s">
        <v>56</v>
      </c>
    </row>
    <row r="56" spans="1:15" x14ac:dyDescent="0.25">
      <c r="B56" s="31" t="s">
        <v>54</v>
      </c>
      <c r="C56" s="32">
        <f>27+14-30</f>
        <v>11</v>
      </c>
      <c r="D56" s="5" t="s">
        <v>56</v>
      </c>
    </row>
    <row r="57" spans="1:15" x14ac:dyDescent="0.25">
      <c r="B57" s="31" t="s">
        <v>55</v>
      </c>
      <c r="C57" s="32">
        <f>27+15-32</f>
        <v>10</v>
      </c>
      <c r="D57" s="5" t="s">
        <v>56</v>
      </c>
    </row>
    <row r="58" spans="1:15" x14ac:dyDescent="0.25">
      <c r="B58" s="33" t="s">
        <v>57</v>
      </c>
      <c r="C58" s="33">
        <f>MAX(C55:C57)</f>
        <v>11</v>
      </c>
    </row>
    <row r="60" spans="1:15" x14ac:dyDescent="0.25">
      <c r="A60" s="48" t="s">
        <v>58</v>
      </c>
      <c r="B60" s="48"/>
      <c r="C60" s="48"/>
      <c r="D60" s="48"/>
      <c r="E60" s="48"/>
    </row>
    <row r="61" spans="1:15" ht="15.75" thickBot="1" x14ac:dyDescent="0.3"/>
    <row r="62" spans="1:15" ht="38.25" thickBot="1" x14ac:dyDescent="0.3">
      <c r="A62" s="46" t="s">
        <v>15</v>
      </c>
      <c r="B62" s="47"/>
      <c r="C62" s="9" t="s">
        <v>16</v>
      </c>
      <c r="D62" s="10" t="s">
        <v>17</v>
      </c>
      <c r="E62" s="10" t="s">
        <v>18</v>
      </c>
      <c r="F62" s="11" t="s">
        <v>19</v>
      </c>
      <c r="G62" s="8" t="s">
        <v>30</v>
      </c>
      <c r="I62" s="46" t="s">
        <v>15</v>
      </c>
      <c r="J62" s="47"/>
      <c r="K62" s="9" t="s">
        <v>16</v>
      </c>
      <c r="L62" s="10" t="s">
        <v>17</v>
      </c>
      <c r="M62" s="10" t="s">
        <v>18</v>
      </c>
      <c r="N62" s="11" t="s">
        <v>19</v>
      </c>
      <c r="O62" s="8" t="s">
        <v>30</v>
      </c>
    </row>
    <row r="63" spans="1:15" ht="19.5" thickBot="1" x14ac:dyDescent="0.3">
      <c r="A63" s="44" t="s">
        <v>20</v>
      </c>
      <c r="B63" s="45"/>
      <c r="C63" s="19">
        <v>13</v>
      </c>
      <c r="D63" s="19">
        <v>19</v>
      </c>
      <c r="E63" s="19">
        <v>15</v>
      </c>
      <c r="F63" s="19">
        <v>19</v>
      </c>
      <c r="G63" s="3">
        <v>35</v>
      </c>
      <c r="I63" s="44" t="s">
        <v>20</v>
      </c>
      <c r="J63" s="45"/>
      <c r="K63" s="19">
        <v>13</v>
      </c>
      <c r="L63" s="19">
        <v>19</v>
      </c>
      <c r="M63" s="19">
        <v>15</v>
      </c>
      <c r="N63" s="19">
        <v>19</v>
      </c>
      <c r="O63" s="3">
        <v>35</v>
      </c>
    </row>
    <row r="64" spans="1:15" ht="38.25" thickBot="1" x14ac:dyDescent="0.3">
      <c r="A64" s="70" t="s">
        <v>21</v>
      </c>
      <c r="B64" s="71"/>
      <c r="C64" s="19">
        <v>31</v>
      </c>
      <c r="D64" s="18">
        <v>43</v>
      </c>
      <c r="E64" s="20">
        <v>30</v>
      </c>
      <c r="F64" s="19">
        <v>32</v>
      </c>
      <c r="G64" s="3">
        <v>26</v>
      </c>
      <c r="H64" s="36" t="s">
        <v>59</v>
      </c>
      <c r="I64" s="70" t="s">
        <v>21</v>
      </c>
      <c r="J64" s="71"/>
      <c r="K64" s="19">
        <v>31</v>
      </c>
      <c r="L64" s="20" t="s">
        <v>61</v>
      </c>
      <c r="M64" s="20" t="s">
        <v>60</v>
      </c>
      <c r="N64" s="19">
        <v>32</v>
      </c>
      <c r="O64" s="3">
        <v>26</v>
      </c>
    </row>
    <row r="65" spans="1:15" ht="19.5" thickBot="1" x14ac:dyDescent="0.3">
      <c r="A65" s="44" t="s">
        <v>22</v>
      </c>
      <c r="B65" s="45"/>
      <c r="C65" s="19">
        <v>19</v>
      </c>
      <c r="D65" s="18">
        <v>22</v>
      </c>
      <c r="E65" s="18">
        <v>20</v>
      </c>
      <c r="F65" s="19">
        <v>21</v>
      </c>
      <c r="G65" s="3">
        <v>44</v>
      </c>
      <c r="I65" s="44" t="s">
        <v>22</v>
      </c>
      <c r="J65" s="45"/>
      <c r="K65" s="19">
        <v>19</v>
      </c>
      <c r="L65" s="20" t="s">
        <v>62</v>
      </c>
      <c r="M65" s="20">
        <v>20</v>
      </c>
      <c r="N65" s="19">
        <v>21</v>
      </c>
      <c r="O65" s="3">
        <v>44</v>
      </c>
    </row>
    <row r="66" spans="1:15" ht="19.5" thickBot="1" x14ac:dyDescent="0.3">
      <c r="A66" s="46" t="s">
        <v>23</v>
      </c>
      <c r="B66" s="47"/>
      <c r="C66" s="13">
        <v>42</v>
      </c>
      <c r="D66" s="13">
        <v>28</v>
      </c>
      <c r="E66" s="13">
        <v>23</v>
      </c>
      <c r="F66" s="13">
        <v>12</v>
      </c>
      <c r="G66" s="12"/>
      <c r="I66" s="46" t="s">
        <v>23</v>
      </c>
      <c r="J66" s="47"/>
      <c r="K66" s="13">
        <v>42</v>
      </c>
      <c r="L66" s="13">
        <v>28</v>
      </c>
      <c r="M66" s="13">
        <v>23</v>
      </c>
      <c r="N66" s="13">
        <v>12</v>
      </c>
      <c r="O66" s="12"/>
    </row>
    <row r="69" spans="1:15" x14ac:dyDescent="0.25">
      <c r="A69" s="62" t="s">
        <v>15</v>
      </c>
      <c r="B69" s="62"/>
      <c r="C69" s="62"/>
      <c r="D69" s="61" t="s">
        <v>23</v>
      </c>
      <c r="E69" s="61"/>
      <c r="F69" s="61"/>
      <c r="G69" s="61"/>
      <c r="H69" s="61"/>
      <c r="I69" s="61"/>
      <c r="J69" s="61"/>
      <c r="K69" s="61"/>
      <c r="L69" s="62" t="s">
        <v>30</v>
      </c>
      <c r="M69" s="62"/>
    </row>
    <row r="70" spans="1:15" x14ac:dyDescent="0.25">
      <c r="A70" s="62"/>
      <c r="B70" s="62"/>
      <c r="C70" s="62"/>
      <c r="D70" s="14" t="s">
        <v>16</v>
      </c>
      <c r="E70" s="14" t="s">
        <v>34</v>
      </c>
      <c r="F70" s="14" t="s">
        <v>17</v>
      </c>
      <c r="G70" s="14" t="s">
        <v>42</v>
      </c>
      <c r="H70" s="14" t="s">
        <v>18</v>
      </c>
      <c r="I70" s="14" t="s">
        <v>63</v>
      </c>
      <c r="J70" s="14" t="s">
        <v>19</v>
      </c>
      <c r="K70" s="14" t="s">
        <v>44</v>
      </c>
      <c r="L70" s="62"/>
      <c r="M70" s="62"/>
    </row>
    <row r="71" spans="1:15" ht="18.75" x14ac:dyDescent="0.25">
      <c r="A71" s="14" t="s">
        <v>20</v>
      </c>
      <c r="B71" s="15" t="s">
        <v>29</v>
      </c>
      <c r="C71" s="15">
        <f>L71-SUM(D71:K71)</f>
        <v>0</v>
      </c>
      <c r="D71" s="65">
        <v>35</v>
      </c>
      <c r="E71" s="66"/>
      <c r="F71" s="65"/>
      <c r="G71" s="66"/>
      <c r="H71" s="65"/>
      <c r="I71" s="66"/>
      <c r="J71" s="65"/>
      <c r="K71" s="66"/>
      <c r="L71" s="63">
        <v>35</v>
      </c>
      <c r="M71" s="63"/>
    </row>
    <row r="72" spans="1:15" ht="18.75" x14ac:dyDescent="0.25">
      <c r="A72" s="14" t="s">
        <v>21</v>
      </c>
      <c r="B72" s="15" t="s">
        <v>46</v>
      </c>
      <c r="C72" s="15">
        <f t="shared" ref="C72:C73" si="3">L72-SUM(D72:K72)</f>
        <v>0</v>
      </c>
      <c r="D72" s="65"/>
      <c r="E72" s="66"/>
      <c r="F72" s="65">
        <v>3</v>
      </c>
      <c r="G72" s="66"/>
      <c r="H72" s="65">
        <v>23</v>
      </c>
      <c r="I72" s="66"/>
      <c r="J72" s="65"/>
      <c r="K72" s="66"/>
      <c r="L72" s="63">
        <v>26</v>
      </c>
      <c r="M72" s="63"/>
    </row>
    <row r="73" spans="1:15" ht="18.75" x14ac:dyDescent="0.25">
      <c r="A73" s="14" t="s">
        <v>22</v>
      </c>
      <c r="B73" s="15" t="s">
        <v>43</v>
      </c>
      <c r="C73" s="15">
        <f t="shared" si="3"/>
        <v>0</v>
      </c>
      <c r="D73" s="65">
        <v>7</v>
      </c>
      <c r="E73" s="66"/>
      <c r="F73" s="65">
        <v>25</v>
      </c>
      <c r="G73" s="66"/>
      <c r="H73" s="65"/>
      <c r="I73" s="66"/>
      <c r="J73" s="65">
        <v>12</v>
      </c>
      <c r="K73" s="66"/>
      <c r="L73" s="63">
        <v>44</v>
      </c>
      <c r="M73" s="63"/>
    </row>
    <row r="74" spans="1:15" x14ac:dyDescent="0.25">
      <c r="A74" s="61" t="s">
        <v>23</v>
      </c>
      <c r="B74" s="61"/>
      <c r="C74" s="61"/>
      <c r="D74" s="67">
        <f>SUM(D71:D73)</f>
        <v>42</v>
      </c>
      <c r="E74" s="68"/>
      <c r="F74" s="67">
        <f>SUM(F71:F73)</f>
        <v>28</v>
      </c>
      <c r="G74" s="68"/>
      <c r="H74" s="67">
        <f t="shared" ref="H74" si="4">SUM(H71:H73)</f>
        <v>23</v>
      </c>
      <c r="I74" s="68"/>
      <c r="J74" s="67">
        <f t="shared" ref="J74" si="5">SUM(J71:J73)</f>
        <v>12</v>
      </c>
      <c r="K74" s="68"/>
      <c r="L74" s="64"/>
      <c r="M74" s="64"/>
    </row>
    <row r="75" spans="1:15" ht="15.75" thickBot="1" x14ac:dyDescent="0.3">
      <c r="A75" s="48" t="s">
        <v>35</v>
      </c>
      <c r="B75" s="48"/>
      <c r="C75" s="48"/>
      <c r="D75" s="48"/>
      <c r="E75" s="48"/>
    </row>
    <row r="76" spans="1:15" x14ac:dyDescent="0.25">
      <c r="B76" s="25" t="s">
        <v>36</v>
      </c>
      <c r="C76" s="26">
        <v>13</v>
      </c>
      <c r="F76" s="24" t="s">
        <v>64</v>
      </c>
      <c r="G76" s="24" t="s">
        <v>48</v>
      </c>
    </row>
    <row r="77" spans="1:15" x14ac:dyDescent="0.25">
      <c r="B77" s="27" t="s">
        <v>37</v>
      </c>
      <c r="C77" s="28">
        <v>19</v>
      </c>
      <c r="F77" s="24" t="s">
        <v>65</v>
      </c>
      <c r="G77" s="24" t="s">
        <v>52</v>
      </c>
    </row>
    <row r="78" spans="1:15" x14ac:dyDescent="0.25">
      <c r="B78" s="27" t="s">
        <v>38</v>
      </c>
      <c r="C78" s="28">
        <v>22</v>
      </c>
      <c r="F78" s="23" t="s">
        <v>66</v>
      </c>
      <c r="G78" s="5">
        <f>27+13-31</f>
        <v>9</v>
      </c>
    </row>
    <row r="79" spans="1:15" x14ac:dyDescent="0.25">
      <c r="B79" s="27" t="s">
        <v>39</v>
      </c>
      <c r="C79" s="28">
        <v>43</v>
      </c>
      <c r="F79" s="23" t="s">
        <v>67</v>
      </c>
      <c r="G79" s="5">
        <f>27+15-32</f>
        <v>10</v>
      </c>
    </row>
    <row r="80" spans="1:15" x14ac:dyDescent="0.25">
      <c r="B80" s="27" t="s">
        <v>40</v>
      </c>
      <c r="C80" s="28">
        <v>30</v>
      </c>
      <c r="F80" s="33" t="s">
        <v>57</v>
      </c>
      <c r="G80" s="33">
        <f>MAX(G78:G79)</f>
        <v>10</v>
      </c>
    </row>
    <row r="81" spans="1:15" ht="15.75" thickBot="1" x14ac:dyDescent="0.3">
      <c r="B81" s="29" t="s">
        <v>41</v>
      </c>
      <c r="C81" s="30">
        <v>21</v>
      </c>
    </row>
    <row r="83" spans="1:15" x14ac:dyDescent="0.25">
      <c r="A83" s="48" t="s">
        <v>58</v>
      </c>
      <c r="B83" s="48"/>
      <c r="C83" s="48"/>
      <c r="D83" s="48"/>
      <c r="E83" s="48"/>
    </row>
    <row r="84" spans="1:15" ht="15.75" thickBot="1" x14ac:dyDescent="0.3"/>
    <row r="85" spans="1:15" ht="38.25" thickBot="1" x14ac:dyDescent="0.3">
      <c r="A85" s="46" t="s">
        <v>15</v>
      </c>
      <c r="B85" s="47"/>
      <c r="C85" s="9" t="s">
        <v>16</v>
      </c>
      <c r="D85" s="10" t="s">
        <v>17</v>
      </c>
      <c r="E85" s="10" t="s">
        <v>18</v>
      </c>
      <c r="F85" s="11" t="s">
        <v>19</v>
      </c>
      <c r="G85" s="8" t="s">
        <v>30</v>
      </c>
      <c r="I85" s="46" t="s">
        <v>15</v>
      </c>
      <c r="J85" s="47"/>
      <c r="K85" s="9" t="s">
        <v>16</v>
      </c>
      <c r="L85" s="10" t="s">
        <v>17</v>
      </c>
      <c r="M85" s="10" t="s">
        <v>18</v>
      </c>
      <c r="N85" s="11" t="s">
        <v>19</v>
      </c>
      <c r="O85" s="8" t="s">
        <v>30</v>
      </c>
    </row>
    <row r="86" spans="1:15" ht="19.5" thickBot="1" x14ac:dyDescent="0.3">
      <c r="A86" s="44" t="s">
        <v>20</v>
      </c>
      <c r="B86" s="45"/>
      <c r="C86" s="19">
        <v>13</v>
      </c>
      <c r="D86" s="19">
        <v>19</v>
      </c>
      <c r="E86" s="19">
        <v>15</v>
      </c>
      <c r="F86" s="19">
        <v>19</v>
      </c>
      <c r="G86" s="3">
        <v>35</v>
      </c>
      <c r="I86" s="44" t="s">
        <v>20</v>
      </c>
      <c r="J86" s="45"/>
      <c r="K86" s="19">
        <v>13</v>
      </c>
      <c r="L86" s="19">
        <v>19</v>
      </c>
      <c r="M86" s="19">
        <v>15</v>
      </c>
      <c r="N86" s="19">
        <v>19</v>
      </c>
      <c r="O86" s="3">
        <v>35</v>
      </c>
    </row>
    <row r="87" spans="1:15" ht="27" customHeight="1" thickBot="1" x14ac:dyDescent="0.3">
      <c r="A87" s="70" t="s">
        <v>21</v>
      </c>
      <c r="B87" s="71"/>
      <c r="C87" s="19">
        <v>31</v>
      </c>
      <c r="D87" s="18">
        <v>43</v>
      </c>
      <c r="E87" s="19">
        <v>30</v>
      </c>
      <c r="F87" s="20">
        <v>32</v>
      </c>
      <c r="G87" s="3">
        <v>26</v>
      </c>
      <c r="H87" s="36" t="s">
        <v>59</v>
      </c>
      <c r="I87" s="70" t="s">
        <v>21</v>
      </c>
      <c r="J87" s="71"/>
      <c r="K87" s="19">
        <v>31</v>
      </c>
      <c r="L87" s="20" t="s">
        <v>68</v>
      </c>
      <c r="M87" s="19">
        <v>30</v>
      </c>
      <c r="N87" s="20" t="s">
        <v>70</v>
      </c>
      <c r="O87" s="3">
        <v>26</v>
      </c>
    </row>
    <row r="88" spans="1:15" ht="19.5" thickBot="1" x14ac:dyDescent="0.3">
      <c r="A88" s="44" t="s">
        <v>22</v>
      </c>
      <c r="B88" s="45"/>
      <c r="C88" s="19">
        <v>19</v>
      </c>
      <c r="D88" s="18">
        <v>22</v>
      </c>
      <c r="E88" s="19">
        <v>20</v>
      </c>
      <c r="F88" s="18">
        <v>21</v>
      </c>
      <c r="G88" s="3">
        <v>44</v>
      </c>
      <c r="I88" s="44" t="s">
        <v>22</v>
      </c>
      <c r="J88" s="45"/>
      <c r="K88" s="19">
        <v>19</v>
      </c>
      <c r="L88" s="20" t="s">
        <v>69</v>
      </c>
      <c r="M88" s="19">
        <v>20</v>
      </c>
      <c r="N88" s="20" t="s">
        <v>71</v>
      </c>
      <c r="O88" s="3">
        <v>44</v>
      </c>
    </row>
    <row r="89" spans="1:15" ht="19.5" thickBot="1" x14ac:dyDescent="0.3">
      <c r="A89" s="46" t="s">
        <v>23</v>
      </c>
      <c r="B89" s="47"/>
      <c r="C89" s="13">
        <v>42</v>
      </c>
      <c r="D89" s="13">
        <v>28</v>
      </c>
      <c r="E89" s="13">
        <v>23</v>
      </c>
      <c r="F89" s="13">
        <v>12</v>
      </c>
      <c r="G89" s="12"/>
      <c r="I89" s="46" t="s">
        <v>23</v>
      </c>
      <c r="J89" s="47"/>
      <c r="K89" s="13">
        <v>42</v>
      </c>
      <c r="L89" s="13">
        <v>28</v>
      </c>
      <c r="M89" s="13">
        <v>23</v>
      </c>
      <c r="N89" s="13">
        <v>12</v>
      </c>
      <c r="O89" s="12"/>
    </row>
    <row r="92" spans="1:15" x14ac:dyDescent="0.25">
      <c r="A92" s="62" t="s">
        <v>15</v>
      </c>
      <c r="B92" s="62"/>
      <c r="C92" s="62"/>
      <c r="D92" s="61" t="s">
        <v>23</v>
      </c>
      <c r="E92" s="61"/>
      <c r="F92" s="61"/>
      <c r="G92" s="61"/>
      <c r="H92" s="61"/>
      <c r="I92" s="61"/>
      <c r="J92" s="61"/>
      <c r="K92" s="61"/>
      <c r="L92" s="62" t="s">
        <v>30</v>
      </c>
      <c r="M92" s="62"/>
    </row>
    <row r="93" spans="1:15" x14ac:dyDescent="0.25">
      <c r="A93" s="62"/>
      <c r="B93" s="62"/>
      <c r="C93" s="62"/>
      <c r="D93" s="14" t="s">
        <v>16</v>
      </c>
      <c r="E93" s="14" t="s">
        <v>34</v>
      </c>
      <c r="F93" s="14" t="s">
        <v>17</v>
      </c>
      <c r="G93" s="14" t="s">
        <v>42</v>
      </c>
      <c r="H93" s="14" t="s">
        <v>18</v>
      </c>
      <c r="I93" s="14" t="s">
        <v>72</v>
      </c>
      <c r="J93" s="14" t="s">
        <v>19</v>
      </c>
      <c r="K93" s="14" t="s">
        <v>44</v>
      </c>
      <c r="L93" s="62"/>
      <c r="M93" s="62"/>
    </row>
    <row r="94" spans="1:15" ht="18.75" x14ac:dyDescent="0.25">
      <c r="A94" s="14" t="s">
        <v>20</v>
      </c>
      <c r="B94" s="15" t="s">
        <v>29</v>
      </c>
      <c r="C94" s="15">
        <f>L94-SUM(D94:K94)</f>
        <v>0</v>
      </c>
      <c r="D94" s="65">
        <v>35</v>
      </c>
      <c r="E94" s="66"/>
      <c r="F94" s="65"/>
      <c r="G94" s="66"/>
      <c r="H94" s="65"/>
      <c r="I94" s="66"/>
      <c r="J94" s="65"/>
      <c r="K94" s="66"/>
      <c r="L94" s="63">
        <v>35</v>
      </c>
      <c r="M94" s="63"/>
    </row>
    <row r="95" spans="1:15" ht="18.75" x14ac:dyDescent="0.25">
      <c r="A95" s="14" t="s">
        <v>21</v>
      </c>
      <c r="B95" s="15" t="s">
        <v>73</v>
      </c>
      <c r="C95" s="15">
        <f t="shared" ref="C95:C96" si="6">L95-SUM(D95:K95)</f>
        <v>0</v>
      </c>
      <c r="D95" s="65"/>
      <c r="E95" s="66"/>
      <c r="F95" s="65"/>
      <c r="G95" s="66"/>
      <c r="H95" s="65">
        <v>23</v>
      </c>
      <c r="I95" s="66"/>
      <c r="J95" s="65">
        <v>3</v>
      </c>
      <c r="K95" s="66"/>
      <c r="L95" s="63">
        <v>26</v>
      </c>
      <c r="M95" s="63"/>
    </row>
    <row r="96" spans="1:15" ht="18.75" x14ac:dyDescent="0.25">
      <c r="A96" s="14" t="s">
        <v>22</v>
      </c>
      <c r="B96" s="15" t="s">
        <v>43</v>
      </c>
      <c r="C96" s="15">
        <f t="shared" si="6"/>
        <v>0</v>
      </c>
      <c r="D96" s="65">
        <v>7</v>
      </c>
      <c r="E96" s="66"/>
      <c r="F96" s="65">
        <v>28</v>
      </c>
      <c r="G96" s="66"/>
      <c r="H96" s="65"/>
      <c r="I96" s="66"/>
      <c r="J96" s="65">
        <v>9</v>
      </c>
      <c r="K96" s="66"/>
      <c r="L96" s="63">
        <v>44</v>
      </c>
      <c r="M96" s="63"/>
    </row>
    <row r="97" spans="1:13" x14ac:dyDescent="0.25">
      <c r="A97" s="61" t="s">
        <v>23</v>
      </c>
      <c r="B97" s="61"/>
      <c r="C97" s="61"/>
      <c r="D97" s="67">
        <f>SUM(D94:D96)</f>
        <v>42</v>
      </c>
      <c r="E97" s="68"/>
      <c r="F97" s="67">
        <f>SUM(F94:F96)</f>
        <v>28</v>
      </c>
      <c r="G97" s="68"/>
      <c r="H97" s="67">
        <f t="shared" ref="H97" si="7">SUM(H94:H96)</f>
        <v>23</v>
      </c>
      <c r="I97" s="68"/>
      <c r="J97" s="67">
        <f t="shared" ref="J97" si="8">SUM(J94:J96)</f>
        <v>12</v>
      </c>
      <c r="K97" s="68"/>
      <c r="L97" s="64"/>
      <c r="M97" s="64"/>
    </row>
    <row r="98" spans="1:13" ht="15.75" thickBot="1" x14ac:dyDescent="0.3">
      <c r="A98" s="48" t="s">
        <v>35</v>
      </c>
      <c r="B98" s="48"/>
      <c r="C98" s="48"/>
      <c r="D98" s="48"/>
      <c r="E98" s="48"/>
    </row>
    <row r="99" spans="1:13" x14ac:dyDescent="0.25">
      <c r="B99" s="25" t="s">
        <v>36</v>
      </c>
      <c r="C99" s="26">
        <v>13</v>
      </c>
      <c r="F99" s="24" t="s">
        <v>74</v>
      </c>
      <c r="G99" s="24" t="s">
        <v>75</v>
      </c>
    </row>
    <row r="100" spans="1:13" x14ac:dyDescent="0.25">
      <c r="B100" s="27" t="s">
        <v>37</v>
      </c>
      <c r="C100" s="28">
        <v>19</v>
      </c>
      <c r="F100" s="24" t="s">
        <v>76</v>
      </c>
      <c r="G100" s="24" t="s">
        <v>77</v>
      </c>
    </row>
    <row r="101" spans="1:13" x14ac:dyDescent="0.25">
      <c r="B101" s="27" t="s">
        <v>38</v>
      </c>
      <c r="C101" s="28">
        <v>22</v>
      </c>
      <c r="F101" s="23" t="s">
        <v>78</v>
      </c>
      <c r="G101" s="5">
        <f>17+13-31</f>
        <v>-1</v>
      </c>
    </row>
    <row r="102" spans="1:13" x14ac:dyDescent="0.25">
      <c r="B102" s="27" t="s">
        <v>39</v>
      </c>
      <c r="C102" s="28">
        <v>21</v>
      </c>
      <c r="F102" s="23" t="s">
        <v>79</v>
      </c>
      <c r="G102" s="5">
        <f>17+16-43</f>
        <v>-10</v>
      </c>
    </row>
    <row r="103" spans="1:13" x14ac:dyDescent="0.25">
      <c r="B103" s="27" t="s">
        <v>40</v>
      </c>
      <c r="C103" s="28">
        <v>32</v>
      </c>
      <c r="F103" s="33" t="s">
        <v>57</v>
      </c>
      <c r="G103" s="33">
        <f>MAX(G101:G102)</f>
        <v>-1</v>
      </c>
    </row>
    <row r="104" spans="1:13" ht="15.75" thickBot="1" x14ac:dyDescent="0.3">
      <c r="B104" s="29" t="s">
        <v>41</v>
      </c>
      <c r="C104" s="30">
        <v>30</v>
      </c>
    </row>
    <row r="106" spans="1:13" x14ac:dyDescent="0.25">
      <c r="A106" s="48" t="s">
        <v>80</v>
      </c>
      <c r="B106" s="48"/>
      <c r="C106" s="48"/>
      <c r="D106" s="48"/>
      <c r="E106" s="48"/>
    </row>
    <row r="108" spans="1:13" x14ac:dyDescent="0.25">
      <c r="A108" s="54" t="s">
        <v>33</v>
      </c>
      <c r="B108" s="54"/>
      <c r="C108" s="54"/>
      <c r="D108" s="54"/>
      <c r="E108" s="72">
        <f>D94*C86+D96*C88+F96*D88+H95*E87+J95*F87+J96*F88</f>
        <v>2179</v>
      </c>
    </row>
    <row r="110" spans="1:13" x14ac:dyDescent="0.25">
      <c r="A110" s="69" t="s">
        <v>31</v>
      </c>
      <c r="B110" s="69"/>
      <c r="C110" s="69"/>
      <c r="D110" s="69"/>
      <c r="E110" s="69"/>
      <c r="F110" s="69"/>
      <c r="G110" s="69"/>
    </row>
    <row r="111" spans="1:13" ht="15.75" thickBot="1" x14ac:dyDescent="0.3"/>
    <row r="112" spans="1:13" ht="19.5" thickBot="1" x14ac:dyDescent="0.3">
      <c r="B112" s="39">
        <v>13</v>
      </c>
      <c r="C112" s="37">
        <v>0</v>
      </c>
      <c r="D112" s="37">
        <v>0</v>
      </c>
      <c r="E112" s="37">
        <v>0</v>
      </c>
    </row>
    <row r="113" spans="1:10" ht="19.5" thickBot="1" x14ac:dyDescent="0.3">
      <c r="A113" s="5" t="s">
        <v>32</v>
      </c>
      <c r="B113" s="38">
        <v>0</v>
      </c>
      <c r="C113" s="19">
        <v>0</v>
      </c>
      <c r="D113" s="18">
        <v>30</v>
      </c>
      <c r="E113" s="18">
        <v>32</v>
      </c>
    </row>
    <row r="114" spans="1:10" ht="19.5" thickBot="1" x14ac:dyDescent="0.3">
      <c r="B114" s="21">
        <v>19</v>
      </c>
      <c r="C114" s="18">
        <v>22</v>
      </c>
      <c r="D114" s="19">
        <v>0</v>
      </c>
      <c r="E114" s="18">
        <v>21</v>
      </c>
    </row>
    <row r="116" spans="1:10" x14ac:dyDescent="0.25">
      <c r="A116" s="54" t="s">
        <v>81</v>
      </c>
      <c r="B116" s="54"/>
      <c r="C116" s="54"/>
      <c r="D116" s="6">
        <f>E108</f>
        <v>2179</v>
      </c>
    </row>
    <row r="120" spans="1:10" x14ac:dyDescent="0.25">
      <c r="A120" s="55" t="s">
        <v>82</v>
      </c>
      <c r="B120" s="55"/>
      <c r="C120" s="55"/>
      <c r="D120" s="55"/>
      <c r="E120" s="55"/>
      <c r="F120" s="55"/>
      <c r="G120" s="55"/>
      <c r="H120" s="55"/>
      <c r="I120" s="55"/>
      <c r="J120" s="55"/>
    </row>
    <row r="121" spans="1:10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</row>
    <row r="122" spans="1:10" x14ac:dyDescent="0.25">
      <c r="A122" s="48" t="s">
        <v>88</v>
      </c>
      <c r="B122" s="48"/>
      <c r="C122" s="48"/>
      <c r="D122" s="48"/>
      <c r="E122" s="48"/>
      <c r="F122" s="48"/>
      <c r="G122" s="48"/>
      <c r="H122" s="48"/>
      <c r="I122" s="48"/>
      <c r="J122" s="48"/>
    </row>
    <row r="123" spans="1:10" ht="18.75" x14ac:dyDescent="0.25">
      <c r="A123" s="48" t="s">
        <v>83</v>
      </c>
      <c r="B123" s="48"/>
      <c r="C123" s="48"/>
      <c r="D123" s="48"/>
      <c r="E123" s="51" t="s">
        <v>84</v>
      </c>
      <c r="F123" s="51"/>
    </row>
    <row r="124" spans="1:10" ht="18.75" x14ac:dyDescent="0.25">
      <c r="E124" s="51" t="s">
        <v>85</v>
      </c>
      <c r="F124" s="51"/>
    </row>
    <row r="125" spans="1:10" ht="18.75" x14ac:dyDescent="0.25">
      <c r="E125" s="51" t="s">
        <v>86</v>
      </c>
      <c r="F125" s="51"/>
      <c r="G125" s="52" t="s">
        <v>87</v>
      </c>
      <c r="H125" s="52"/>
      <c r="I125" s="52"/>
      <c r="J125" s="52"/>
    </row>
    <row r="127" spans="1:10" x14ac:dyDescent="0.25">
      <c r="A127" s="50" t="s">
        <v>90</v>
      </c>
      <c r="B127" s="50"/>
      <c r="C127" s="50"/>
      <c r="D127" s="50"/>
      <c r="E127" s="50"/>
      <c r="F127" s="50"/>
      <c r="G127" s="50"/>
      <c r="H127" s="50"/>
      <c r="I127" s="50"/>
    </row>
    <row r="128" spans="1:10" x14ac:dyDescent="0.25">
      <c r="A128" s="50"/>
      <c r="B128" s="50"/>
      <c r="C128" s="50"/>
      <c r="D128" s="50"/>
      <c r="E128" s="50"/>
      <c r="F128" s="50"/>
      <c r="G128" s="50"/>
      <c r="H128" s="50"/>
      <c r="I128" s="50"/>
    </row>
    <row r="129" spans="1:9" x14ac:dyDescent="0.25">
      <c r="A129" s="50"/>
      <c r="B129" s="50"/>
      <c r="C129" s="50"/>
      <c r="D129" s="50"/>
      <c r="E129" s="50"/>
      <c r="F129" s="50"/>
      <c r="G129" s="50"/>
      <c r="H129" s="50"/>
      <c r="I129" s="50"/>
    </row>
    <row r="130" spans="1:9" x14ac:dyDescent="0.25">
      <c r="A130" s="41"/>
      <c r="B130" s="41"/>
      <c r="C130" s="41"/>
      <c r="D130" s="41"/>
      <c r="E130" s="41"/>
      <c r="F130" s="41"/>
      <c r="G130" s="41"/>
      <c r="H130" s="41"/>
      <c r="I130" s="41"/>
    </row>
    <row r="131" spans="1:9" ht="15" customHeight="1" x14ac:dyDescent="0.25">
      <c r="A131" s="53" t="s">
        <v>89</v>
      </c>
      <c r="B131" s="53"/>
      <c r="C131" s="53"/>
      <c r="D131" s="53"/>
      <c r="E131" s="53"/>
      <c r="F131" s="53"/>
      <c r="G131" s="53"/>
      <c r="H131" s="53"/>
      <c r="I131" s="53"/>
    </row>
    <row r="132" spans="1:9" x14ac:dyDescent="0.25">
      <c r="A132" s="53"/>
      <c r="B132" s="53"/>
      <c r="C132" s="53"/>
      <c r="D132" s="53"/>
      <c r="E132" s="53"/>
      <c r="F132" s="53"/>
      <c r="G132" s="53"/>
      <c r="H132" s="53"/>
      <c r="I132" s="53"/>
    </row>
    <row r="133" spans="1:9" x14ac:dyDescent="0.25">
      <c r="A133" s="53"/>
      <c r="B133" s="53"/>
      <c r="C133" s="53"/>
      <c r="D133" s="53"/>
      <c r="E133" s="53"/>
      <c r="F133" s="53"/>
      <c r="G133" s="53"/>
      <c r="H133" s="53"/>
      <c r="I133" s="53"/>
    </row>
    <row r="134" spans="1:9" x14ac:dyDescent="0.25">
      <c r="A134" s="53"/>
      <c r="B134" s="53"/>
      <c r="C134" s="53"/>
      <c r="D134" s="53"/>
      <c r="E134" s="53"/>
      <c r="F134" s="53"/>
      <c r="G134" s="53"/>
      <c r="H134" s="53"/>
      <c r="I134" s="53"/>
    </row>
    <row r="135" spans="1:9" x14ac:dyDescent="0.25">
      <c r="A135" s="53"/>
      <c r="B135" s="53"/>
      <c r="C135" s="53"/>
      <c r="D135" s="53"/>
      <c r="E135" s="53"/>
      <c r="F135" s="53"/>
      <c r="G135" s="53"/>
      <c r="H135" s="53"/>
      <c r="I135" s="53"/>
    </row>
    <row r="136" spans="1:9" x14ac:dyDescent="0.25">
      <c r="A136" s="53"/>
      <c r="B136" s="53"/>
      <c r="C136" s="53"/>
      <c r="D136" s="53"/>
      <c r="E136" s="53"/>
      <c r="F136" s="53"/>
      <c r="G136" s="53"/>
      <c r="H136" s="53"/>
      <c r="I136" s="53"/>
    </row>
    <row r="137" spans="1:9" x14ac:dyDescent="0.25">
      <c r="A137" s="53"/>
      <c r="B137" s="53"/>
      <c r="C137" s="53"/>
      <c r="D137" s="53"/>
      <c r="E137" s="53"/>
      <c r="F137" s="53"/>
      <c r="G137" s="53"/>
      <c r="H137" s="53"/>
      <c r="I137" s="53"/>
    </row>
    <row r="138" spans="1:9" x14ac:dyDescent="0.25">
      <c r="A138" s="53"/>
      <c r="B138" s="53"/>
      <c r="C138" s="53"/>
      <c r="D138" s="53"/>
      <c r="E138" s="53"/>
      <c r="F138" s="53"/>
      <c r="G138" s="53"/>
      <c r="H138" s="53"/>
      <c r="I138" s="53"/>
    </row>
    <row r="140" spans="1:9" x14ac:dyDescent="0.25">
      <c r="A140" s="49" t="s">
        <v>91</v>
      </c>
      <c r="B140" s="49"/>
      <c r="C140" s="49"/>
      <c r="D140" s="49"/>
      <c r="E140" s="49"/>
      <c r="F140" s="49"/>
      <c r="G140" s="49"/>
      <c r="H140" s="49"/>
      <c r="I140" s="49"/>
    </row>
    <row r="141" spans="1:9" x14ac:dyDescent="0.25">
      <c r="A141" s="49"/>
      <c r="B141" s="49"/>
      <c r="C141" s="49"/>
      <c r="D141" s="49"/>
      <c r="E141" s="49"/>
      <c r="F141" s="49"/>
      <c r="G141" s="49"/>
      <c r="H141" s="49"/>
      <c r="I141" s="49"/>
    </row>
    <row r="143" spans="1:9" ht="15" customHeight="1" x14ac:dyDescent="0.25">
      <c r="A143" s="50" t="s">
        <v>92</v>
      </c>
      <c r="B143" s="50"/>
      <c r="C143" s="50"/>
      <c r="D143" s="50"/>
      <c r="E143" s="50"/>
      <c r="F143" s="50"/>
      <c r="G143" s="50"/>
      <c r="H143" s="50"/>
      <c r="I143" s="50"/>
    </row>
    <row r="144" spans="1:9" x14ac:dyDescent="0.25">
      <c r="A144" s="50"/>
      <c r="B144" s="50"/>
      <c r="C144" s="50"/>
      <c r="D144" s="50"/>
      <c r="E144" s="50"/>
      <c r="F144" s="50"/>
      <c r="G144" s="50"/>
      <c r="H144" s="50"/>
      <c r="I144" s="50"/>
    </row>
    <row r="145" spans="1:9" x14ac:dyDescent="0.25">
      <c r="A145" s="50"/>
      <c r="B145" s="50"/>
      <c r="C145" s="50"/>
      <c r="D145" s="50"/>
      <c r="E145" s="50"/>
      <c r="F145" s="50"/>
      <c r="G145" s="50"/>
      <c r="H145" s="50"/>
      <c r="I145" s="50"/>
    </row>
    <row r="146" spans="1:9" x14ac:dyDescent="0.25">
      <c r="A146" s="50"/>
      <c r="B146" s="50"/>
      <c r="C146" s="50"/>
      <c r="D146" s="50"/>
      <c r="E146" s="50"/>
      <c r="F146" s="50"/>
      <c r="G146" s="50"/>
      <c r="H146" s="50"/>
      <c r="I146" s="50"/>
    </row>
    <row r="147" spans="1:9" x14ac:dyDescent="0.25">
      <c r="A147" s="50"/>
      <c r="B147" s="50"/>
      <c r="C147" s="50"/>
      <c r="D147" s="50"/>
      <c r="E147" s="50"/>
      <c r="F147" s="50"/>
      <c r="G147" s="50"/>
      <c r="H147" s="50"/>
      <c r="I147" s="50"/>
    </row>
    <row r="149" spans="1:9" x14ac:dyDescent="0.25">
      <c r="A149" s="48" t="s">
        <v>93</v>
      </c>
      <c r="B149" s="48"/>
      <c r="C149" s="48"/>
      <c r="D149" s="48"/>
      <c r="E149" s="48"/>
      <c r="F149" s="40"/>
    </row>
    <row r="150" spans="1:9" x14ac:dyDescent="0.25">
      <c r="A150" s="48"/>
      <c r="B150" s="48"/>
      <c r="C150" s="48"/>
      <c r="D150" s="48"/>
      <c r="E150" s="48"/>
    </row>
    <row r="151" spans="1:9" x14ac:dyDescent="0.25">
      <c r="A151" s="48"/>
      <c r="B151" s="48"/>
      <c r="C151" s="48"/>
      <c r="D151" s="48"/>
      <c r="E151" s="48"/>
    </row>
    <row r="152" spans="1:9" x14ac:dyDescent="0.25">
      <c r="A152" s="48"/>
      <c r="B152" s="48"/>
      <c r="C152" s="48"/>
      <c r="D152" s="48"/>
      <c r="E152" s="48"/>
    </row>
    <row r="153" spans="1:9" x14ac:dyDescent="0.25">
      <c r="A153" s="48" t="s">
        <v>94</v>
      </c>
      <c r="B153" s="48"/>
      <c r="C153" s="48"/>
      <c r="D153" s="48"/>
      <c r="E153" s="48"/>
      <c r="F153" s="48"/>
    </row>
    <row r="154" spans="1:9" x14ac:dyDescent="0.25">
      <c r="C154" s="48"/>
      <c r="D154" s="48"/>
      <c r="E154" s="48"/>
      <c r="F154" s="48"/>
    </row>
    <row r="155" spans="1:9" x14ac:dyDescent="0.25">
      <c r="C155" s="48"/>
      <c r="D155" s="48"/>
      <c r="E155" s="48"/>
      <c r="F155" s="48"/>
    </row>
    <row r="156" spans="1:9" x14ac:dyDescent="0.25">
      <c r="C156" s="48"/>
      <c r="D156" s="48"/>
      <c r="E156" s="48"/>
      <c r="F156" s="48"/>
    </row>
    <row r="157" spans="1:9" x14ac:dyDescent="0.25">
      <c r="C157" s="48"/>
      <c r="D157" s="48"/>
      <c r="E157" s="48"/>
      <c r="F157" s="48"/>
    </row>
    <row r="158" spans="1:9" x14ac:dyDescent="0.25">
      <c r="C158" s="48"/>
      <c r="D158" s="48"/>
      <c r="E158" s="48"/>
      <c r="F158" s="48"/>
    </row>
    <row r="160" spans="1:9" x14ac:dyDescent="0.25">
      <c r="A160" s="49" t="s">
        <v>95</v>
      </c>
      <c r="B160" s="49"/>
      <c r="C160" s="49"/>
      <c r="D160" s="49"/>
      <c r="E160" s="49"/>
      <c r="F160" s="49"/>
      <c r="G160" s="49"/>
      <c r="H160" s="49"/>
    </row>
    <row r="161" spans="1:9" x14ac:dyDescent="0.25">
      <c r="A161" s="49"/>
      <c r="B161" s="49"/>
      <c r="C161" s="49"/>
      <c r="D161" s="49"/>
      <c r="E161" s="49"/>
      <c r="F161" s="49"/>
      <c r="G161" s="49"/>
      <c r="H161" s="49"/>
    </row>
    <row r="162" spans="1:9" x14ac:dyDescent="0.25">
      <c r="A162" s="49"/>
      <c r="B162" s="49"/>
      <c r="C162" s="49"/>
      <c r="D162" s="49"/>
      <c r="E162" s="49"/>
      <c r="F162" s="49"/>
      <c r="G162" s="49"/>
      <c r="H162" s="49"/>
    </row>
    <row r="164" spans="1:9" ht="18.75" x14ac:dyDescent="0.25">
      <c r="A164" s="16"/>
      <c r="B164" s="16" t="s">
        <v>16</v>
      </c>
      <c r="C164" s="16" t="s">
        <v>17</v>
      </c>
      <c r="D164" s="16" t="s">
        <v>18</v>
      </c>
      <c r="E164" s="16" t="s">
        <v>19</v>
      </c>
    </row>
    <row r="165" spans="1:9" ht="18.75" x14ac:dyDescent="0.25">
      <c r="A165" s="16" t="s">
        <v>20</v>
      </c>
      <c r="B165" s="16">
        <v>15</v>
      </c>
      <c r="C165" s="16">
        <v>13</v>
      </c>
      <c r="D165" s="16">
        <v>14</v>
      </c>
      <c r="E165" s="16">
        <v>13</v>
      </c>
    </row>
    <row r="166" spans="1:9" ht="18.75" x14ac:dyDescent="0.25">
      <c r="A166" s="16" t="s">
        <v>21</v>
      </c>
      <c r="B166" s="16">
        <v>14</v>
      </c>
      <c r="C166" s="16">
        <v>16</v>
      </c>
      <c r="D166" s="16">
        <v>17</v>
      </c>
      <c r="E166" s="16">
        <v>15</v>
      </c>
    </row>
    <row r="167" spans="1:9" ht="18.75" x14ac:dyDescent="0.25">
      <c r="A167" s="16" t="s">
        <v>22</v>
      </c>
      <c r="B167" s="16">
        <v>13</v>
      </c>
      <c r="C167" s="16">
        <v>17</v>
      </c>
      <c r="D167" s="16">
        <v>15</v>
      </c>
      <c r="E167" s="16">
        <v>18</v>
      </c>
    </row>
    <row r="169" spans="1:9" x14ac:dyDescent="0.25">
      <c r="A169" s="48" t="s">
        <v>96</v>
      </c>
      <c r="B169" s="48"/>
      <c r="C169" s="48"/>
    </row>
    <row r="170" spans="1:9" ht="18.75" x14ac:dyDescent="0.25">
      <c r="A170" s="42" t="s">
        <v>97</v>
      </c>
      <c r="B170" s="42" t="s">
        <v>98</v>
      </c>
      <c r="C170" s="42" t="s">
        <v>99</v>
      </c>
      <c r="D170" s="42" t="s">
        <v>98</v>
      </c>
      <c r="E170" s="42" t="s">
        <v>100</v>
      </c>
      <c r="F170" s="42" t="s">
        <v>98</v>
      </c>
      <c r="G170" s="42" t="s">
        <v>101</v>
      </c>
      <c r="H170" s="43"/>
      <c r="I170" s="7">
        <f>G23-SUM(B165:E165)</f>
        <v>-20</v>
      </c>
    </row>
    <row r="171" spans="1:9" ht="18.75" x14ac:dyDescent="0.25">
      <c r="A171" s="42" t="s">
        <v>102</v>
      </c>
      <c r="B171" s="42" t="s">
        <v>98</v>
      </c>
      <c r="C171" s="42" t="s">
        <v>105</v>
      </c>
      <c r="D171" s="42" t="s">
        <v>98</v>
      </c>
      <c r="E171" s="42" t="s">
        <v>104</v>
      </c>
      <c r="F171" s="42" t="s">
        <v>98</v>
      </c>
      <c r="G171" s="42" t="s">
        <v>106</v>
      </c>
      <c r="H171" s="43"/>
      <c r="I171" s="7">
        <f t="shared" ref="I171" si="9">G24-SUM(B166:E166)</f>
        <v>-36</v>
      </c>
    </row>
    <row r="172" spans="1:9" ht="18.75" x14ac:dyDescent="0.25">
      <c r="A172" s="42" t="s">
        <v>103</v>
      </c>
      <c r="B172" s="42" t="s">
        <v>98</v>
      </c>
      <c r="C172" s="42" t="s">
        <v>107</v>
      </c>
      <c r="D172" s="42" t="s">
        <v>98</v>
      </c>
      <c r="E172" s="42" t="s">
        <v>108</v>
      </c>
      <c r="F172" s="42" t="s">
        <v>98</v>
      </c>
      <c r="G172" s="42" t="s">
        <v>109</v>
      </c>
      <c r="H172" s="43"/>
      <c r="I172" s="7">
        <f>G25-SUM(B167:E167)</f>
        <v>-19</v>
      </c>
    </row>
    <row r="174" spans="1:9" x14ac:dyDescent="0.25">
      <c r="A174" s="48" t="s">
        <v>110</v>
      </c>
      <c r="B174" s="48"/>
      <c r="C174" s="48"/>
    </row>
    <row r="175" spans="1:9" ht="18.75" x14ac:dyDescent="0.25">
      <c r="A175" s="42" t="s">
        <v>111</v>
      </c>
      <c r="B175" s="42" t="s">
        <v>98</v>
      </c>
      <c r="C175" s="42" t="s">
        <v>112</v>
      </c>
      <c r="D175" s="42" t="s">
        <v>98</v>
      </c>
      <c r="E175" s="42" t="s">
        <v>113</v>
      </c>
      <c r="F175" s="42" t="s">
        <v>114</v>
      </c>
      <c r="G175" s="7">
        <f>C26-SUM(B165:B167)</f>
        <v>0</v>
      </c>
    </row>
    <row r="176" spans="1:9" ht="18.75" x14ac:dyDescent="0.25">
      <c r="A176" s="42" t="s">
        <v>115</v>
      </c>
      <c r="B176" s="42" t="s">
        <v>98</v>
      </c>
      <c r="C176" s="42" t="s">
        <v>116</v>
      </c>
      <c r="D176" s="42" t="s">
        <v>98</v>
      </c>
      <c r="E176" s="42" t="s">
        <v>117</v>
      </c>
      <c r="F176" s="42" t="s">
        <v>114</v>
      </c>
      <c r="G176" s="7">
        <f>D26-SUM(C165:C167)</f>
        <v>-18</v>
      </c>
    </row>
    <row r="177" spans="1:12" ht="18.75" x14ac:dyDescent="0.25">
      <c r="A177" s="42" t="s">
        <v>118</v>
      </c>
      <c r="B177" s="42" t="s">
        <v>98</v>
      </c>
      <c r="C177" s="42" t="s">
        <v>119</v>
      </c>
      <c r="D177" s="42" t="s">
        <v>98</v>
      </c>
      <c r="E177" s="42" t="s">
        <v>120</v>
      </c>
      <c r="F177" s="42" t="s">
        <v>114</v>
      </c>
      <c r="G177" s="7">
        <f>E26-SUM(D165:D167)</f>
        <v>-23</v>
      </c>
    </row>
    <row r="178" spans="1:12" ht="18.75" x14ac:dyDescent="0.25">
      <c r="A178" s="42" t="s">
        <v>121</v>
      </c>
      <c r="B178" s="42" t="s">
        <v>98</v>
      </c>
      <c r="C178" s="42" t="s">
        <v>122</v>
      </c>
      <c r="D178" s="42" t="s">
        <v>98</v>
      </c>
      <c r="E178" s="42" t="s">
        <v>123</v>
      </c>
      <c r="F178" s="42" t="s">
        <v>114</v>
      </c>
      <c r="G178" s="7">
        <f>F26-SUM(E165:E167)</f>
        <v>-34</v>
      </c>
    </row>
    <row r="180" spans="1:12" x14ac:dyDescent="0.25">
      <c r="A180" s="48" t="s">
        <v>124</v>
      </c>
      <c r="B180" s="48"/>
      <c r="C180" s="48"/>
    </row>
    <row r="181" spans="1:12" x14ac:dyDescent="0.25">
      <c r="A181" s="7">
        <f>C185</f>
        <v>13</v>
      </c>
      <c r="B181" s="7" t="s">
        <v>97</v>
      </c>
      <c r="C181" s="7" t="s">
        <v>98</v>
      </c>
      <c r="D181" s="7">
        <f>D185</f>
        <v>19</v>
      </c>
      <c r="E181" s="7" t="s">
        <v>99</v>
      </c>
      <c r="F181" s="7" t="s">
        <v>98</v>
      </c>
      <c r="G181" s="7">
        <f>E185</f>
        <v>15</v>
      </c>
      <c r="H181" s="7" t="s">
        <v>100</v>
      </c>
      <c r="I181" s="7" t="s">
        <v>98</v>
      </c>
      <c r="J181" s="7">
        <f>F185</f>
        <v>19</v>
      </c>
      <c r="K181" s="7" t="s">
        <v>101</v>
      </c>
      <c r="L181" s="7" t="s">
        <v>98</v>
      </c>
    </row>
    <row r="182" spans="1:12" x14ac:dyDescent="0.25">
      <c r="A182" s="7">
        <f>C186</f>
        <v>31</v>
      </c>
      <c r="B182" s="7" t="s">
        <v>102</v>
      </c>
      <c r="C182" s="7" t="s">
        <v>98</v>
      </c>
      <c r="D182" s="7">
        <f>D186</f>
        <v>43</v>
      </c>
      <c r="E182" s="7" t="s">
        <v>105</v>
      </c>
      <c r="F182" s="7" t="s">
        <v>98</v>
      </c>
      <c r="G182" s="7">
        <f>E186</f>
        <v>30</v>
      </c>
      <c r="H182" s="7" t="s">
        <v>104</v>
      </c>
      <c r="I182" s="7" t="s">
        <v>98</v>
      </c>
      <c r="J182" s="7">
        <f>F186</f>
        <v>32</v>
      </c>
      <c r="K182" s="7" t="s">
        <v>106</v>
      </c>
      <c r="L182" s="7" t="s">
        <v>98</v>
      </c>
    </row>
    <row r="183" spans="1:12" ht="15.75" thickBot="1" x14ac:dyDescent="0.3">
      <c r="A183" s="7">
        <f>C187</f>
        <v>19</v>
      </c>
      <c r="B183" s="7" t="s">
        <v>103</v>
      </c>
      <c r="C183" s="7" t="s">
        <v>98</v>
      </c>
      <c r="D183" s="7">
        <f>D187</f>
        <v>22</v>
      </c>
      <c r="E183" s="7" t="s">
        <v>107</v>
      </c>
      <c r="F183" s="7" t="s">
        <v>98</v>
      </c>
      <c r="G183" s="7">
        <f>E187</f>
        <v>20</v>
      </c>
      <c r="H183" s="7" t="s">
        <v>108</v>
      </c>
      <c r="I183" s="7" t="s">
        <v>98</v>
      </c>
      <c r="J183" s="7">
        <f>F187</f>
        <v>21</v>
      </c>
      <c r="K183" s="7" t="s">
        <v>109</v>
      </c>
      <c r="L183" s="36" t="s">
        <v>125</v>
      </c>
    </row>
    <row r="184" spans="1:12" ht="19.5" thickBot="1" x14ac:dyDescent="0.3">
      <c r="A184" s="46" t="s">
        <v>15</v>
      </c>
      <c r="B184" s="47"/>
      <c r="C184" s="34" t="s">
        <v>16</v>
      </c>
      <c r="D184" s="10" t="s">
        <v>17</v>
      </c>
      <c r="E184" s="10" t="s">
        <v>18</v>
      </c>
      <c r="F184" s="35" t="s">
        <v>19</v>
      </c>
      <c r="G184" s="8" t="s">
        <v>30</v>
      </c>
    </row>
    <row r="185" spans="1:12" ht="19.5" thickBot="1" x14ac:dyDescent="0.3">
      <c r="A185" s="44" t="s">
        <v>20</v>
      </c>
      <c r="B185" s="45"/>
      <c r="C185" s="19">
        <v>13</v>
      </c>
      <c r="D185" s="19">
        <v>19</v>
      </c>
      <c r="E185" s="19">
        <v>15</v>
      </c>
      <c r="F185" s="19">
        <v>19</v>
      </c>
      <c r="G185" s="38">
        <f>I170</f>
        <v>-20</v>
      </c>
    </row>
    <row r="186" spans="1:12" ht="19.5" thickBot="1" x14ac:dyDescent="0.3">
      <c r="A186" s="44" t="s">
        <v>21</v>
      </c>
      <c r="B186" s="45"/>
      <c r="C186" s="19">
        <v>31</v>
      </c>
      <c r="D186" s="19">
        <v>43</v>
      </c>
      <c r="E186" s="19">
        <v>30</v>
      </c>
      <c r="F186" s="19">
        <v>32</v>
      </c>
      <c r="G186" s="38">
        <f t="shared" ref="G186:G187" si="10">I171</f>
        <v>-36</v>
      </c>
    </row>
    <row r="187" spans="1:12" ht="19.5" thickBot="1" x14ac:dyDescent="0.3">
      <c r="A187" s="44" t="s">
        <v>22</v>
      </c>
      <c r="B187" s="45"/>
      <c r="C187" s="19">
        <v>19</v>
      </c>
      <c r="D187" s="19">
        <v>22</v>
      </c>
      <c r="E187" s="19">
        <v>20</v>
      </c>
      <c r="F187" s="19">
        <v>21</v>
      </c>
      <c r="G187" s="38">
        <f t="shared" si="10"/>
        <v>-19</v>
      </c>
    </row>
    <row r="188" spans="1:12" ht="15.75" thickBot="1" x14ac:dyDescent="0.3">
      <c r="A188" s="46" t="s">
        <v>23</v>
      </c>
      <c r="B188" s="47"/>
      <c r="C188" s="12">
        <v>0</v>
      </c>
      <c r="D188" s="12">
        <v>-18</v>
      </c>
      <c r="E188" s="12">
        <v>-23</v>
      </c>
      <c r="F188" s="12">
        <v>-34</v>
      </c>
      <c r="G188" s="12"/>
    </row>
    <row r="190" spans="1:12" ht="15.75" thickBot="1" x14ac:dyDescent="0.3"/>
    <row r="191" spans="1:12" ht="15.75" thickBot="1" x14ac:dyDescent="0.3">
      <c r="A191" s="46" t="s">
        <v>15</v>
      </c>
      <c r="B191" s="47"/>
      <c r="C191" s="34" t="s">
        <v>16</v>
      </c>
      <c r="D191" s="10" t="s">
        <v>17</v>
      </c>
      <c r="E191" s="10" t="s">
        <v>18</v>
      </c>
      <c r="F191" s="35" t="s">
        <v>19</v>
      </c>
    </row>
    <row r="192" spans="1:12" ht="19.5" thickBot="1" x14ac:dyDescent="0.3">
      <c r="A192" s="44" t="s">
        <v>20</v>
      </c>
      <c r="B192" s="45"/>
      <c r="C192" s="19" t="s">
        <v>126</v>
      </c>
      <c r="D192" s="19" t="s">
        <v>128</v>
      </c>
      <c r="E192" s="19" t="s">
        <v>131</v>
      </c>
      <c r="F192" s="19" t="s">
        <v>128</v>
      </c>
    </row>
    <row r="193" spans="1:6" ht="19.5" thickBot="1" x14ac:dyDescent="0.3">
      <c r="A193" s="44" t="s">
        <v>21</v>
      </c>
      <c r="B193" s="45"/>
      <c r="C193" s="19" t="s">
        <v>127</v>
      </c>
      <c r="D193" s="19" t="s">
        <v>129</v>
      </c>
      <c r="E193" s="19" t="s">
        <v>132</v>
      </c>
      <c r="F193" s="19" t="s">
        <v>134</v>
      </c>
    </row>
    <row r="194" spans="1:6" ht="19.5" thickBot="1" x14ac:dyDescent="0.3">
      <c r="A194" s="44" t="s">
        <v>22</v>
      </c>
      <c r="B194" s="45"/>
      <c r="C194" s="19" t="s">
        <v>128</v>
      </c>
      <c r="D194" s="19" t="s">
        <v>130</v>
      </c>
      <c r="E194" s="19" t="s">
        <v>133</v>
      </c>
      <c r="F194" s="19" t="s">
        <v>135</v>
      </c>
    </row>
    <row r="196" spans="1:6" x14ac:dyDescent="0.25">
      <c r="A196" s="6" t="s">
        <v>136</v>
      </c>
      <c r="B196" s="73">
        <f>C185*B165+C165*D185+E185*D165+E165*F185+B166*C186+D186*C166+D166*E186+F186*E166+B167*C187+D187*C167+D167*E187+F187*E167</f>
        <v>4310</v>
      </c>
    </row>
  </sheetData>
  <mergeCells count="153">
    <mergeCell ref="A106:E106"/>
    <mergeCell ref="A108:D108"/>
    <mergeCell ref="A98:E98"/>
    <mergeCell ref="A85:B85"/>
    <mergeCell ref="I85:J85"/>
    <mergeCell ref="A86:B86"/>
    <mergeCell ref="I86:J86"/>
    <mergeCell ref="A87:B87"/>
    <mergeCell ref="I87:J87"/>
    <mergeCell ref="A97:C97"/>
    <mergeCell ref="D97:E97"/>
    <mergeCell ref="F97:G97"/>
    <mergeCell ref="H97:I97"/>
    <mergeCell ref="J97:K97"/>
    <mergeCell ref="L97:M97"/>
    <mergeCell ref="D95:E95"/>
    <mergeCell ref="F95:G95"/>
    <mergeCell ref="H95:I95"/>
    <mergeCell ref="J95:K95"/>
    <mergeCell ref="L95:M95"/>
    <mergeCell ref="D96:E96"/>
    <mergeCell ref="F96:G96"/>
    <mergeCell ref="H96:I96"/>
    <mergeCell ref="J96:K96"/>
    <mergeCell ref="L96:M96"/>
    <mergeCell ref="L92:M93"/>
    <mergeCell ref="D94:E94"/>
    <mergeCell ref="F94:G94"/>
    <mergeCell ref="H94:I94"/>
    <mergeCell ref="J94:K94"/>
    <mergeCell ref="L94:M94"/>
    <mergeCell ref="A88:B88"/>
    <mergeCell ref="I88:J88"/>
    <mergeCell ref="A89:B89"/>
    <mergeCell ref="I89:J89"/>
    <mergeCell ref="A92:C93"/>
    <mergeCell ref="D92:K92"/>
    <mergeCell ref="A83:E83"/>
    <mergeCell ref="A74:C74"/>
    <mergeCell ref="D74:E74"/>
    <mergeCell ref="F74:G74"/>
    <mergeCell ref="H74:I74"/>
    <mergeCell ref="J74:K74"/>
    <mergeCell ref="L74:M74"/>
    <mergeCell ref="F72:G72"/>
    <mergeCell ref="H72:I72"/>
    <mergeCell ref="J72:K72"/>
    <mergeCell ref="L72:M72"/>
    <mergeCell ref="D73:E73"/>
    <mergeCell ref="F73:G73"/>
    <mergeCell ref="H73:I73"/>
    <mergeCell ref="J73:K73"/>
    <mergeCell ref="L73:M73"/>
    <mergeCell ref="A75:E75"/>
    <mergeCell ref="A69:C70"/>
    <mergeCell ref="D69:K69"/>
    <mergeCell ref="L69:M70"/>
    <mergeCell ref="D71:E71"/>
    <mergeCell ref="F71:G71"/>
    <mergeCell ref="H71:I71"/>
    <mergeCell ref="J71:K71"/>
    <mergeCell ref="L71:M71"/>
    <mergeCell ref="D72:E72"/>
    <mergeCell ref="A63:B63"/>
    <mergeCell ref="A64:B64"/>
    <mergeCell ref="A65:B65"/>
    <mergeCell ref="A66:B66"/>
    <mergeCell ref="I62:J62"/>
    <mergeCell ref="I63:J63"/>
    <mergeCell ref="I64:J64"/>
    <mergeCell ref="I65:J65"/>
    <mergeCell ref="I66:J66"/>
    <mergeCell ref="A44:E44"/>
    <mergeCell ref="A60:E60"/>
    <mergeCell ref="H37:I37"/>
    <mergeCell ref="J37:K37"/>
    <mergeCell ref="H38:I38"/>
    <mergeCell ref="J38:K38"/>
    <mergeCell ref="H39:I39"/>
    <mergeCell ref="J39:K39"/>
    <mergeCell ref="A62:B62"/>
    <mergeCell ref="L40:M40"/>
    <mergeCell ref="L35:M36"/>
    <mergeCell ref="D37:E37"/>
    <mergeCell ref="D38:E38"/>
    <mergeCell ref="D39:E39"/>
    <mergeCell ref="F37:G37"/>
    <mergeCell ref="F38:G38"/>
    <mergeCell ref="F39:G39"/>
    <mergeCell ref="D40:E40"/>
    <mergeCell ref="F40:G40"/>
    <mergeCell ref="H40:I40"/>
    <mergeCell ref="J40:K40"/>
    <mergeCell ref="L37:M37"/>
    <mergeCell ref="A28:C28"/>
    <mergeCell ref="A29:C29"/>
    <mergeCell ref="A31:C31"/>
    <mergeCell ref="A23:B23"/>
    <mergeCell ref="A24:B24"/>
    <mergeCell ref="A25:B25"/>
    <mergeCell ref="L38:M38"/>
    <mergeCell ref="L39:M39"/>
    <mergeCell ref="A1:E1"/>
    <mergeCell ref="A8:E8"/>
    <mergeCell ref="A116:C116"/>
    <mergeCell ref="A120:J121"/>
    <mergeCell ref="A123:D123"/>
    <mergeCell ref="E123:F123"/>
    <mergeCell ref="A22:B22"/>
    <mergeCell ref="A26:B26"/>
    <mergeCell ref="A9:C11"/>
    <mergeCell ref="A12:C14"/>
    <mergeCell ref="D9:D11"/>
    <mergeCell ref="D12:D14"/>
    <mergeCell ref="A15:C17"/>
    <mergeCell ref="D15:H17"/>
    <mergeCell ref="B2:B3"/>
    <mergeCell ref="C2:C3"/>
    <mergeCell ref="D2:D3"/>
    <mergeCell ref="E2:E3"/>
    <mergeCell ref="A34:G34"/>
    <mergeCell ref="D35:K35"/>
    <mergeCell ref="A35:C36"/>
    <mergeCell ref="A40:C40"/>
    <mergeCell ref="A42:D42"/>
    <mergeCell ref="A110:G110"/>
    <mergeCell ref="A140:I141"/>
    <mergeCell ref="A143:I147"/>
    <mergeCell ref="A149:E149"/>
    <mergeCell ref="A150:E152"/>
    <mergeCell ref="A153:B153"/>
    <mergeCell ref="E125:F125"/>
    <mergeCell ref="E124:F124"/>
    <mergeCell ref="G125:J125"/>
    <mergeCell ref="A122:J122"/>
    <mergeCell ref="A127:I129"/>
    <mergeCell ref="A131:I138"/>
    <mergeCell ref="A185:B185"/>
    <mergeCell ref="A186:B186"/>
    <mergeCell ref="A187:B187"/>
    <mergeCell ref="A188:B188"/>
    <mergeCell ref="A191:B191"/>
    <mergeCell ref="A192:B192"/>
    <mergeCell ref="A193:B193"/>
    <mergeCell ref="A194:B194"/>
    <mergeCell ref="C153:F154"/>
    <mergeCell ref="C155:F156"/>
    <mergeCell ref="C157:F158"/>
    <mergeCell ref="A160:H162"/>
    <mergeCell ref="A169:C169"/>
    <mergeCell ref="A174:C174"/>
    <mergeCell ref="A180:C180"/>
    <mergeCell ref="A184:B18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2022-02-07T03:23:32Z</dcterms:modified>
</cp:coreProperties>
</file>