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HW\3_course\OptimizationMethods\Lab6\"/>
    </mc:Choice>
  </mc:AlternateContent>
  <xr:revisionPtr revIDLastSave="0" documentId="13_ncr:1_{05CA21D3-5699-445B-9051-6E78ABCCC713}" xr6:coauthVersionLast="47" xr6:coauthVersionMax="47" xr10:uidLastSave="{00000000-0000-0000-0000-000000000000}"/>
  <bookViews>
    <workbookView xWindow="12570" yWindow="6285" windowWidth="17520" windowHeight="118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7" i="1" l="1" a="1"/>
  <c r="D87" i="1" s="1"/>
  <c r="J82" i="1"/>
  <c r="J83" i="1"/>
  <c r="J81" i="1"/>
  <c r="I82" i="1"/>
  <c r="I83" i="1"/>
  <c r="I81" i="1"/>
  <c r="F82" i="1"/>
  <c r="F83" i="1"/>
  <c r="F81" i="1"/>
  <c r="E82" i="1"/>
  <c r="E83" i="1"/>
  <c r="E81" i="1"/>
  <c r="D82" i="1"/>
  <c r="D83" i="1"/>
  <c r="D81" i="1"/>
  <c r="E75" i="1"/>
  <c r="E76" i="1"/>
  <c r="E77" i="1"/>
  <c r="E78" i="1"/>
  <c r="E74" i="1"/>
  <c r="D75" i="1"/>
  <c r="D76" i="1"/>
  <c r="D77" i="1"/>
  <c r="D78" i="1"/>
  <c r="D74" i="1"/>
  <c r="W54" i="1"/>
  <c r="W61" i="1"/>
  <c r="W69" i="1"/>
  <c r="W68" i="1"/>
  <c r="W67" i="1"/>
  <c r="W62" i="1"/>
  <c r="W60" i="1"/>
  <c r="W55" i="1"/>
  <c r="W53" i="1"/>
  <c r="W47" i="1"/>
  <c r="W48" i="1"/>
  <c r="W46" i="1"/>
  <c r="W40" i="1"/>
  <c r="W41" i="1"/>
  <c r="W39" i="1"/>
  <c r="F42" i="1"/>
  <c r="Q40" i="1" s="1"/>
  <c r="S69" i="1"/>
  <c r="S67" i="1"/>
  <c r="O68" i="1"/>
  <c r="O69" i="1"/>
  <c r="O67" i="1"/>
  <c r="Q53" i="1"/>
  <c r="O54" i="1"/>
  <c r="O55" i="1"/>
  <c r="O53" i="1"/>
  <c r="F49" i="1"/>
  <c r="Q47" i="1"/>
  <c r="S48" i="1"/>
  <c r="S47" i="1"/>
  <c r="Q46" i="1"/>
  <c r="O46" i="1"/>
  <c r="S46" i="1"/>
  <c r="Q48" i="1"/>
  <c r="O48" i="1"/>
  <c r="O47" i="1"/>
  <c r="O34" i="1"/>
  <c r="D69" i="1"/>
  <c r="H68" i="1"/>
  <c r="H70" i="1"/>
  <c r="S68" i="1" s="1"/>
  <c r="D68" i="1"/>
  <c r="D70" i="1" s="1"/>
  <c r="H61" i="1"/>
  <c r="S61" i="1" s="1"/>
  <c r="H60" i="1"/>
  <c r="H63" i="1" s="1"/>
  <c r="S62" i="1" s="1"/>
  <c r="D61" i="1"/>
  <c r="O61" i="1" s="1"/>
  <c r="F70" i="1"/>
  <c r="Q67" i="1" s="1"/>
  <c r="F63" i="1"/>
  <c r="Q62" i="1" s="1"/>
  <c r="D63" i="1"/>
  <c r="O62" i="1" s="1"/>
  <c r="U62" i="1" s="1"/>
  <c r="V62" i="1" s="1"/>
  <c r="H54" i="1"/>
  <c r="H53" i="1"/>
  <c r="D54" i="1"/>
  <c r="D56" i="1" s="1"/>
  <c r="F56" i="1"/>
  <c r="Q54" i="1" s="1"/>
  <c r="F48" i="1"/>
  <c r="D48" i="1"/>
  <c r="D49" i="1" s="1"/>
  <c r="F46" i="1"/>
  <c r="H49" i="1"/>
  <c r="H40" i="1"/>
  <c r="H39" i="1"/>
  <c r="H42" i="1" s="1"/>
  <c r="D40" i="1"/>
  <c r="D42" i="1" s="1"/>
  <c r="I34" i="1"/>
  <c r="F34" i="1"/>
  <c r="I32" i="1"/>
  <c r="I31" i="1"/>
  <c r="E32" i="1"/>
  <c r="E35" i="1" s="1"/>
  <c r="J30" i="1"/>
  <c r="J35" i="1" s="1"/>
  <c r="I30" i="1"/>
  <c r="F30" i="1"/>
  <c r="E30" i="1"/>
  <c r="D35" i="1"/>
  <c r="O31" i="1" s="1"/>
  <c r="J31" i="1"/>
  <c r="E89" i="1" l="1"/>
  <c r="D89" i="1"/>
  <c r="E88" i="1"/>
  <c r="D88" i="1"/>
  <c r="E87" i="1"/>
  <c r="Q69" i="1"/>
  <c r="U69" i="1" s="1"/>
  <c r="V69" i="1" s="1"/>
  <c r="Q68" i="1"/>
  <c r="U68" i="1" s="1"/>
  <c r="V68" i="1" s="1"/>
  <c r="Q61" i="1"/>
  <c r="U61" i="1" s="1"/>
  <c r="V61" i="1" s="1"/>
  <c r="O60" i="1"/>
  <c r="U60" i="1" s="1"/>
  <c r="V60" i="1" s="1"/>
  <c r="Q60" i="1"/>
  <c r="Q39" i="1"/>
  <c r="Q41" i="1"/>
  <c r="Q55" i="1"/>
  <c r="U55" i="1" s="1"/>
  <c r="V55" i="1" s="1"/>
  <c r="S60" i="1"/>
  <c r="S41" i="1"/>
  <c r="U67" i="1"/>
  <c r="V67" i="1" s="1"/>
  <c r="U47" i="1"/>
  <c r="V47" i="1" s="1"/>
  <c r="U46" i="1"/>
  <c r="V46" i="1" s="1"/>
  <c r="U31" i="1"/>
  <c r="O30" i="1"/>
  <c r="O33" i="1"/>
  <c r="U48" i="1"/>
  <c r="V48" i="1" s="1"/>
  <c r="O32" i="1"/>
  <c r="O41" i="1"/>
  <c r="O40" i="1"/>
  <c r="O39" i="1"/>
  <c r="U39" i="1" s="1"/>
  <c r="S40" i="1"/>
  <c r="U34" i="1"/>
  <c r="U33" i="1"/>
  <c r="U32" i="1"/>
  <c r="P31" i="1"/>
  <c r="P33" i="1"/>
  <c r="P34" i="1"/>
  <c r="P30" i="1"/>
  <c r="H56" i="1"/>
  <c r="S55" i="1" s="1"/>
  <c r="S39" i="1"/>
  <c r="U30" i="1"/>
  <c r="P32" i="1"/>
  <c r="F35" i="1"/>
  <c r="I35" i="1"/>
  <c r="U41" i="1" l="1"/>
  <c r="V41" i="1" s="1"/>
  <c r="S53" i="1"/>
  <c r="U53" i="1" s="1"/>
  <c r="V53" i="1" s="1"/>
  <c r="S54" i="1"/>
  <c r="U54" i="1" s="1"/>
  <c r="V54" i="1" s="1"/>
  <c r="U40" i="1"/>
  <c r="V40" i="1" s="1"/>
  <c r="T31" i="1"/>
  <c r="T33" i="1"/>
  <c r="T34" i="1"/>
  <c r="T32" i="1"/>
  <c r="Q31" i="1"/>
  <c r="W31" i="1" s="1"/>
  <c r="Q33" i="1"/>
  <c r="W33" i="1" s="1"/>
  <c r="Q30" i="1"/>
  <c r="Q32" i="1"/>
  <c r="W32" i="1" s="1"/>
  <c r="V39" i="1"/>
  <c r="T30" i="1"/>
  <c r="Q34" i="1"/>
  <c r="W34" i="1" s="1"/>
  <c r="X33" i="1" l="1"/>
  <c r="X31" i="1"/>
  <c r="X34" i="1"/>
  <c r="X32" i="1"/>
  <c r="W30" i="1"/>
  <c r="X30" i="1" l="1"/>
  <c r="Y30" i="1"/>
  <c r="Y32" i="1"/>
  <c r="Y34" i="1"/>
  <c r="Y31" i="1"/>
  <c r="Y33" i="1"/>
</calcChain>
</file>

<file path=xl/sharedStrings.xml><?xml version="1.0" encoding="utf-8"?>
<sst xmlns="http://schemas.openxmlformats.org/spreadsheetml/2006/main" count="188" uniqueCount="49">
  <si>
    <t>равная важность</t>
  </si>
  <si>
    <t>почти умеренное превосходство</t>
  </si>
  <si>
    <t>умеренное превосходство</t>
  </si>
  <si>
    <t>почти значительное превосходство</t>
  </si>
  <si>
    <t>значительное превосходство</t>
  </si>
  <si>
    <t>почти сильное превосходство</t>
  </si>
  <si>
    <t>сильное превосходство</t>
  </si>
  <si>
    <t>почти очень сильное превосходство</t>
  </si>
  <si>
    <t>очень сильное превосходство</t>
  </si>
  <si>
    <t>Проблема: выбор транспортного средства в Москве</t>
  </si>
  <si>
    <t>Цель: т.с. для передвижения по Москве</t>
  </si>
  <si>
    <t>РЕШЕНИЕ:</t>
  </si>
  <si>
    <t>Цена</t>
  </si>
  <si>
    <t>Список критериев</t>
  </si>
  <si>
    <t>Скорость</t>
  </si>
  <si>
    <t>Габариты</t>
  </si>
  <si>
    <t>Стоимость топлива</t>
  </si>
  <si>
    <t>Список альтернатив</t>
  </si>
  <si>
    <t xml:space="preserve">Tesla  Model 3 </t>
  </si>
  <si>
    <t>3 4694 x 1933 x 1443 мм</t>
  </si>
  <si>
    <t>Polygon STRATTOS S2</t>
  </si>
  <si>
    <t xml:space="preserve">510 - 540 мм.	</t>
  </si>
  <si>
    <t>50 400 руб</t>
  </si>
  <si>
    <t>209 км/ч.</t>
  </si>
  <si>
    <t>15 км/ч.</t>
  </si>
  <si>
    <t>Kawasaki Estrella 250</t>
  </si>
  <si>
    <t>121 км/ч</t>
  </si>
  <si>
    <t>2075 х 775 х 1035 мм</t>
  </si>
  <si>
    <t>3,17 л</t>
  </si>
  <si>
    <t>Стоимость техобслуживания</t>
  </si>
  <si>
    <t>Сумма</t>
  </si>
  <si>
    <t>Матрица критериев</t>
  </si>
  <si>
    <t>Сравнение альтернатив по критериям</t>
  </si>
  <si>
    <t>Нормированная матрица критериев</t>
  </si>
  <si>
    <t>Ср. знач.</t>
  </si>
  <si>
    <t>%</t>
  </si>
  <si>
    <t>Нормированная матрица</t>
  </si>
  <si>
    <t>Вывод: лучшая цена у "велосипеда Polygon STRATTOS S2"</t>
  </si>
  <si>
    <t>Вывод: лучшая стоимость техобслуживания у "велосипеда Polygon STRATTOS S2"</t>
  </si>
  <si>
    <t>Вывод: лучшые габариты  у "велосипеда Polygon STRATTOS S2"</t>
  </si>
  <si>
    <t>удовлетворяет</t>
  </si>
  <si>
    <t>Вывод: для удовлетворения наших целевых потребностей наиболее весомый критерий это "Цена".</t>
  </si>
  <si>
    <t>Вывод: лучшая скорость у "автомобиль Tesla  Model 3 "</t>
  </si>
  <si>
    <t>Критерий</t>
  </si>
  <si>
    <t>Вес</t>
  </si>
  <si>
    <t>Таблица средних значений</t>
  </si>
  <si>
    <t>Альтернативы</t>
  </si>
  <si>
    <t>Результаты</t>
  </si>
  <si>
    <r>
      <t xml:space="preserve">Вывод: </t>
    </r>
    <r>
      <rPr>
        <sz val="11"/>
        <color theme="1"/>
        <rFont val="Calibri"/>
        <family val="2"/>
        <charset val="204"/>
        <scheme val="minor"/>
      </rPr>
      <t>"велосипед Polygon STRATTOS S2" является наиболее предпочтительным средством передвижения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</si>
</sst>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2" fontId="0" fillId="3" borderId="1" xfId="0" applyNumberFormat="1" applyFill="1" applyBorder="1" applyAlignment="1">
      <alignment horizontal="center"/>
    </xf>
    <xf numFmtId="12" fontId="0" fillId="3" borderId="1" xfId="0" applyNumberForma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12" fontId="0" fillId="3" borderId="4" xfId="0" applyNumberFormat="1" applyFill="1" applyBorder="1" applyAlignment="1">
      <alignment horizontal="center"/>
    </xf>
    <xf numFmtId="12" fontId="0" fillId="3" borderId="5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4" borderId="0" xfId="0" applyFill="1"/>
    <xf numFmtId="0" fontId="2" fillId="2" borderId="1" xfId="0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2" fontId="0" fillId="6" borderId="1" xfId="0" applyNumberFormat="1" applyFill="1" applyBorder="1" applyAlignment="1">
      <alignment horizontal="center" vertical="center"/>
    </xf>
    <xf numFmtId="12" fontId="0" fillId="6" borderId="1" xfId="0" applyNumberFormat="1" applyFill="1" applyBorder="1" applyAlignment="1">
      <alignment horizontal="center"/>
    </xf>
    <xf numFmtId="12" fontId="0" fillId="6" borderId="1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9" fontId="1" fillId="3" borderId="1" xfId="1" applyFont="1" applyFill="1" applyBorder="1" applyAlignment="1">
      <alignment horizontal="center"/>
    </xf>
    <xf numFmtId="165" fontId="2" fillId="3" borderId="4" xfId="0" applyNumberFormat="1" applyFont="1" applyFill="1" applyBorder="1" applyAlignment="1">
      <alignment horizontal="center"/>
    </xf>
    <xf numFmtId="165" fontId="2" fillId="3" borderId="5" xfId="0" applyNumberFormat="1" applyFont="1" applyFill="1" applyBorder="1" applyAlignment="1">
      <alignment horizontal="center"/>
    </xf>
    <xf numFmtId="9" fontId="1" fillId="3" borderId="1" xfId="0" applyNumberFormat="1" applyFont="1" applyFill="1" applyBorder="1" applyAlignment="1">
      <alignment horizontal="center"/>
    </xf>
    <xf numFmtId="9" fontId="1" fillId="3" borderId="7" xfId="0" applyNumberFormat="1" applyFont="1" applyFill="1" applyBorder="1" applyAlignment="1">
      <alignment horizontal="center" wrapText="1"/>
    </xf>
    <xf numFmtId="9" fontId="1" fillId="3" borderId="8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9" fontId="0" fillId="8" borderId="1" xfId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0" xfId="0" applyFont="1" applyFill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5" fillId="4" borderId="0" xfId="0" applyFont="1" applyFill="1"/>
    <xf numFmtId="2" fontId="0" fillId="10" borderId="1" xfId="0" applyNumberFormat="1" applyFill="1" applyBorder="1" applyAlignment="1">
      <alignment horizontal="center"/>
    </xf>
    <xf numFmtId="9" fontId="0" fillId="10" borderId="1" xfId="1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tabSelected="1" topLeftCell="A69" workbookViewId="0">
      <selection activeCell="G96" sqref="G96"/>
    </sheetView>
  </sheetViews>
  <sheetFormatPr defaultRowHeight="15" x14ac:dyDescent="0.25"/>
  <cols>
    <col min="2" max="2" width="12.5703125" customWidth="1"/>
    <col min="3" max="3" width="15.85546875" customWidth="1"/>
    <col min="4" max="4" width="14.42578125" customWidth="1"/>
    <col min="5" max="5" width="10.5703125" bestFit="1" customWidth="1"/>
    <col min="6" max="6" width="11.28515625" customWidth="1"/>
    <col min="7" max="7" width="10.140625" customWidth="1"/>
    <col min="9" max="9" width="10.5703125" customWidth="1"/>
    <col min="13" max="13" width="14.5703125" customWidth="1"/>
    <col min="14" max="14" width="13.7109375" customWidth="1"/>
    <col min="15" max="15" width="10.7109375" customWidth="1"/>
    <col min="16" max="16" width="13.28515625" customWidth="1"/>
    <col min="17" max="18" width="11" customWidth="1"/>
    <col min="20" max="20" width="11" customWidth="1"/>
    <col min="21" max="21" width="10.28515625" customWidth="1"/>
    <col min="22" max="22" width="10" customWidth="1"/>
  </cols>
  <sheetData>
    <row r="1" spans="1:8" x14ac:dyDescent="0.25">
      <c r="A1" s="19" t="s">
        <v>0</v>
      </c>
      <c r="B1" s="19"/>
      <c r="C1" s="19"/>
      <c r="D1" s="19"/>
      <c r="E1" s="12">
        <v>1</v>
      </c>
      <c r="F1" s="26"/>
      <c r="G1" s="26"/>
    </row>
    <row r="2" spans="1:8" x14ac:dyDescent="0.25">
      <c r="A2" s="19" t="s">
        <v>1</v>
      </c>
      <c r="B2" s="19"/>
      <c r="C2" s="19"/>
      <c r="D2" s="19"/>
      <c r="E2" s="12">
        <v>2</v>
      </c>
      <c r="F2" s="26"/>
      <c r="G2" s="26"/>
    </row>
    <row r="3" spans="1:8" x14ac:dyDescent="0.25">
      <c r="A3" s="19" t="s">
        <v>2</v>
      </c>
      <c r="B3" s="19"/>
      <c r="C3" s="19"/>
      <c r="D3" s="19"/>
      <c r="E3" s="12">
        <v>3</v>
      </c>
      <c r="F3" s="26"/>
      <c r="G3" s="26"/>
    </row>
    <row r="4" spans="1:8" x14ac:dyDescent="0.25">
      <c r="A4" s="19" t="s">
        <v>3</v>
      </c>
      <c r="B4" s="19"/>
      <c r="C4" s="19"/>
      <c r="D4" s="19"/>
      <c r="E4" s="12">
        <v>4</v>
      </c>
      <c r="F4" s="26"/>
      <c r="G4" s="26"/>
    </row>
    <row r="5" spans="1:8" x14ac:dyDescent="0.25">
      <c r="A5" s="19" t="s">
        <v>4</v>
      </c>
      <c r="B5" s="19"/>
      <c r="C5" s="19"/>
      <c r="D5" s="19"/>
      <c r="E5" s="12">
        <v>5</v>
      </c>
      <c r="F5" s="26"/>
      <c r="G5" s="26"/>
    </row>
    <row r="6" spans="1:8" x14ac:dyDescent="0.25">
      <c r="A6" s="19" t="s">
        <v>5</v>
      </c>
      <c r="B6" s="19"/>
      <c r="C6" s="19"/>
      <c r="D6" s="19"/>
      <c r="E6" s="12">
        <v>6</v>
      </c>
      <c r="F6" s="26"/>
      <c r="G6" s="26"/>
    </row>
    <row r="7" spans="1:8" x14ac:dyDescent="0.25">
      <c r="A7" s="19" t="s">
        <v>6</v>
      </c>
      <c r="B7" s="19"/>
      <c r="C7" s="19"/>
      <c r="D7" s="19"/>
      <c r="E7" s="12">
        <v>7</v>
      </c>
      <c r="F7" s="26"/>
      <c r="G7" s="26"/>
    </row>
    <row r="8" spans="1:8" x14ac:dyDescent="0.25">
      <c r="A8" s="19" t="s">
        <v>7</v>
      </c>
      <c r="B8" s="19"/>
      <c r="C8" s="19"/>
      <c r="D8" s="19"/>
      <c r="E8" s="12">
        <v>8</v>
      </c>
      <c r="F8" s="26"/>
      <c r="G8" s="26"/>
    </row>
    <row r="9" spans="1:8" x14ac:dyDescent="0.25">
      <c r="A9" s="19" t="s">
        <v>8</v>
      </c>
      <c r="B9" s="19"/>
      <c r="C9" s="19"/>
      <c r="D9" s="19"/>
      <c r="E9" s="12">
        <v>9</v>
      </c>
      <c r="F9" s="26"/>
      <c r="G9" s="26"/>
    </row>
    <row r="10" spans="1:8" x14ac:dyDescent="0.25">
      <c r="A10" s="26"/>
      <c r="B10" s="26"/>
      <c r="C10" s="26"/>
      <c r="D10" s="26"/>
      <c r="E10" s="26"/>
      <c r="F10" s="26"/>
      <c r="G10" s="26"/>
    </row>
    <row r="11" spans="1:8" x14ac:dyDescent="0.25">
      <c r="A11" s="5" t="s">
        <v>9</v>
      </c>
      <c r="B11" s="5"/>
      <c r="C11" s="5"/>
      <c r="D11" s="5"/>
      <c r="E11" s="5"/>
      <c r="F11" s="5"/>
      <c r="G11" s="26"/>
    </row>
    <row r="12" spans="1:8" x14ac:dyDescent="0.25">
      <c r="A12" s="26"/>
      <c r="B12" s="26"/>
      <c r="C12" s="26"/>
      <c r="D12" s="26"/>
      <c r="E12" s="26"/>
      <c r="F12" s="26"/>
      <c r="G12" s="26"/>
    </row>
    <row r="13" spans="1:8" x14ac:dyDescent="0.25">
      <c r="A13" s="5" t="s">
        <v>10</v>
      </c>
      <c r="B13" s="5"/>
      <c r="C13" s="5"/>
      <c r="D13" s="5"/>
      <c r="E13" s="5"/>
      <c r="F13" s="5"/>
      <c r="G13" s="26"/>
      <c r="H13" s="2"/>
    </row>
    <row r="14" spans="1:8" x14ac:dyDescent="0.25">
      <c r="A14" s="26"/>
      <c r="B14" s="26"/>
      <c r="C14" s="26"/>
      <c r="D14" s="26"/>
      <c r="E14" s="26"/>
      <c r="F14" s="26"/>
      <c r="G14" s="26"/>
    </row>
    <row r="15" spans="1:8" x14ac:dyDescent="0.25">
      <c r="A15" s="5" t="s">
        <v>11</v>
      </c>
      <c r="B15" s="5"/>
      <c r="C15" s="5"/>
      <c r="D15" s="5"/>
      <c r="E15" s="26"/>
    </row>
    <row r="16" spans="1:8" x14ac:dyDescent="0.25">
      <c r="A16" s="8">
        <v>1</v>
      </c>
      <c r="B16" s="7" t="s">
        <v>13</v>
      </c>
      <c r="C16" s="7"/>
      <c r="D16" s="7"/>
      <c r="E16" s="26"/>
    </row>
    <row r="17" spans="1:26" x14ac:dyDescent="0.25">
      <c r="A17" s="1"/>
      <c r="B17" s="12">
        <v>1</v>
      </c>
      <c r="C17" s="10" t="s">
        <v>12</v>
      </c>
      <c r="D17" s="10"/>
      <c r="E17" s="26"/>
    </row>
    <row r="18" spans="1:26" x14ac:dyDescent="0.25">
      <c r="A18" s="1"/>
      <c r="B18" s="12">
        <v>2</v>
      </c>
      <c r="C18" s="10" t="s">
        <v>14</v>
      </c>
      <c r="D18" s="10"/>
      <c r="E18" s="26"/>
    </row>
    <row r="19" spans="1:26" x14ac:dyDescent="0.25">
      <c r="A19" s="1"/>
      <c r="B19" s="12">
        <v>3</v>
      </c>
      <c r="C19" s="10" t="s">
        <v>29</v>
      </c>
      <c r="D19" s="10"/>
      <c r="E19" s="26"/>
    </row>
    <row r="20" spans="1:26" x14ac:dyDescent="0.25">
      <c r="A20" s="1"/>
      <c r="B20" s="12">
        <v>4</v>
      </c>
      <c r="C20" s="10" t="s">
        <v>15</v>
      </c>
      <c r="D20" s="10"/>
      <c r="E20" s="26"/>
    </row>
    <row r="21" spans="1:26" x14ac:dyDescent="0.25">
      <c r="A21" s="1"/>
      <c r="B21" s="12">
        <v>5</v>
      </c>
      <c r="C21" s="10" t="s">
        <v>16</v>
      </c>
      <c r="D21" s="10"/>
      <c r="E21" s="26"/>
    </row>
    <row r="22" spans="1:26" x14ac:dyDescent="0.25">
      <c r="A22" s="8">
        <v>2</v>
      </c>
      <c r="B22" s="7" t="s">
        <v>17</v>
      </c>
      <c r="C22" s="7"/>
      <c r="D22" s="7"/>
      <c r="E22" s="26"/>
    </row>
    <row r="23" spans="1:26" x14ac:dyDescent="0.25">
      <c r="A23" s="1"/>
      <c r="B23" s="12">
        <v>1</v>
      </c>
      <c r="C23" s="10" t="s">
        <v>18</v>
      </c>
      <c r="D23" s="10"/>
      <c r="E23" s="26"/>
      <c r="F23" s="3" t="s">
        <v>19</v>
      </c>
      <c r="G23" s="3"/>
      <c r="H23" s="3"/>
      <c r="I23" s="3"/>
      <c r="K23" s="4">
        <v>4530000</v>
      </c>
      <c r="L23" s="3"/>
      <c r="N23" s="3" t="s">
        <v>23</v>
      </c>
      <c r="O23" s="3"/>
    </row>
    <row r="24" spans="1:26" x14ac:dyDescent="0.25">
      <c r="A24" s="1"/>
      <c r="B24" s="12">
        <v>2</v>
      </c>
      <c r="C24" s="10" t="s">
        <v>20</v>
      </c>
      <c r="D24" s="10"/>
      <c r="E24" s="26"/>
      <c r="F24" s="3" t="s">
        <v>21</v>
      </c>
      <c r="G24" s="3"/>
      <c r="H24" s="3"/>
      <c r="I24" s="3"/>
      <c r="K24" s="3" t="s">
        <v>22</v>
      </c>
      <c r="L24" s="3"/>
      <c r="N24" s="3" t="s">
        <v>24</v>
      </c>
      <c r="O24" s="3"/>
    </row>
    <row r="25" spans="1:26" x14ac:dyDescent="0.25">
      <c r="A25" s="1"/>
      <c r="B25" s="12">
        <v>3</v>
      </c>
      <c r="C25" s="10" t="s">
        <v>25</v>
      </c>
      <c r="D25" s="10"/>
      <c r="E25" s="26"/>
      <c r="F25" s="3" t="s">
        <v>27</v>
      </c>
      <c r="G25" s="3"/>
      <c r="H25" s="3"/>
      <c r="I25" s="3"/>
      <c r="K25" s="4">
        <v>124000</v>
      </c>
      <c r="L25" s="3"/>
      <c r="N25" s="3" t="s">
        <v>26</v>
      </c>
      <c r="O25" s="3"/>
      <c r="Q25" t="s">
        <v>28</v>
      </c>
    </row>
    <row r="26" spans="1:26" x14ac:dyDescent="0.25">
      <c r="A26" s="26"/>
      <c r="B26" s="26"/>
      <c r="C26" s="26"/>
      <c r="D26" s="26"/>
      <c r="E26" s="26"/>
    </row>
    <row r="27" spans="1:26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5" customHeight="1" x14ac:dyDescent="0.25">
      <c r="A28" s="26"/>
      <c r="B28" s="7" t="s">
        <v>31</v>
      </c>
      <c r="C28" s="7"/>
      <c r="D28" s="7"/>
      <c r="E28" s="7"/>
      <c r="F28" s="7"/>
      <c r="G28" s="7"/>
      <c r="H28" s="7"/>
      <c r="I28" s="7"/>
      <c r="J28" s="7"/>
      <c r="K28" s="7"/>
      <c r="L28" s="26"/>
      <c r="M28" s="27" t="s">
        <v>33</v>
      </c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44" t="s">
        <v>40</v>
      </c>
      <c r="Z28" s="26"/>
    </row>
    <row r="29" spans="1:26" x14ac:dyDescent="0.25">
      <c r="A29" s="26"/>
      <c r="B29" s="10"/>
      <c r="C29" s="10"/>
      <c r="D29" s="12" t="s">
        <v>12</v>
      </c>
      <c r="E29" s="12" t="s">
        <v>14</v>
      </c>
      <c r="F29" s="10" t="s">
        <v>29</v>
      </c>
      <c r="G29" s="10"/>
      <c r="H29" s="10"/>
      <c r="I29" s="12" t="s">
        <v>15</v>
      </c>
      <c r="J29" s="10" t="s">
        <v>16</v>
      </c>
      <c r="K29" s="10"/>
      <c r="L29" s="26"/>
      <c r="M29" s="10"/>
      <c r="N29" s="10"/>
      <c r="O29" s="12" t="s">
        <v>12</v>
      </c>
      <c r="P29" s="12" t="s">
        <v>14</v>
      </c>
      <c r="Q29" s="10" t="s">
        <v>29</v>
      </c>
      <c r="R29" s="10"/>
      <c r="S29" s="10"/>
      <c r="T29" s="12" t="s">
        <v>15</v>
      </c>
      <c r="U29" s="10" t="s">
        <v>16</v>
      </c>
      <c r="V29" s="10"/>
      <c r="W29" s="12" t="s">
        <v>34</v>
      </c>
      <c r="X29" s="12" t="s">
        <v>35</v>
      </c>
      <c r="Y29" s="45"/>
      <c r="Z29" s="26"/>
    </row>
    <row r="30" spans="1:26" x14ac:dyDescent="0.25">
      <c r="A30" s="26"/>
      <c r="B30" s="10" t="s">
        <v>12</v>
      </c>
      <c r="C30" s="10"/>
      <c r="D30" s="32">
        <v>1</v>
      </c>
      <c r="E30" s="13">
        <f>1/D31</f>
        <v>0.14285714285714285</v>
      </c>
      <c r="F30" s="14">
        <f>1/D32</f>
        <v>0.33333333333333331</v>
      </c>
      <c r="G30" s="14"/>
      <c r="H30" s="14"/>
      <c r="I30" s="13">
        <f>1/D33</f>
        <v>0.25</v>
      </c>
      <c r="J30" s="14">
        <f>1/D34</f>
        <v>0.5</v>
      </c>
      <c r="K30" s="14"/>
      <c r="L30" s="26"/>
      <c r="M30" s="10" t="s">
        <v>12</v>
      </c>
      <c r="N30" s="10"/>
      <c r="O30" s="28">
        <f>D30/$D$35</f>
        <v>5.8823529411764705E-2</v>
      </c>
      <c r="P30" s="28">
        <f>E30/$E$35</f>
        <v>1.9108280254777069E-2</v>
      </c>
      <c r="Q30" s="22">
        <f>F30/$F$35</f>
        <v>4.2553191489361694E-2</v>
      </c>
      <c r="R30" s="22"/>
      <c r="S30" s="22"/>
      <c r="T30" s="29">
        <f>I30/$I$35</f>
        <v>9.6774193548387108E-2</v>
      </c>
      <c r="U30" s="22">
        <f>J30/$J$35</f>
        <v>8.6956521739130432E-2</v>
      </c>
      <c r="V30" s="22"/>
      <c r="W30" s="29">
        <f>AVERAGE(O30:V30)</f>
        <v>6.0843143288684197E-2</v>
      </c>
      <c r="X30" s="30">
        <f>W30</f>
        <v>6.0843143288684197E-2</v>
      </c>
      <c r="Y30" s="43" t="str">
        <f>IF(W30=MIN($W$30:$W$34),"Да","Нет")</f>
        <v>Да</v>
      </c>
      <c r="Z30" s="26"/>
    </row>
    <row r="31" spans="1:26" x14ac:dyDescent="0.25">
      <c r="A31" s="26"/>
      <c r="B31" s="10" t="s">
        <v>14</v>
      </c>
      <c r="C31" s="10"/>
      <c r="D31" s="13">
        <v>7</v>
      </c>
      <c r="E31" s="33">
        <v>1</v>
      </c>
      <c r="F31" s="14">
        <v>3</v>
      </c>
      <c r="G31" s="14"/>
      <c r="H31" s="14"/>
      <c r="I31" s="13">
        <f>1/E33</f>
        <v>0.5</v>
      </c>
      <c r="J31" s="14">
        <f>1/E34</f>
        <v>0.25</v>
      </c>
      <c r="K31" s="14"/>
      <c r="L31" s="26"/>
      <c r="M31" s="10" t="s">
        <v>14</v>
      </c>
      <c r="N31" s="10"/>
      <c r="O31" s="28">
        <f t="shared" ref="O31:O33" si="0">D31/$D$35</f>
        <v>0.41176470588235292</v>
      </c>
      <c r="P31" s="28">
        <f t="shared" ref="P31:P34" si="1">E31/$E$35</f>
        <v>0.13375796178343949</v>
      </c>
      <c r="Q31" s="22">
        <f t="shared" ref="Q31:Q34" si="2">F31/$F$35</f>
        <v>0.38297872340425532</v>
      </c>
      <c r="R31" s="22"/>
      <c r="S31" s="22"/>
      <c r="T31" s="29">
        <f t="shared" ref="T31:T33" si="3">I31/$I$35</f>
        <v>0.19354838709677422</v>
      </c>
      <c r="U31" s="22">
        <f t="shared" ref="U31:U33" si="4">J31/$J$35</f>
        <v>4.3478260869565216E-2</v>
      </c>
      <c r="V31" s="22"/>
      <c r="W31" s="29">
        <f t="shared" ref="W31:W34" si="5">AVERAGE(O31:V31)</f>
        <v>0.23310560780727743</v>
      </c>
      <c r="X31" s="30">
        <f t="shared" ref="X31:X34" si="6">W31</f>
        <v>0.23310560780727743</v>
      </c>
      <c r="Y31" s="43" t="str">
        <f t="shared" ref="Y31:Y34" si="7">IF(W31=MIN($W$30:$W$34),"Да","Нет")</f>
        <v>Нет</v>
      </c>
      <c r="Z31" s="26"/>
    </row>
    <row r="32" spans="1:26" x14ac:dyDescent="0.25">
      <c r="A32" s="26"/>
      <c r="B32" s="10" t="s">
        <v>29</v>
      </c>
      <c r="C32" s="10"/>
      <c r="D32" s="13">
        <v>3</v>
      </c>
      <c r="E32" s="13">
        <f>1/F31</f>
        <v>0.33333333333333331</v>
      </c>
      <c r="F32" s="34">
        <v>1</v>
      </c>
      <c r="G32" s="34"/>
      <c r="H32" s="34"/>
      <c r="I32" s="13">
        <f>1/F33</f>
        <v>0.33333333333333331</v>
      </c>
      <c r="J32" s="14">
        <v>2</v>
      </c>
      <c r="K32" s="14"/>
      <c r="L32" s="26"/>
      <c r="M32" s="10" t="s">
        <v>29</v>
      </c>
      <c r="N32" s="10"/>
      <c r="O32" s="28">
        <f t="shared" si="0"/>
        <v>0.17647058823529413</v>
      </c>
      <c r="P32" s="28">
        <f t="shared" si="1"/>
        <v>4.4585987261146494E-2</v>
      </c>
      <c r="Q32" s="22">
        <f t="shared" si="2"/>
        <v>0.1276595744680851</v>
      </c>
      <c r="R32" s="22"/>
      <c r="S32" s="22"/>
      <c r="T32" s="29">
        <f t="shared" si="3"/>
        <v>0.12903225806451613</v>
      </c>
      <c r="U32" s="22">
        <f t="shared" si="4"/>
        <v>0.34782608695652173</v>
      </c>
      <c r="V32" s="22"/>
      <c r="W32" s="29">
        <f t="shared" si="5"/>
        <v>0.16511489899711271</v>
      </c>
      <c r="X32" s="30">
        <f t="shared" si="6"/>
        <v>0.16511489899711271</v>
      </c>
      <c r="Y32" s="43" t="str">
        <f t="shared" si="7"/>
        <v>Нет</v>
      </c>
      <c r="Z32" s="26"/>
    </row>
    <row r="33" spans="1:26" x14ac:dyDescent="0.25">
      <c r="A33" s="26"/>
      <c r="B33" s="10" t="s">
        <v>15</v>
      </c>
      <c r="C33" s="10"/>
      <c r="D33" s="13">
        <v>4</v>
      </c>
      <c r="E33" s="13">
        <v>2</v>
      </c>
      <c r="F33" s="14">
        <v>3</v>
      </c>
      <c r="G33" s="14"/>
      <c r="H33" s="14"/>
      <c r="I33" s="33">
        <v>1</v>
      </c>
      <c r="J33" s="14">
        <v>2</v>
      </c>
      <c r="K33" s="14"/>
      <c r="L33" s="26"/>
      <c r="M33" s="10" t="s">
        <v>15</v>
      </c>
      <c r="N33" s="10"/>
      <c r="O33" s="28">
        <f t="shared" si="0"/>
        <v>0.23529411764705882</v>
      </c>
      <c r="P33" s="28">
        <f t="shared" si="1"/>
        <v>0.26751592356687898</v>
      </c>
      <c r="Q33" s="22">
        <f t="shared" si="2"/>
        <v>0.38297872340425532</v>
      </c>
      <c r="R33" s="22"/>
      <c r="S33" s="22"/>
      <c r="T33" s="29">
        <f t="shared" si="3"/>
        <v>0.38709677419354843</v>
      </c>
      <c r="U33" s="22">
        <f t="shared" si="4"/>
        <v>0.34782608695652173</v>
      </c>
      <c r="V33" s="22"/>
      <c r="W33" s="29">
        <f t="shared" si="5"/>
        <v>0.32414232515365266</v>
      </c>
      <c r="X33" s="43">
        <f t="shared" si="6"/>
        <v>0.32414232515365266</v>
      </c>
      <c r="Y33" s="43" t="str">
        <f t="shared" si="7"/>
        <v>Нет</v>
      </c>
      <c r="Z33" s="26"/>
    </row>
    <row r="34" spans="1:26" x14ac:dyDescent="0.25">
      <c r="A34" s="26"/>
      <c r="B34" s="10" t="s">
        <v>16</v>
      </c>
      <c r="C34" s="10"/>
      <c r="D34" s="13">
        <v>2</v>
      </c>
      <c r="E34" s="13">
        <v>4</v>
      </c>
      <c r="F34" s="14">
        <f>1/J32</f>
        <v>0.5</v>
      </c>
      <c r="G34" s="14"/>
      <c r="H34" s="14"/>
      <c r="I34" s="13">
        <f>1/J33</f>
        <v>0.5</v>
      </c>
      <c r="J34" s="34">
        <v>1</v>
      </c>
      <c r="K34" s="34"/>
      <c r="L34" s="26"/>
      <c r="M34" s="10" t="s">
        <v>16</v>
      </c>
      <c r="N34" s="10"/>
      <c r="O34" s="28">
        <f>D34/$D$35</f>
        <v>0.11764705882352941</v>
      </c>
      <c r="P34" s="28">
        <f t="shared" si="1"/>
        <v>0.53503184713375795</v>
      </c>
      <c r="Q34" s="22">
        <f t="shared" si="2"/>
        <v>6.3829787234042548E-2</v>
      </c>
      <c r="R34" s="22"/>
      <c r="S34" s="22"/>
      <c r="T34" s="29">
        <f>I34/$I$35</f>
        <v>0.19354838709677422</v>
      </c>
      <c r="U34" s="22">
        <f>J34/$J$35</f>
        <v>0.17391304347826086</v>
      </c>
      <c r="V34" s="22"/>
      <c r="W34" s="29">
        <f t="shared" si="5"/>
        <v>0.216794024753273</v>
      </c>
      <c r="X34" s="30">
        <f t="shared" si="6"/>
        <v>0.216794024753273</v>
      </c>
      <c r="Y34" s="43" t="str">
        <f t="shared" si="7"/>
        <v>Нет</v>
      </c>
      <c r="Z34" s="26"/>
    </row>
    <row r="35" spans="1:26" x14ac:dyDescent="0.25">
      <c r="A35" s="26"/>
      <c r="B35" s="9" t="s">
        <v>30</v>
      </c>
      <c r="C35" s="9"/>
      <c r="D35" s="15">
        <f>SUM(D30:D34)</f>
        <v>17</v>
      </c>
      <c r="E35" s="15">
        <f>SUM(E30:E34)</f>
        <v>7.4761904761904763</v>
      </c>
      <c r="F35" s="16">
        <f>SUM(F30:H34)</f>
        <v>7.8333333333333339</v>
      </c>
      <c r="G35" s="16"/>
      <c r="H35" s="16"/>
      <c r="I35" s="17">
        <f>SUM(I30:I34)</f>
        <v>2.583333333333333</v>
      </c>
      <c r="J35" s="18">
        <f>SUM(J30:K34)</f>
        <v>5.75</v>
      </c>
      <c r="K35" s="18"/>
      <c r="L35" s="26"/>
      <c r="M35" s="31" t="s">
        <v>41</v>
      </c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26"/>
    </row>
    <row r="36" spans="1:26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" customHeight="1" x14ac:dyDescent="0.25">
      <c r="A37" s="26"/>
      <c r="B37" s="6" t="s">
        <v>32</v>
      </c>
      <c r="C37" s="6"/>
      <c r="D37" s="6"/>
      <c r="E37" s="6"/>
      <c r="F37" s="6"/>
      <c r="G37" s="6"/>
      <c r="H37" s="6"/>
      <c r="I37" s="6"/>
      <c r="J37" s="26"/>
      <c r="K37" s="26"/>
      <c r="L37" s="26"/>
      <c r="M37" s="27" t="s">
        <v>36</v>
      </c>
      <c r="N37" s="27"/>
      <c r="O37" s="27"/>
      <c r="P37" s="27"/>
      <c r="Q37" s="27"/>
      <c r="R37" s="27"/>
      <c r="S37" s="27"/>
      <c r="T37" s="27"/>
      <c r="U37" s="27"/>
      <c r="V37" s="27"/>
      <c r="W37" s="44" t="s">
        <v>40</v>
      </c>
      <c r="X37" s="26"/>
      <c r="Y37" s="26"/>
      <c r="Z37" s="26"/>
    </row>
    <row r="38" spans="1:26" x14ac:dyDescent="0.25">
      <c r="A38" s="26"/>
      <c r="B38" s="24" t="s">
        <v>12</v>
      </c>
      <c r="C38" s="25"/>
      <c r="D38" s="11" t="s">
        <v>25</v>
      </c>
      <c r="E38" s="11"/>
      <c r="F38" s="11" t="s">
        <v>20</v>
      </c>
      <c r="G38" s="11"/>
      <c r="H38" s="11" t="s">
        <v>18</v>
      </c>
      <c r="I38" s="11"/>
      <c r="J38" s="26"/>
      <c r="K38" s="26"/>
      <c r="L38" s="26"/>
      <c r="M38" s="9" t="s">
        <v>12</v>
      </c>
      <c r="N38" s="9"/>
      <c r="O38" s="11" t="s">
        <v>25</v>
      </c>
      <c r="P38" s="11"/>
      <c r="Q38" s="11" t="s">
        <v>20</v>
      </c>
      <c r="R38" s="11"/>
      <c r="S38" s="11" t="s">
        <v>18</v>
      </c>
      <c r="T38" s="11"/>
      <c r="U38" s="12" t="s">
        <v>34</v>
      </c>
      <c r="V38" s="12" t="s">
        <v>35</v>
      </c>
      <c r="W38" s="45"/>
      <c r="X38" s="26"/>
      <c r="Y38" s="26"/>
      <c r="Z38" s="26"/>
    </row>
    <row r="39" spans="1:26" x14ac:dyDescent="0.25">
      <c r="A39" s="26"/>
      <c r="B39" s="10" t="s">
        <v>25</v>
      </c>
      <c r="C39" s="10"/>
      <c r="D39" s="35">
        <v>1</v>
      </c>
      <c r="E39" s="36"/>
      <c r="F39" s="20">
        <v>3</v>
      </c>
      <c r="G39" s="21"/>
      <c r="H39" s="20">
        <f>1/D41</f>
        <v>0.2</v>
      </c>
      <c r="I39" s="21"/>
      <c r="J39" s="26"/>
      <c r="K39" s="26"/>
      <c r="L39" s="26"/>
      <c r="M39" s="10" t="s">
        <v>25</v>
      </c>
      <c r="N39" s="10"/>
      <c r="O39" s="22">
        <f>D39/$D$42</f>
        <v>0.15789473684210528</v>
      </c>
      <c r="P39" s="22"/>
      <c r="Q39" s="22">
        <f>F39/$F$42</f>
        <v>0.23076923076923078</v>
      </c>
      <c r="R39" s="22"/>
      <c r="S39" s="22">
        <f>H39/$H$42</f>
        <v>0.15254237288135594</v>
      </c>
      <c r="T39" s="22"/>
      <c r="U39" s="29">
        <f>AVERAGE(O39:T39)</f>
        <v>0.18040211349756399</v>
      </c>
      <c r="V39" s="38">
        <f>U39</f>
        <v>0.18040211349756399</v>
      </c>
      <c r="W39" s="43" t="str">
        <f>IF(U39=MIN($U$39:$U$41),"Да","Нет")</f>
        <v>Нет</v>
      </c>
      <c r="X39" s="26"/>
      <c r="Y39" s="26"/>
      <c r="Z39" s="26"/>
    </row>
    <row r="40" spans="1:26" x14ac:dyDescent="0.25">
      <c r="A40" s="26"/>
      <c r="B40" s="10" t="s">
        <v>20</v>
      </c>
      <c r="C40" s="10"/>
      <c r="D40" s="20">
        <f>1/F39</f>
        <v>0.33333333333333331</v>
      </c>
      <c r="E40" s="21"/>
      <c r="F40" s="35">
        <v>1</v>
      </c>
      <c r="G40" s="36"/>
      <c r="H40" s="20">
        <f>1/F41</f>
        <v>0.1111111111111111</v>
      </c>
      <c r="I40" s="21"/>
      <c r="J40" s="26"/>
      <c r="K40" s="26"/>
      <c r="L40" s="26"/>
      <c r="M40" s="10" t="s">
        <v>20</v>
      </c>
      <c r="N40" s="10"/>
      <c r="O40" s="22">
        <f t="shared" ref="O40:O41" si="8">D40/$D$42</f>
        <v>5.2631578947368418E-2</v>
      </c>
      <c r="P40" s="22"/>
      <c r="Q40" s="22">
        <f t="shared" ref="Q40:Q41" si="9">F40/$F$42</f>
        <v>7.6923076923076927E-2</v>
      </c>
      <c r="R40" s="22"/>
      <c r="S40" s="22">
        <f t="shared" ref="S40:S41" si="10">H40/$H$42</f>
        <v>8.4745762711864403E-2</v>
      </c>
      <c r="T40" s="22"/>
      <c r="U40" s="29">
        <f t="shared" ref="U40" si="11">AVERAGE(O40:T40)</f>
        <v>7.1433472860769912E-2</v>
      </c>
      <c r="V40" s="40">
        <f t="shared" ref="V40:V41" si="12">U40</f>
        <v>7.1433472860769912E-2</v>
      </c>
      <c r="W40" s="43" t="str">
        <f t="shared" ref="W40:W41" si="13">IF(U40=MIN($U$39:$U$41),"Да","Нет")</f>
        <v>Да</v>
      </c>
      <c r="X40" s="26"/>
      <c r="Y40" s="26"/>
      <c r="Z40" s="26"/>
    </row>
    <row r="41" spans="1:26" x14ac:dyDescent="0.25">
      <c r="A41" s="26"/>
      <c r="B41" s="10" t="s">
        <v>18</v>
      </c>
      <c r="C41" s="10"/>
      <c r="D41" s="14">
        <v>5</v>
      </c>
      <c r="E41" s="14"/>
      <c r="F41" s="14">
        <v>9</v>
      </c>
      <c r="G41" s="14"/>
      <c r="H41" s="37">
        <v>1</v>
      </c>
      <c r="I41" s="37"/>
      <c r="J41" s="26"/>
      <c r="K41" s="26"/>
      <c r="L41" s="26"/>
      <c r="M41" s="10" t="s">
        <v>18</v>
      </c>
      <c r="N41" s="10"/>
      <c r="O41" s="22">
        <f t="shared" si="8"/>
        <v>0.78947368421052633</v>
      </c>
      <c r="P41" s="22"/>
      <c r="Q41" s="22">
        <f t="shared" si="9"/>
        <v>0.69230769230769229</v>
      </c>
      <c r="R41" s="22"/>
      <c r="S41" s="22">
        <f t="shared" si="10"/>
        <v>0.76271186440677963</v>
      </c>
      <c r="T41" s="22"/>
      <c r="U41" s="29">
        <f>AVERAGE(O41:T41)</f>
        <v>0.74816441364166619</v>
      </c>
      <c r="V41" s="40">
        <f t="shared" si="12"/>
        <v>0.74816441364166619</v>
      </c>
      <c r="W41" s="43" t="str">
        <f t="shared" si="13"/>
        <v>Нет</v>
      </c>
      <c r="X41" s="26"/>
      <c r="Y41" s="26"/>
      <c r="Z41" s="26"/>
    </row>
    <row r="42" spans="1:26" x14ac:dyDescent="0.25">
      <c r="A42" s="26"/>
      <c r="B42" s="9" t="s">
        <v>30</v>
      </c>
      <c r="C42" s="9"/>
      <c r="D42" s="23">
        <f>SUM(D39:E41)</f>
        <v>6.333333333333333</v>
      </c>
      <c r="E42" s="23"/>
      <c r="F42" s="24">
        <f t="shared" ref="F42" si="14">SUM(F39:G41)</f>
        <v>13</v>
      </c>
      <c r="G42" s="25"/>
      <c r="H42" s="41">
        <f t="shared" ref="H42" si="15">SUM(H39:I41)</f>
        <v>1.3111111111111111</v>
      </c>
      <c r="I42" s="42"/>
      <c r="J42" s="26"/>
      <c r="K42" s="26"/>
      <c r="L42" s="26"/>
      <c r="M42" s="39" t="s">
        <v>37</v>
      </c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26"/>
      <c r="Y42" s="26"/>
      <c r="Z42" s="26"/>
    </row>
    <row r="43" spans="1:26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x14ac:dyDescent="0.25">
      <c r="A44" s="26"/>
      <c r="B44" s="6" t="s">
        <v>32</v>
      </c>
      <c r="C44" s="6"/>
      <c r="D44" s="6"/>
      <c r="E44" s="6"/>
      <c r="F44" s="6"/>
      <c r="G44" s="6"/>
      <c r="H44" s="6"/>
      <c r="I44" s="6"/>
      <c r="J44" s="26"/>
      <c r="K44" s="26"/>
      <c r="L44" s="26"/>
      <c r="M44" s="27" t="s">
        <v>36</v>
      </c>
      <c r="N44" s="27"/>
      <c r="O44" s="27"/>
      <c r="P44" s="27"/>
      <c r="Q44" s="27"/>
      <c r="R44" s="27"/>
      <c r="S44" s="27"/>
      <c r="T44" s="27"/>
      <c r="U44" s="27"/>
      <c r="V44" s="27"/>
      <c r="W44" s="44" t="s">
        <v>40</v>
      </c>
      <c r="X44" s="26"/>
      <c r="Y44" s="26"/>
      <c r="Z44" s="26"/>
    </row>
    <row r="45" spans="1:26" x14ac:dyDescent="0.25">
      <c r="A45" s="26"/>
      <c r="B45" s="9" t="s">
        <v>14</v>
      </c>
      <c r="C45" s="9"/>
      <c r="D45" s="11" t="s">
        <v>25</v>
      </c>
      <c r="E45" s="11"/>
      <c r="F45" s="11" t="s">
        <v>20</v>
      </c>
      <c r="G45" s="11"/>
      <c r="H45" s="11" t="s">
        <v>18</v>
      </c>
      <c r="I45" s="11"/>
      <c r="J45" s="26"/>
      <c r="K45" s="26"/>
      <c r="L45" s="26"/>
      <c r="M45" s="9" t="s">
        <v>14</v>
      </c>
      <c r="N45" s="9"/>
      <c r="O45" s="11" t="s">
        <v>25</v>
      </c>
      <c r="P45" s="11"/>
      <c r="Q45" s="11" t="s">
        <v>20</v>
      </c>
      <c r="R45" s="11"/>
      <c r="S45" s="11" t="s">
        <v>18</v>
      </c>
      <c r="T45" s="11"/>
      <c r="U45" s="12" t="s">
        <v>34</v>
      </c>
      <c r="V45" s="12" t="s">
        <v>35</v>
      </c>
      <c r="W45" s="45"/>
      <c r="X45" s="26"/>
      <c r="Y45" s="26"/>
      <c r="Z45" s="26"/>
    </row>
    <row r="46" spans="1:26" x14ac:dyDescent="0.25">
      <c r="A46" s="26"/>
      <c r="B46" s="10" t="s">
        <v>25</v>
      </c>
      <c r="C46" s="10"/>
      <c r="D46" s="35">
        <v>1</v>
      </c>
      <c r="E46" s="36"/>
      <c r="F46" s="20">
        <f>1/D47</f>
        <v>0.2</v>
      </c>
      <c r="G46" s="21"/>
      <c r="H46" s="20">
        <v>2</v>
      </c>
      <c r="I46" s="21"/>
      <c r="J46" s="26"/>
      <c r="K46" s="26"/>
      <c r="L46" s="26"/>
      <c r="M46" s="10" t="s">
        <v>25</v>
      </c>
      <c r="N46" s="10"/>
      <c r="O46" s="22">
        <f>D46/$D$49</f>
        <v>0.15384615384615385</v>
      </c>
      <c r="P46" s="22"/>
      <c r="Q46" s="22">
        <f>F46/$F$49</f>
        <v>0.14634146341463414</v>
      </c>
      <c r="R46" s="22"/>
      <c r="S46" s="22">
        <f>H46/$H$49</f>
        <v>0.22222222222222221</v>
      </c>
      <c r="T46" s="22"/>
      <c r="U46" s="29">
        <f>AVERAGE(O46:T46)</f>
        <v>0.1741366131610034</v>
      </c>
      <c r="V46" s="38">
        <f>U46</f>
        <v>0.1741366131610034</v>
      </c>
      <c r="W46" s="43" t="str">
        <f>IF(U46=MIN($U$46:$U$48),"Да","Нет")</f>
        <v>Нет</v>
      </c>
      <c r="X46" s="26"/>
      <c r="Y46" s="26"/>
      <c r="Z46" s="26"/>
    </row>
    <row r="47" spans="1:26" x14ac:dyDescent="0.25">
      <c r="A47" s="26"/>
      <c r="B47" s="10" t="s">
        <v>20</v>
      </c>
      <c r="C47" s="10"/>
      <c r="D47" s="20">
        <v>5</v>
      </c>
      <c r="E47" s="21"/>
      <c r="F47" s="35">
        <v>1</v>
      </c>
      <c r="G47" s="36"/>
      <c r="H47" s="20">
        <v>6</v>
      </c>
      <c r="I47" s="21"/>
      <c r="J47" s="26"/>
      <c r="K47" s="26"/>
      <c r="L47" s="26"/>
      <c r="M47" s="10" t="s">
        <v>20</v>
      </c>
      <c r="N47" s="10"/>
      <c r="O47" s="22">
        <f t="shared" ref="O47:O48" si="16">D47/$D$49</f>
        <v>0.76923076923076927</v>
      </c>
      <c r="P47" s="22"/>
      <c r="Q47" s="22">
        <f>F47/$F$49</f>
        <v>0.73170731707317072</v>
      </c>
      <c r="R47" s="22"/>
      <c r="S47" s="22">
        <f>H47/$H$49</f>
        <v>0.66666666666666663</v>
      </c>
      <c r="T47" s="22"/>
      <c r="U47" s="29">
        <f t="shared" ref="U47" si="17">AVERAGE(O47:T47)</f>
        <v>0.72253491765686884</v>
      </c>
      <c r="V47" s="40">
        <f t="shared" ref="V47:V48" si="18">U47</f>
        <v>0.72253491765686884</v>
      </c>
      <c r="W47" s="43" t="str">
        <f t="shared" ref="W47:W48" si="19">IF(U47=MIN($U$46:$U$48),"Да","Нет")</f>
        <v>Нет</v>
      </c>
      <c r="X47" s="26"/>
      <c r="Y47" s="26"/>
      <c r="Z47" s="26"/>
    </row>
    <row r="48" spans="1:26" x14ac:dyDescent="0.25">
      <c r="A48" s="26"/>
      <c r="B48" s="10" t="s">
        <v>18</v>
      </c>
      <c r="C48" s="10"/>
      <c r="D48" s="14">
        <f>1/H46</f>
        <v>0.5</v>
      </c>
      <c r="E48" s="14"/>
      <c r="F48" s="14">
        <f>1/H47</f>
        <v>0.16666666666666666</v>
      </c>
      <c r="G48" s="14"/>
      <c r="H48" s="37">
        <v>1</v>
      </c>
      <c r="I48" s="37"/>
      <c r="J48" s="26"/>
      <c r="K48" s="26"/>
      <c r="L48" s="26"/>
      <c r="M48" s="10" t="s">
        <v>18</v>
      </c>
      <c r="N48" s="10"/>
      <c r="O48" s="22">
        <f>D48/$D$49</f>
        <v>7.6923076923076927E-2</v>
      </c>
      <c r="P48" s="22"/>
      <c r="Q48" s="22">
        <f t="shared" ref="Q47:Q48" si="20">F48/$F$49</f>
        <v>0.12195121951219512</v>
      </c>
      <c r="R48" s="22"/>
      <c r="S48" s="22">
        <f>H48/$H$49</f>
        <v>0.1111111111111111</v>
      </c>
      <c r="T48" s="22"/>
      <c r="U48" s="29">
        <f>AVERAGE(O48:T48)</f>
        <v>0.10332846918212772</v>
      </c>
      <c r="V48" s="40">
        <f t="shared" si="18"/>
        <v>0.10332846918212772</v>
      </c>
      <c r="W48" s="43" t="str">
        <f t="shared" si="19"/>
        <v>Да</v>
      </c>
      <c r="X48" s="26"/>
      <c r="Y48" s="26"/>
      <c r="Z48" s="26"/>
    </row>
    <row r="49" spans="1:26" x14ac:dyDescent="0.25">
      <c r="A49" s="26"/>
      <c r="B49" s="9" t="s">
        <v>30</v>
      </c>
      <c r="C49" s="9"/>
      <c r="D49" s="23">
        <f>SUM(D46:E48)</f>
        <v>6.5</v>
      </c>
      <c r="E49" s="23"/>
      <c r="F49" s="23">
        <f>SUM(F46:G48)</f>
        <v>1.3666666666666667</v>
      </c>
      <c r="G49" s="23"/>
      <c r="H49" s="18">
        <f t="shared" ref="H49:I49" si="21">SUM(H46:I48)</f>
        <v>9</v>
      </c>
      <c r="I49" s="18"/>
      <c r="J49" s="26"/>
      <c r="K49" s="26"/>
      <c r="L49" s="26"/>
      <c r="M49" s="39" t="s">
        <v>42</v>
      </c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26"/>
      <c r="Y49" s="26"/>
      <c r="Z49" s="26"/>
    </row>
    <row r="50" spans="1:26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x14ac:dyDescent="0.25">
      <c r="A51" s="26"/>
      <c r="B51" s="6" t="s">
        <v>32</v>
      </c>
      <c r="C51" s="6"/>
      <c r="D51" s="6"/>
      <c r="E51" s="6"/>
      <c r="F51" s="6"/>
      <c r="G51" s="6"/>
      <c r="H51" s="6"/>
      <c r="I51" s="6"/>
      <c r="J51" s="26"/>
      <c r="K51" s="26"/>
      <c r="L51" s="26"/>
      <c r="M51" s="27" t="s">
        <v>36</v>
      </c>
      <c r="N51" s="27"/>
      <c r="O51" s="27"/>
      <c r="P51" s="27"/>
      <c r="Q51" s="27"/>
      <c r="R51" s="27"/>
      <c r="S51" s="27"/>
      <c r="T51" s="27"/>
      <c r="U51" s="27"/>
      <c r="V51" s="27"/>
      <c r="W51" s="44" t="s">
        <v>40</v>
      </c>
      <c r="X51" s="26"/>
      <c r="Y51" s="26"/>
      <c r="Z51" s="26"/>
    </row>
    <row r="52" spans="1:26" x14ac:dyDescent="0.25">
      <c r="A52" s="26"/>
      <c r="B52" s="9" t="s">
        <v>29</v>
      </c>
      <c r="C52" s="9"/>
      <c r="D52" s="11" t="s">
        <v>25</v>
      </c>
      <c r="E52" s="11"/>
      <c r="F52" s="11" t="s">
        <v>20</v>
      </c>
      <c r="G52" s="11"/>
      <c r="H52" s="11" t="s">
        <v>18</v>
      </c>
      <c r="I52" s="11"/>
      <c r="J52" s="26"/>
      <c r="K52" s="26"/>
      <c r="L52" s="26"/>
      <c r="M52" s="9" t="s">
        <v>29</v>
      </c>
      <c r="N52" s="9"/>
      <c r="O52" s="11" t="s">
        <v>25</v>
      </c>
      <c r="P52" s="11"/>
      <c r="Q52" s="11" t="s">
        <v>20</v>
      </c>
      <c r="R52" s="11"/>
      <c r="S52" s="11" t="s">
        <v>18</v>
      </c>
      <c r="T52" s="11"/>
      <c r="U52" s="12" t="s">
        <v>34</v>
      </c>
      <c r="V52" s="12" t="s">
        <v>35</v>
      </c>
      <c r="W52" s="45"/>
      <c r="X52" s="26"/>
      <c r="Y52" s="26"/>
      <c r="Z52" s="26"/>
    </row>
    <row r="53" spans="1:26" x14ac:dyDescent="0.25">
      <c r="A53" s="26"/>
      <c r="B53" s="10" t="s">
        <v>25</v>
      </c>
      <c r="C53" s="10"/>
      <c r="D53" s="35">
        <v>1</v>
      </c>
      <c r="E53" s="36"/>
      <c r="F53" s="20">
        <v>4</v>
      </c>
      <c r="G53" s="21"/>
      <c r="H53" s="20">
        <f>1/D55</f>
        <v>0.33333333333333331</v>
      </c>
      <c r="I53" s="21"/>
      <c r="J53" s="26"/>
      <c r="K53" s="26"/>
      <c r="L53" s="26"/>
      <c r="M53" s="10" t="s">
        <v>25</v>
      </c>
      <c r="N53" s="10"/>
      <c r="O53" s="22">
        <f>D53/$D$56</f>
        <v>0.23529411764705882</v>
      </c>
      <c r="P53" s="22"/>
      <c r="Q53" s="22">
        <f>F53/$F$56</f>
        <v>0.33333333333333331</v>
      </c>
      <c r="R53" s="22"/>
      <c r="S53" s="22">
        <f>H53/$H$56</f>
        <v>0.22580645161290319</v>
      </c>
      <c r="T53" s="22"/>
      <c r="U53" s="29">
        <f>AVERAGE(O53:T53)</f>
        <v>0.26481130086443178</v>
      </c>
      <c r="V53" s="38">
        <f>U53</f>
        <v>0.26481130086443178</v>
      </c>
      <c r="W53" s="43" t="str">
        <f>IF(U53=MIN($U$53:$U$55),"Да","Нет")</f>
        <v>Нет</v>
      </c>
      <c r="X53" s="26"/>
      <c r="Y53" s="26"/>
      <c r="Z53" s="26"/>
    </row>
    <row r="54" spans="1:26" x14ac:dyDescent="0.25">
      <c r="A54" s="26"/>
      <c r="B54" s="10" t="s">
        <v>20</v>
      </c>
      <c r="C54" s="10"/>
      <c r="D54" s="20">
        <f>1/F53</f>
        <v>0.25</v>
      </c>
      <c r="E54" s="21"/>
      <c r="F54" s="35">
        <v>1</v>
      </c>
      <c r="G54" s="36"/>
      <c r="H54" s="20">
        <f>1/F55</f>
        <v>0.14285714285714285</v>
      </c>
      <c r="I54" s="21"/>
      <c r="J54" s="26"/>
      <c r="K54" s="26"/>
      <c r="L54" s="26"/>
      <c r="M54" s="10" t="s">
        <v>20</v>
      </c>
      <c r="N54" s="10"/>
      <c r="O54" s="22">
        <f t="shared" ref="O54:O55" si="22">D54/$D$56</f>
        <v>5.8823529411764705E-2</v>
      </c>
      <c r="P54" s="22"/>
      <c r="Q54" s="22">
        <f t="shared" ref="Q54:Q55" si="23">F54/$F$56</f>
        <v>8.3333333333333329E-2</v>
      </c>
      <c r="R54" s="22"/>
      <c r="S54" s="22">
        <f t="shared" ref="S54" si="24">H54/$H$56</f>
        <v>9.677419354838708E-2</v>
      </c>
      <c r="T54" s="22"/>
      <c r="U54" s="29">
        <f t="shared" ref="U54" si="25">AVERAGE(O54:T54)</f>
        <v>7.9643685431161695E-2</v>
      </c>
      <c r="V54" s="40">
        <f t="shared" ref="V54:V55" si="26">U54</f>
        <v>7.9643685431161695E-2</v>
      </c>
      <c r="W54" s="43" t="str">
        <f>IF(U54=MIN($U$53:$U$55),"Да","Нет")</f>
        <v>Да</v>
      </c>
      <c r="X54" s="26"/>
      <c r="Y54" s="26"/>
      <c r="Z54" s="26"/>
    </row>
    <row r="55" spans="1:26" x14ac:dyDescent="0.25">
      <c r="A55" s="26"/>
      <c r="B55" s="10" t="s">
        <v>18</v>
      </c>
      <c r="C55" s="10"/>
      <c r="D55" s="14">
        <v>3</v>
      </c>
      <c r="E55" s="14"/>
      <c r="F55" s="14">
        <v>7</v>
      </c>
      <c r="G55" s="14"/>
      <c r="H55" s="37">
        <v>1</v>
      </c>
      <c r="I55" s="37"/>
      <c r="J55" s="26"/>
      <c r="K55" s="26"/>
      <c r="L55" s="26"/>
      <c r="M55" s="10" t="s">
        <v>18</v>
      </c>
      <c r="N55" s="10"/>
      <c r="O55" s="22">
        <f t="shared" si="22"/>
        <v>0.70588235294117652</v>
      </c>
      <c r="P55" s="22"/>
      <c r="Q55" s="22">
        <f t="shared" si="23"/>
        <v>0.58333333333333337</v>
      </c>
      <c r="R55" s="22"/>
      <c r="S55" s="22">
        <f>H55/$H$56</f>
        <v>0.67741935483870963</v>
      </c>
      <c r="T55" s="22"/>
      <c r="U55" s="29">
        <f>AVERAGE(O55:T55)</f>
        <v>0.65554501370440654</v>
      </c>
      <c r="V55" s="40">
        <f t="shared" si="26"/>
        <v>0.65554501370440654</v>
      </c>
      <c r="W55" s="43" t="str">
        <f t="shared" ref="W54:W55" si="27">IF(U55=MIN($U$53:$U$55),"Да","Нет")</f>
        <v>Нет</v>
      </c>
      <c r="X55" s="26"/>
      <c r="Y55" s="26"/>
      <c r="Z55" s="26"/>
    </row>
    <row r="56" spans="1:26" x14ac:dyDescent="0.25">
      <c r="A56" s="26"/>
      <c r="B56" s="9" t="s">
        <v>30</v>
      </c>
      <c r="C56" s="9"/>
      <c r="D56" s="23">
        <f>SUM(D53:E55)</f>
        <v>4.25</v>
      </c>
      <c r="E56" s="23"/>
      <c r="F56" s="23">
        <f t="shared" ref="F56:I56" si="28">SUM(F53:G55)</f>
        <v>12</v>
      </c>
      <c r="G56" s="23"/>
      <c r="H56" s="18">
        <f t="shared" ref="H56:I56" si="29">SUM(H53:I55)</f>
        <v>1.4761904761904763</v>
      </c>
      <c r="I56" s="18"/>
      <c r="J56" s="26"/>
      <c r="K56" s="26"/>
      <c r="L56" s="26"/>
      <c r="M56" s="39" t="s">
        <v>38</v>
      </c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26"/>
      <c r="Y56" s="26"/>
      <c r="Z56" s="26"/>
    </row>
    <row r="57" spans="1:26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x14ac:dyDescent="0.25">
      <c r="A58" s="26"/>
      <c r="B58" s="6" t="s">
        <v>32</v>
      </c>
      <c r="C58" s="6"/>
      <c r="D58" s="6"/>
      <c r="E58" s="6"/>
      <c r="F58" s="6"/>
      <c r="G58" s="6"/>
      <c r="H58" s="6"/>
      <c r="I58" s="6"/>
      <c r="J58" s="26"/>
      <c r="K58" s="26"/>
      <c r="L58" s="26"/>
      <c r="M58" s="27" t="s">
        <v>36</v>
      </c>
      <c r="N58" s="27"/>
      <c r="O58" s="27"/>
      <c r="P58" s="27"/>
      <c r="Q58" s="27"/>
      <c r="R58" s="27"/>
      <c r="S58" s="27"/>
      <c r="T58" s="27"/>
      <c r="U58" s="27"/>
      <c r="V58" s="27"/>
      <c r="W58" s="44" t="s">
        <v>40</v>
      </c>
      <c r="X58" s="26"/>
      <c r="Y58" s="26"/>
      <c r="Z58" s="26"/>
    </row>
    <row r="59" spans="1:26" x14ac:dyDescent="0.25">
      <c r="A59" s="26"/>
      <c r="B59" s="9" t="s">
        <v>15</v>
      </c>
      <c r="C59" s="9"/>
      <c r="D59" s="11" t="s">
        <v>25</v>
      </c>
      <c r="E59" s="11"/>
      <c r="F59" s="11" t="s">
        <v>20</v>
      </c>
      <c r="G59" s="11"/>
      <c r="H59" s="11" t="s">
        <v>18</v>
      </c>
      <c r="I59" s="11"/>
      <c r="J59" s="26"/>
      <c r="K59" s="26"/>
      <c r="L59" s="26"/>
      <c r="M59" s="9" t="s">
        <v>15</v>
      </c>
      <c r="N59" s="9"/>
      <c r="O59" s="11" t="s">
        <v>25</v>
      </c>
      <c r="P59" s="11"/>
      <c r="Q59" s="11" t="s">
        <v>20</v>
      </c>
      <c r="R59" s="11"/>
      <c r="S59" s="11" t="s">
        <v>18</v>
      </c>
      <c r="T59" s="11"/>
      <c r="U59" s="12" t="s">
        <v>34</v>
      </c>
      <c r="V59" s="12" t="s">
        <v>35</v>
      </c>
      <c r="W59" s="45"/>
      <c r="X59" s="26"/>
      <c r="Y59" s="26"/>
      <c r="Z59" s="26"/>
    </row>
    <row r="60" spans="1:26" x14ac:dyDescent="0.25">
      <c r="A60" s="26"/>
      <c r="B60" s="10" t="s">
        <v>25</v>
      </c>
      <c r="C60" s="10"/>
      <c r="D60" s="35">
        <v>1</v>
      </c>
      <c r="E60" s="36"/>
      <c r="F60" s="20">
        <v>2</v>
      </c>
      <c r="G60" s="21"/>
      <c r="H60" s="20">
        <f>1/D62</f>
        <v>0.2</v>
      </c>
      <c r="I60" s="21"/>
      <c r="J60" s="26"/>
      <c r="K60" s="26"/>
      <c r="L60" s="26"/>
      <c r="M60" s="10" t="s">
        <v>25</v>
      </c>
      <c r="N60" s="10"/>
      <c r="O60" s="22">
        <f>D60/$D$63</f>
        <v>0.15384615384615385</v>
      </c>
      <c r="P60" s="22"/>
      <c r="Q60" s="22">
        <f>F60/$F$63</f>
        <v>0.2</v>
      </c>
      <c r="R60" s="22"/>
      <c r="S60" s="22">
        <f>H60/$H$63</f>
        <v>0.14893617021276595</v>
      </c>
      <c r="T60" s="22"/>
      <c r="U60" s="29">
        <f>AVERAGE(O60:T60)</f>
        <v>0.16759410801963992</v>
      </c>
      <c r="V60" s="38">
        <f>U60</f>
        <v>0.16759410801963992</v>
      </c>
      <c r="W60" s="43" t="str">
        <f>IF(U60=MIN($U$60:$U$62),"Да","Нет")</f>
        <v>Нет</v>
      </c>
      <c r="X60" s="26"/>
      <c r="Y60" s="26"/>
      <c r="Z60" s="26"/>
    </row>
    <row r="61" spans="1:26" x14ac:dyDescent="0.25">
      <c r="A61" s="26"/>
      <c r="B61" s="10" t="s">
        <v>20</v>
      </c>
      <c r="C61" s="10"/>
      <c r="D61" s="20">
        <f>1/F60</f>
        <v>0.5</v>
      </c>
      <c r="E61" s="21"/>
      <c r="F61" s="35">
        <v>1</v>
      </c>
      <c r="G61" s="36"/>
      <c r="H61" s="20">
        <f>1/F62</f>
        <v>0.14285714285714285</v>
      </c>
      <c r="I61" s="21"/>
      <c r="J61" s="26"/>
      <c r="K61" s="26"/>
      <c r="L61" s="26"/>
      <c r="M61" s="10" t="s">
        <v>20</v>
      </c>
      <c r="N61" s="10"/>
      <c r="O61" s="22">
        <f t="shared" ref="O61:O62" si="30">D61/$D$63</f>
        <v>7.6923076923076927E-2</v>
      </c>
      <c r="P61" s="22"/>
      <c r="Q61" s="22">
        <f t="shared" ref="Q61:Q62" si="31">F61/$F$63</f>
        <v>0.1</v>
      </c>
      <c r="R61" s="22"/>
      <c r="S61" s="22">
        <f t="shared" ref="S61:S62" si="32">H61/$H$63</f>
        <v>0.10638297872340424</v>
      </c>
      <c r="T61" s="22"/>
      <c r="U61" s="29">
        <f t="shared" ref="U61" si="33">AVERAGE(O61:T61)</f>
        <v>9.4435351882160387E-2</v>
      </c>
      <c r="V61" s="40">
        <f t="shared" ref="V61:V62" si="34">U61</f>
        <v>9.4435351882160387E-2</v>
      </c>
      <c r="W61" s="43" t="str">
        <f>IF(U61=MIN($U$60:$U$62),"Да","Нет")</f>
        <v>Да</v>
      </c>
      <c r="X61" s="26"/>
      <c r="Y61" s="26"/>
      <c r="Z61" s="26"/>
    </row>
    <row r="62" spans="1:26" x14ac:dyDescent="0.25">
      <c r="A62" s="26"/>
      <c r="B62" s="10" t="s">
        <v>18</v>
      </c>
      <c r="C62" s="10"/>
      <c r="D62" s="14">
        <v>5</v>
      </c>
      <c r="E62" s="14"/>
      <c r="F62" s="14">
        <v>7</v>
      </c>
      <c r="G62" s="14"/>
      <c r="H62" s="37">
        <v>1</v>
      </c>
      <c r="I62" s="37"/>
      <c r="J62" s="26"/>
      <c r="K62" s="26"/>
      <c r="L62" s="26"/>
      <c r="M62" s="10" t="s">
        <v>18</v>
      </c>
      <c r="N62" s="10"/>
      <c r="O62" s="22">
        <f t="shared" si="30"/>
        <v>0.76923076923076927</v>
      </c>
      <c r="P62" s="22"/>
      <c r="Q62" s="22">
        <f t="shared" si="31"/>
        <v>0.7</v>
      </c>
      <c r="R62" s="22"/>
      <c r="S62" s="22">
        <f t="shared" si="32"/>
        <v>0.74468085106382975</v>
      </c>
      <c r="T62" s="22"/>
      <c r="U62" s="29">
        <f>AVERAGE(O62:T62)</f>
        <v>0.73797054009819973</v>
      </c>
      <c r="V62" s="40">
        <f t="shared" si="34"/>
        <v>0.73797054009819973</v>
      </c>
      <c r="W62" s="43" t="str">
        <f t="shared" ref="W61:W62" si="35">IF(U62=MIN($U$60:$U$62),"Да","Нет")</f>
        <v>Нет</v>
      </c>
      <c r="X62" s="26"/>
      <c r="Y62" s="26"/>
      <c r="Z62" s="26"/>
    </row>
    <row r="63" spans="1:26" x14ac:dyDescent="0.25">
      <c r="A63" s="26"/>
      <c r="B63" s="9" t="s">
        <v>30</v>
      </c>
      <c r="C63" s="9"/>
      <c r="D63" s="23">
        <f>SUM(D60:E62)</f>
        <v>6.5</v>
      </c>
      <c r="E63" s="23"/>
      <c r="F63" s="23">
        <f t="shared" ref="F63:I63" si="36">SUM(F60:G62)</f>
        <v>10</v>
      </c>
      <c r="G63" s="23"/>
      <c r="H63" s="18">
        <f t="shared" ref="H63:I63" si="37">SUM(H60:I62)</f>
        <v>1.342857142857143</v>
      </c>
      <c r="I63" s="18"/>
      <c r="J63" s="26"/>
      <c r="K63" s="26"/>
      <c r="L63" s="26"/>
      <c r="M63" s="39" t="s">
        <v>39</v>
      </c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26"/>
      <c r="Y63" s="26"/>
      <c r="Z63" s="26"/>
    </row>
    <row r="64" spans="1:26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x14ac:dyDescent="0.25">
      <c r="A65" s="26"/>
      <c r="B65" s="6" t="s">
        <v>32</v>
      </c>
      <c r="C65" s="6"/>
      <c r="D65" s="6"/>
      <c r="E65" s="6"/>
      <c r="F65" s="6"/>
      <c r="G65" s="6"/>
      <c r="H65" s="6"/>
      <c r="I65" s="6"/>
      <c r="J65" s="26"/>
      <c r="K65" s="26"/>
      <c r="L65" s="26"/>
      <c r="M65" s="27" t="s">
        <v>36</v>
      </c>
      <c r="N65" s="27"/>
      <c r="O65" s="27"/>
      <c r="P65" s="27"/>
      <c r="Q65" s="27"/>
      <c r="R65" s="27"/>
      <c r="S65" s="27"/>
      <c r="T65" s="27"/>
      <c r="U65" s="27"/>
      <c r="V65" s="27"/>
      <c r="W65" s="44" t="s">
        <v>40</v>
      </c>
      <c r="X65" s="26"/>
      <c r="Y65" s="26"/>
      <c r="Z65" s="26"/>
    </row>
    <row r="66" spans="1:26" x14ac:dyDescent="0.25">
      <c r="A66" s="26"/>
      <c r="B66" s="9" t="s">
        <v>16</v>
      </c>
      <c r="C66" s="9"/>
      <c r="D66" s="11" t="s">
        <v>25</v>
      </c>
      <c r="E66" s="11"/>
      <c r="F66" s="11" t="s">
        <v>20</v>
      </c>
      <c r="G66" s="11"/>
      <c r="H66" s="11" t="s">
        <v>18</v>
      </c>
      <c r="I66" s="11"/>
      <c r="J66" s="26"/>
      <c r="K66" s="26"/>
      <c r="L66" s="26"/>
      <c r="M66" s="9" t="s">
        <v>16</v>
      </c>
      <c r="N66" s="9"/>
      <c r="O66" s="11" t="s">
        <v>25</v>
      </c>
      <c r="P66" s="11"/>
      <c r="Q66" s="11" t="s">
        <v>20</v>
      </c>
      <c r="R66" s="11"/>
      <c r="S66" s="11" t="s">
        <v>18</v>
      </c>
      <c r="T66" s="11"/>
      <c r="U66" s="12" t="s">
        <v>34</v>
      </c>
      <c r="V66" s="12" t="s">
        <v>35</v>
      </c>
      <c r="W66" s="45"/>
      <c r="X66" s="26"/>
      <c r="Y66" s="26"/>
      <c r="Z66" s="26"/>
    </row>
    <row r="67" spans="1:26" x14ac:dyDescent="0.25">
      <c r="A67" s="26"/>
      <c r="B67" s="10" t="s">
        <v>25</v>
      </c>
      <c r="C67" s="10"/>
      <c r="D67" s="35">
        <v>1</v>
      </c>
      <c r="E67" s="36"/>
      <c r="F67" s="20">
        <v>5</v>
      </c>
      <c r="G67" s="21"/>
      <c r="H67" s="20">
        <v>3</v>
      </c>
      <c r="I67" s="21"/>
      <c r="J67" s="26"/>
      <c r="K67" s="26"/>
      <c r="L67" s="26"/>
      <c r="M67" s="10" t="s">
        <v>25</v>
      </c>
      <c r="N67" s="10"/>
      <c r="O67" s="22">
        <f>D67/$D$70</f>
        <v>0.65217391304347827</v>
      </c>
      <c r="P67" s="22"/>
      <c r="Q67" s="22">
        <f>F67/$F$70</f>
        <v>0.625</v>
      </c>
      <c r="R67" s="22"/>
      <c r="S67" s="22">
        <f>H67/$H$70</f>
        <v>0.66666666666666663</v>
      </c>
      <c r="T67" s="22"/>
      <c r="U67" s="29">
        <f>AVERAGE(O67:T67)</f>
        <v>0.64794685990338163</v>
      </c>
      <c r="V67" s="38">
        <f>U67</f>
        <v>0.64794685990338163</v>
      </c>
      <c r="W67" s="43" t="str">
        <f>IF(U67=MIN($U$67:$U$69),"Да","Нет")</f>
        <v>Нет</v>
      </c>
      <c r="X67" s="26"/>
      <c r="Y67" s="26"/>
      <c r="Z67" s="26"/>
    </row>
    <row r="68" spans="1:26" x14ac:dyDescent="0.25">
      <c r="A68" s="26"/>
      <c r="B68" s="10" t="s">
        <v>20</v>
      </c>
      <c r="C68" s="10"/>
      <c r="D68" s="20">
        <f>1/F67</f>
        <v>0.2</v>
      </c>
      <c r="E68" s="21"/>
      <c r="F68" s="35">
        <v>1</v>
      </c>
      <c r="G68" s="36"/>
      <c r="H68" s="20">
        <f>1/F69</f>
        <v>0.5</v>
      </c>
      <c r="I68" s="21"/>
      <c r="J68" s="26"/>
      <c r="K68" s="26"/>
      <c r="L68" s="26"/>
      <c r="M68" s="10" t="s">
        <v>20</v>
      </c>
      <c r="N68" s="10"/>
      <c r="O68" s="22">
        <f t="shared" ref="O68:O69" si="38">D68/$D$70</f>
        <v>0.13043478260869568</v>
      </c>
      <c r="P68" s="22"/>
      <c r="Q68" s="22">
        <f t="shared" ref="Q68:Q69" si="39">F68/$F$70</f>
        <v>0.125</v>
      </c>
      <c r="R68" s="22"/>
      <c r="S68" s="22">
        <f t="shared" ref="S68:S69" si="40">H68/$H$70</f>
        <v>0.1111111111111111</v>
      </c>
      <c r="T68" s="22"/>
      <c r="U68" s="29">
        <f t="shared" ref="U68" si="41">AVERAGE(O68:T68)</f>
        <v>0.12218196457326892</v>
      </c>
      <c r="V68" s="40">
        <f t="shared" ref="V68:V69" si="42">U68</f>
        <v>0.12218196457326892</v>
      </c>
      <c r="W68" s="43" t="str">
        <f t="shared" ref="W68:W69" si="43">IF(U68=MIN($U$67:$U$69),"Да","Нет")</f>
        <v>Да</v>
      </c>
      <c r="X68" s="26"/>
      <c r="Y68" s="26"/>
      <c r="Z68" s="26"/>
    </row>
    <row r="69" spans="1:26" x14ac:dyDescent="0.25">
      <c r="A69" s="26"/>
      <c r="B69" s="10" t="s">
        <v>18</v>
      </c>
      <c r="C69" s="10"/>
      <c r="D69" s="14">
        <f>1/H67</f>
        <v>0.33333333333333331</v>
      </c>
      <c r="E69" s="14"/>
      <c r="F69" s="14">
        <v>2</v>
      </c>
      <c r="G69" s="14"/>
      <c r="H69" s="37">
        <v>1</v>
      </c>
      <c r="I69" s="37"/>
      <c r="J69" s="26"/>
      <c r="K69" s="26"/>
      <c r="L69" s="26"/>
      <c r="M69" s="10" t="s">
        <v>18</v>
      </c>
      <c r="N69" s="10"/>
      <c r="O69" s="22">
        <f t="shared" si="38"/>
        <v>0.21739130434782608</v>
      </c>
      <c r="P69" s="22"/>
      <c r="Q69" s="22">
        <f t="shared" si="39"/>
        <v>0.25</v>
      </c>
      <c r="R69" s="22"/>
      <c r="S69" s="22">
        <f t="shared" si="40"/>
        <v>0.22222222222222221</v>
      </c>
      <c r="T69" s="22"/>
      <c r="U69" s="29">
        <f>AVERAGE(O69:T69)</f>
        <v>0.22987117552334943</v>
      </c>
      <c r="V69" s="40">
        <f t="shared" si="42"/>
        <v>0.22987117552334943</v>
      </c>
      <c r="W69" s="43" t="str">
        <f>IF(U69=MIN($U$67:$U$69),"Да","Нет")</f>
        <v>Нет</v>
      </c>
      <c r="X69" s="26"/>
      <c r="Y69" s="26"/>
      <c r="Z69" s="26"/>
    </row>
    <row r="70" spans="1:26" x14ac:dyDescent="0.25">
      <c r="A70" s="26"/>
      <c r="B70" s="9" t="s">
        <v>30</v>
      </c>
      <c r="C70" s="9"/>
      <c r="D70" s="23">
        <f>SUM(D67:E69)</f>
        <v>1.5333333333333332</v>
      </c>
      <c r="E70" s="23"/>
      <c r="F70" s="23">
        <f t="shared" ref="F70:I70" si="44">SUM(F67:G69)</f>
        <v>8</v>
      </c>
      <c r="G70" s="23"/>
      <c r="H70" s="18">
        <f t="shared" ref="H70:I70" si="45">SUM(H67:I69)</f>
        <v>4.5</v>
      </c>
      <c r="I70" s="18"/>
      <c r="J70" s="26"/>
      <c r="K70" s="26"/>
      <c r="L70" s="26"/>
      <c r="M70" s="39" t="s">
        <v>38</v>
      </c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26"/>
      <c r="Y70" s="26"/>
      <c r="Z70" s="26"/>
    </row>
    <row r="71" spans="1:26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x14ac:dyDescent="0.25">
      <c r="A72" s="26"/>
      <c r="B72" s="46" t="s">
        <v>45</v>
      </c>
      <c r="C72" s="46"/>
      <c r="D72" s="46"/>
      <c r="E72" s="4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x14ac:dyDescent="0.25">
      <c r="A73" s="26"/>
      <c r="B73" s="48" t="s">
        <v>43</v>
      </c>
      <c r="C73" s="48"/>
      <c r="D73" s="49" t="s">
        <v>44</v>
      </c>
      <c r="E73" s="49" t="s">
        <v>35</v>
      </c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x14ac:dyDescent="0.25">
      <c r="A74" s="26"/>
      <c r="B74" s="47" t="s">
        <v>12</v>
      </c>
      <c r="C74" s="47"/>
      <c r="D74" s="50">
        <f>W30</f>
        <v>6.0843143288684197E-2</v>
      </c>
      <c r="E74" s="51">
        <f>X30</f>
        <v>6.0843143288684197E-2</v>
      </c>
      <c r="F74" s="26"/>
      <c r="G74" s="26"/>
      <c r="H74" s="62">
        <v>6.0843143288684197E-2</v>
      </c>
      <c r="I74" s="62">
        <v>6.0843143288684197E-2</v>
      </c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x14ac:dyDescent="0.25">
      <c r="A75" s="26"/>
      <c r="B75" s="47" t="s">
        <v>14</v>
      </c>
      <c r="C75" s="47"/>
      <c r="D75" s="50">
        <f t="shared" ref="D75:D78" si="46">W31</f>
        <v>0.23310560780727743</v>
      </c>
      <c r="E75" s="51">
        <f t="shared" ref="E75:E78" si="47">X31</f>
        <v>0.23310560780727743</v>
      </c>
      <c r="F75" s="26"/>
      <c r="G75" s="26"/>
      <c r="H75" s="62">
        <v>0.23310560780727743</v>
      </c>
      <c r="I75" s="62">
        <v>0.23310560780727743</v>
      </c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x14ac:dyDescent="0.25">
      <c r="A76" s="26"/>
      <c r="B76" s="47" t="s">
        <v>29</v>
      </c>
      <c r="C76" s="47"/>
      <c r="D76" s="50">
        <f t="shared" si="46"/>
        <v>0.16511489899711271</v>
      </c>
      <c r="E76" s="51">
        <f t="shared" si="47"/>
        <v>0.16511489899711271</v>
      </c>
      <c r="F76" s="26"/>
      <c r="G76" s="26"/>
      <c r="H76" s="62">
        <v>0.16511489899711271</v>
      </c>
      <c r="I76" s="62">
        <v>0.16511489899711271</v>
      </c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x14ac:dyDescent="0.25">
      <c r="A77" s="26"/>
      <c r="B77" s="47" t="s">
        <v>15</v>
      </c>
      <c r="C77" s="47"/>
      <c r="D77" s="50">
        <f t="shared" si="46"/>
        <v>0.32414232515365266</v>
      </c>
      <c r="E77" s="51">
        <f t="shared" si="47"/>
        <v>0.32414232515365266</v>
      </c>
      <c r="F77" s="26"/>
      <c r="G77" s="26"/>
      <c r="H77" s="62">
        <v>0.32414232515365266</v>
      </c>
      <c r="I77" s="62">
        <v>0.32414232515365266</v>
      </c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x14ac:dyDescent="0.25">
      <c r="A78" s="26"/>
      <c r="B78" s="47" t="s">
        <v>16</v>
      </c>
      <c r="C78" s="47"/>
      <c r="D78" s="50">
        <f t="shared" si="46"/>
        <v>0.216794024753273</v>
      </c>
      <c r="E78" s="51">
        <f t="shared" si="47"/>
        <v>0.216794024753273</v>
      </c>
      <c r="F78" s="26"/>
      <c r="G78" s="26"/>
      <c r="H78" s="62">
        <v>0.216794024753273</v>
      </c>
      <c r="I78" s="62">
        <v>0.216794024753273</v>
      </c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x14ac:dyDescent="0.25">
      <c r="A80" s="26"/>
      <c r="B80" s="52" t="s">
        <v>46</v>
      </c>
      <c r="C80" s="52"/>
      <c r="D80" s="53" t="s">
        <v>12</v>
      </c>
      <c r="E80" s="53" t="s">
        <v>14</v>
      </c>
      <c r="F80" s="59" t="s">
        <v>29</v>
      </c>
      <c r="G80" s="60"/>
      <c r="H80" s="61"/>
      <c r="I80" s="53" t="s">
        <v>15</v>
      </c>
      <c r="J80" s="59" t="s">
        <v>16</v>
      </c>
      <c r="K80" s="61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x14ac:dyDescent="0.25">
      <c r="A81" s="26"/>
      <c r="B81" s="48" t="s">
        <v>25</v>
      </c>
      <c r="C81" s="48"/>
      <c r="D81" s="50">
        <f>U39</f>
        <v>0.18040211349756399</v>
      </c>
      <c r="E81" s="50">
        <f>U46</f>
        <v>0.1741366131610034</v>
      </c>
      <c r="F81" s="54">
        <f>U53</f>
        <v>0.26481130086443178</v>
      </c>
      <c r="G81" s="47"/>
      <c r="H81" s="47"/>
      <c r="I81" s="50">
        <f>U60</f>
        <v>0.16759410801963992</v>
      </c>
      <c r="J81" s="54">
        <f>U67</f>
        <v>0.64794685990338163</v>
      </c>
      <c r="K81" s="47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x14ac:dyDescent="0.25">
      <c r="A82" s="26"/>
      <c r="B82" s="48" t="s">
        <v>20</v>
      </c>
      <c r="C82" s="48"/>
      <c r="D82" s="50">
        <f t="shared" ref="D82:D83" si="48">U40</f>
        <v>7.1433472860769912E-2</v>
      </c>
      <c r="E82" s="50">
        <f t="shared" ref="E82:E83" si="49">U47</f>
        <v>0.72253491765686884</v>
      </c>
      <c r="F82" s="54">
        <f t="shared" ref="F82:F83" si="50">U54</f>
        <v>7.9643685431161695E-2</v>
      </c>
      <c r="G82" s="47"/>
      <c r="H82" s="47"/>
      <c r="I82" s="50">
        <f t="shared" ref="I82:I83" si="51">U61</f>
        <v>9.4435351882160387E-2</v>
      </c>
      <c r="J82" s="54">
        <f t="shared" ref="J82:J83" si="52">U68</f>
        <v>0.12218196457326892</v>
      </c>
      <c r="K82" s="47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x14ac:dyDescent="0.25">
      <c r="A83" s="26"/>
      <c r="B83" s="48" t="s">
        <v>18</v>
      </c>
      <c r="C83" s="48"/>
      <c r="D83" s="50">
        <f t="shared" si="48"/>
        <v>0.74816441364166619</v>
      </c>
      <c r="E83" s="50">
        <f t="shared" si="49"/>
        <v>0.10332846918212772</v>
      </c>
      <c r="F83" s="54">
        <f t="shared" si="50"/>
        <v>0.65554501370440654</v>
      </c>
      <c r="G83" s="47"/>
      <c r="H83" s="47"/>
      <c r="I83" s="50">
        <f t="shared" si="51"/>
        <v>0.73797054009819973</v>
      </c>
      <c r="J83" s="54">
        <f t="shared" si="52"/>
        <v>0.22987117552334943</v>
      </c>
      <c r="K83" s="47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x14ac:dyDescent="0.25">
      <c r="A85" s="26"/>
      <c r="B85" s="57" t="s">
        <v>47</v>
      </c>
      <c r="C85" s="57"/>
      <c r="D85" s="57"/>
      <c r="E85" s="57"/>
      <c r="F85" s="26"/>
      <c r="G85" s="62">
        <v>0.18040211349756399</v>
      </c>
      <c r="H85" s="62">
        <v>0.1741366131610034</v>
      </c>
      <c r="I85" s="62">
        <v>0.26481130086443178</v>
      </c>
      <c r="J85" s="62">
        <v>0.16759410801963992</v>
      </c>
      <c r="K85" s="62">
        <v>0.64794685990338163</v>
      </c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x14ac:dyDescent="0.25">
      <c r="A86" s="26"/>
      <c r="B86" s="56" t="s">
        <v>46</v>
      </c>
      <c r="C86" s="56"/>
      <c r="D86" s="58" t="s">
        <v>44</v>
      </c>
      <c r="E86" s="58" t="s">
        <v>35</v>
      </c>
      <c r="F86" s="26"/>
      <c r="G86" s="62">
        <v>7.1433472860769912E-2</v>
      </c>
      <c r="H86" s="62">
        <v>0.72253491765686884</v>
      </c>
      <c r="I86" s="62">
        <v>7.9643685431161695E-2</v>
      </c>
      <c r="J86" s="62">
        <v>9.4435351882160387E-2</v>
      </c>
      <c r="K86" s="62">
        <v>0.12218196457326892</v>
      </c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x14ac:dyDescent="0.25">
      <c r="A87" s="26"/>
      <c r="B87" s="55" t="s">
        <v>25</v>
      </c>
      <c r="C87" s="55"/>
      <c r="D87" s="63">
        <f t="array" ref="D87:E89">MMULT(G85:K87,H74:I78)</f>
        <v>0.2900880953292726</v>
      </c>
      <c r="E87" s="64">
        <v>0.2900880953292726</v>
      </c>
      <c r="F87" s="26"/>
      <c r="G87" s="62">
        <v>0.74816441364166619</v>
      </c>
      <c r="H87" s="62">
        <v>0.10332846918212772</v>
      </c>
      <c r="I87" s="62">
        <v>0.65554501370440654</v>
      </c>
      <c r="J87" s="62">
        <v>0.73797054009819973</v>
      </c>
      <c r="K87" s="62">
        <v>0.22987117552334943</v>
      </c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x14ac:dyDescent="0.25">
      <c r="A88" s="26"/>
      <c r="B88" s="55" t="s">
        <v>20</v>
      </c>
      <c r="C88" s="55"/>
      <c r="D88" s="63">
        <v>0.24302235163087346</v>
      </c>
      <c r="E88" s="64">
        <v>0.24302235163087346</v>
      </c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x14ac:dyDescent="0.25">
      <c r="A89" s="26"/>
      <c r="B89" s="55" t="s">
        <v>18</v>
      </c>
      <c r="C89" s="55"/>
      <c r="D89" s="63">
        <v>0.46688955303985397</v>
      </c>
      <c r="E89" s="64">
        <v>0.46688955303985397</v>
      </c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x14ac:dyDescent="0.25">
      <c r="A90" s="26"/>
      <c r="B90" s="65" t="s">
        <v>48</v>
      </c>
      <c r="C90" s="65"/>
      <c r="D90" s="65"/>
      <c r="E90" s="65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x14ac:dyDescent="0.25">
      <c r="A91" s="26"/>
      <c r="B91" s="66"/>
      <c r="C91" s="66"/>
      <c r="D91" s="66"/>
      <c r="E91" s="6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x14ac:dyDescent="0.25">
      <c r="A92" s="26"/>
      <c r="B92" s="66"/>
      <c r="C92" s="66"/>
      <c r="D92" s="66"/>
      <c r="E92" s="6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</sheetData>
  <mergeCells count="299">
    <mergeCell ref="B90:E92"/>
    <mergeCell ref="B87:C87"/>
    <mergeCell ref="B88:C88"/>
    <mergeCell ref="B89:C89"/>
    <mergeCell ref="B85:E85"/>
    <mergeCell ref="B86:C86"/>
    <mergeCell ref="J82:K82"/>
    <mergeCell ref="J83:K83"/>
    <mergeCell ref="F82:H82"/>
    <mergeCell ref="F83:H83"/>
    <mergeCell ref="J80:K80"/>
    <mergeCell ref="J81:K81"/>
    <mergeCell ref="F81:H81"/>
    <mergeCell ref="B81:C81"/>
    <mergeCell ref="B82:C82"/>
    <mergeCell ref="B83:C83"/>
    <mergeCell ref="B80:C80"/>
    <mergeCell ref="F80:H80"/>
    <mergeCell ref="B74:C74"/>
    <mergeCell ref="B75:C75"/>
    <mergeCell ref="B76:C76"/>
    <mergeCell ref="B77:C77"/>
    <mergeCell ref="B78:C78"/>
    <mergeCell ref="B73:C73"/>
    <mergeCell ref="B72:E72"/>
    <mergeCell ref="W65:W66"/>
    <mergeCell ref="M35:Y35"/>
    <mergeCell ref="M42:W42"/>
    <mergeCell ref="M49:W49"/>
    <mergeCell ref="M56:W56"/>
    <mergeCell ref="M63:W63"/>
    <mergeCell ref="Y28:Y29"/>
    <mergeCell ref="W37:W38"/>
    <mergeCell ref="W44:W45"/>
    <mergeCell ref="W51:W52"/>
    <mergeCell ref="W58:W59"/>
    <mergeCell ref="M69:N69"/>
    <mergeCell ref="O69:P69"/>
    <mergeCell ref="Q69:R69"/>
    <mergeCell ref="S69:T69"/>
    <mergeCell ref="M70:W70"/>
    <mergeCell ref="M67:N67"/>
    <mergeCell ref="O67:P67"/>
    <mergeCell ref="Q67:R67"/>
    <mergeCell ref="S67:T67"/>
    <mergeCell ref="M68:N68"/>
    <mergeCell ref="O68:P68"/>
    <mergeCell ref="Q68:R68"/>
    <mergeCell ref="S68:T68"/>
    <mergeCell ref="M65:V65"/>
    <mergeCell ref="M66:N66"/>
    <mergeCell ref="O66:P66"/>
    <mergeCell ref="Q66:R66"/>
    <mergeCell ref="S66:T66"/>
    <mergeCell ref="M62:N62"/>
    <mergeCell ref="O62:P62"/>
    <mergeCell ref="Q62:R62"/>
    <mergeCell ref="S62:T62"/>
    <mergeCell ref="M60:N60"/>
    <mergeCell ref="O60:P60"/>
    <mergeCell ref="Q60:R60"/>
    <mergeCell ref="S60:T60"/>
    <mergeCell ref="M61:N61"/>
    <mergeCell ref="O61:P61"/>
    <mergeCell ref="Q61:R61"/>
    <mergeCell ref="S61:T61"/>
    <mergeCell ref="M58:V58"/>
    <mergeCell ref="M59:N59"/>
    <mergeCell ref="O59:P59"/>
    <mergeCell ref="Q59:R59"/>
    <mergeCell ref="S59:T59"/>
    <mergeCell ref="M55:N55"/>
    <mergeCell ref="O55:P55"/>
    <mergeCell ref="Q55:R55"/>
    <mergeCell ref="S55:T55"/>
    <mergeCell ref="M53:N53"/>
    <mergeCell ref="O53:P53"/>
    <mergeCell ref="Q53:R53"/>
    <mergeCell ref="S53:T53"/>
    <mergeCell ref="M54:N54"/>
    <mergeCell ref="O54:P54"/>
    <mergeCell ref="Q54:R54"/>
    <mergeCell ref="S54:T54"/>
    <mergeCell ref="M51:V51"/>
    <mergeCell ref="M52:N52"/>
    <mergeCell ref="O52:P52"/>
    <mergeCell ref="Q52:R52"/>
    <mergeCell ref="S52:T52"/>
    <mergeCell ref="M48:N48"/>
    <mergeCell ref="O48:P48"/>
    <mergeCell ref="Q48:R48"/>
    <mergeCell ref="S48:T48"/>
    <mergeCell ref="M44:V44"/>
    <mergeCell ref="M46:N46"/>
    <mergeCell ref="O46:P46"/>
    <mergeCell ref="Q46:R46"/>
    <mergeCell ref="S46:T46"/>
    <mergeCell ref="M47:N47"/>
    <mergeCell ref="O47:P47"/>
    <mergeCell ref="Q47:R47"/>
    <mergeCell ref="S47:T47"/>
    <mergeCell ref="M45:N45"/>
    <mergeCell ref="O45:P45"/>
    <mergeCell ref="Q45:R45"/>
    <mergeCell ref="S45:T45"/>
    <mergeCell ref="M41:N41"/>
    <mergeCell ref="O41:P41"/>
    <mergeCell ref="Q41:R41"/>
    <mergeCell ref="S41:T41"/>
    <mergeCell ref="M39:N39"/>
    <mergeCell ref="O39:P39"/>
    <mergeCell ref="Q39:R39"/>
    <mergeCell ref="S39:T39"/>
    <mergeCell ref="M40:N40"/>
    <mergeCell ref="O40:P40"/>
    <mergeCell ref="Q40:R40"/>
    <mergeCell ref="S40:T40"/>
    <mergeCell ref="M38:N38"/>
    <mergeCell ref="O38:P38"/>
    <mergeCell ref="Q38:R38"/>
    <mergeCell ref="S38:T38"/>
    <mergeCell ref="M37:V37"/>
    <mergeCell ref="M28:X28"/>
    <mergeCell ref="U32:V32"/>
    <mergeCell ref="M33:N33"/>
    <mergeCell ref="Q33:S33"/>
    <mergeCell ref="U33:V33"/>
    <mergeCell ref="M34:N34"/>
    <mergeCell ref="Q34:S34"/>
    <mergeCell ref="U34:V34"/>
    <mergeCell ref="B70:C70"/>
    <mergeCell ref="D70:E70"/>
    <mergeCell ref="F70:G70"/>
    <mergeCell ref="H70:I70"/>
    <mergeCell ref="M29:N29"/>
    <mergeCell ref="Q29:S29"/>
    <mergeCell ref="U29:V29"/>
    <mergeCell ref="M30:N30"/>
    <mergeCell ref="Q30:S30"/>
    <mergeCell ref="U30:V30"/>
    <mergeCell ref="M31:N31"/>
    <mergeCell ref="Q31:S31"/>
    <mergeCell ref="U31:V31"/>
    <mergeCell ref="M32:N32"/>
    <mergeCell ref="Q32:S32"/>
    <mergeCell ref="B68:C68"/>
    <mergeCell ref="D68:E68"/>
    <mergeCell ref="F68:G68"/>
    <mergeCell ref="H68:I68"/>
    <mergeCell ref="B69:C69"/>
    <mergeCell ref="D69:E69"/>
    <mergeCell ref="F69:G69"/>
    <mergeCell ref="H69:I69"/>
    <mergeCell ref="B66:C66"/>
    <mergeCell ref="D66:E66"/>
    <mergeCell ref="F66:G66"/>
    <mergeCell ref="H66:I66"/>
    <mergeCell ref="B67:C67"/>
    <mergeCell ref="D67:E67"/>
    <mergeCell ref="F67:G67"/>
    <mergeCell ref="H67:I67"/>
    <mergeCell ref="B63:C63"/>
    <mergeCell ref="D63:E63"/>
    <mergeCell ref="F63:G63"/>
    <mergeCell ref="H63:I63"/>
    <mergeCell ref="B65:I65"/>
    <mergeCell ref="B61:C61"/>
    <mergeCell ref="D61:E61"/>
    <mergeCell ref="F61:G61"/>
    <mergeCell ref="H61:I61"/>
    <mergeCell ref="B62:C62"/>
    <mergeCell ref="D62:E62"/>
    <mergeCell ref="F62:G62"/>
    <mergeCell ref="H62:I62"/>
    <mergeCell ref="B59:C59"/>
    <mergeCell ref="D59:E59"/>
    <mergeCell ref="F59:G59"/>
    <mergeCell ref="H59:I59"/>
    <mergeCell ref="B60:C60"/>
    <mergeCell ref="D60:E60"/>
    <mergeCell ref="F60:G60"/>
    <mergeCell ref="H60:I60"/>
    <mergeCell ref="B56:C56"/>
    <mergeCell ref="D56:E56"/>
    <mergeCell ref="F56:G56"/>
    <mergeCell ref="H56:I56"/>
    <mergeCell ref="B58:I58"/>
    <mergeCell ref="B54:C54"/>
    <mergeCell ref="D54:E54"/>
    <mergeCell ref="F54:G54"/>
    <mergeCell ref="H54:I54"/>
    <mergeCell ref="B55:C55"/>
    <mergeCell ref="D55:E55"/>
    <mergeCell ref="F55:G55"/>
    <mergeCell ref="H55:I55"/>
    <mergeCell ref="B52:C52"/>
    <mergeCell ref="D52:E52"/>
    <mergeCell ref="F52:G52"/>
    <mergeCell ref="H52:I52"/>
    <mergeCell ref="B53:C53"/>
    <mergeCell ref="D53:E53"/>
    <mergeCell ref="F53:G53"/>
    <mergeCell ref="H53:I53"/>
    <mergeCell ref="B49:C49"/>
    <mergeCell ref="D49:E49"/>
    <mergeCell ref="F49:G49"/>
    <mergeCell ref="H49:I49"/>
    <mergeCell ref="B51:I51"/>
    <mergeCell ref="B47:C47"/>
    <mergeCell ref="D47:E47"/>
    <mergeCell ref="F47:G47"/>
    <mergeCell ref="H47:I47"/>
    <mergeCell ref="B48:C48"/>
    <mergeCell ref="D48:E48"/>
    <mergeCell ref="F48:G48"/>
    <mergeCell ref="H48:I48"/>
    <mergeCell ref="B45:C45"/>
    <mergeCell ref="D45:E45"/>
    <mergeCell ref="F45:G45"/>
    <mergeCell ref="H45:I45"/>
    <mergeCell ref="B46:C46"/>
    <mergeCell ref="D46:E46"/>
    <mergeCell ref="F46:G46"/>
    <mergeCell ref="H46:I46"/>
    <mergeCell ref="B42:C42"/>
    <mergeCell ref="D38:E38"/>
    <mergeCell ref="F38:G38"/>
    <mergeCell ref="D39:E39"/>
    <mergeCell ref="D40:E40"/>
    <mergeCell ref="D41:E41"/>
    <mergeCell ref="F39:G39"/>
    <mergeCell ref="F40:G40"/>
    <mergeCell ref="F41:G41"/>
    <mergeCell ref="D42:E42"/>
    <mergeCell ref="F42:G42"/>
    <mergeCell ref="B44:I44"/>
    <mergeCell ref="B38:C38"/>
    <mergeCell ref="B41:C41"/>
    <mergeCell ref="B40:C40"/>
    <mergeCell ref="B39:C39"/>
    <mergeCell ref="H38:I38"/>
    <mergeCell ref="B37:I37"/>
    <mergeCell ref="H39:I39"/>
    <mergeCell ref="H40:I40"/>
    <mergeCell ref="H41:I41"/>
    <mergeCell ref="H42:I42"/>
    <mergeCell ref="B29:C29"/>
    <mergeCell ref="B35:C35"/>
    <mergeCell ref="F35:H35"/>
    <mergeCell ref="J35:K35"/>
    <mergeCell ref="B28:K28"/>
    <mergeCell ref="F34:H34"/>
    <mergeCell ref="J30:K30"/>
    <mergeCell ref="J31:K31"/>
    <mergeCell ref="J32:K32"/>
    <mergeCell ref="J33:K33"/>
    <mergeCell ref="J34:K34"/>
    <mergeCell ref="J29:K29"/>
    <mergeCell ref="F30:H30"/>
    <mergeCell ref="F31:H31"/>
    <mergeCell ref="F32:H32"/>
    <mergeCell ref="F33:H33"/>
    <mergeCell ref="F29:H29"/>
    <mergeCell ref="B30:C30"/>
    <mergeCell ref="B31:C31"/>
    <mergeCell ref="B32:C32"/>
    <mergeCell ref="B33:C33"/>
    <mergeCell ref="B34:C34"/>
    <mergeCell ref="C25:D25"/>
    <mergeCell ref="A15:D15"/>
    <mergeCell ref="B16:D16"/>
    <mergeCell ref="C17:D17"/>
    <mergeCell ref="C18:D18"/>
    <mergeCell ref="C19:D19"/>
    <mergeCell ref="C20:D20"/>
    <mergeCell ref="C21:D21"/>
    <mergeCell ref="B22:D22"/>
    <mergeCell ref="C23:D23"/>
    <mergeCell ref="C24:D24"/>
    <mergeCell ref="A1:D1"/>
    <mergeCell ref="A2:D2"/>
    <mergeCell ref="A3:D3"/>
    <mergeCell ref="A4:D4"/>
    <mergeCell ref="A5:D5"/>
    <mergeCell ref="A6:D6"/>
    <mergeCell ref="F23:I23"/>
    <mergeCell ref="F24:I24"/>
    <mergeCell ref="K24:L24"/>
    <mergeCell ref="K23:L23"/>
    <mergeCell ref="A7:D7"/>
    <mergeCell ref="A8:D8"/>
    <mergeCell ref="A9:D9"/>
    <mergeCell ref="A11:F11"/>
    <mergeCell ref="A13:F13"/>
    <mergeCell ref="N24:O24"/>
    <mergeCell ref="N23:O23"/>
    <mergeCell ref="N25:O25"/>
    <mergeCell ref="K25:L25"/>
    <mergeCell ref="F25:I2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Tunyan Edmon</dc:creator>
  <cp:lastModifiedBy>Tunyan Edmon</cp:lastModifiedBy>
  <dcterms:created xsi:type="dcterms:W3CDTF">2015-06-05T18:19:34Z</dcterms:created>
  <dcterms:modified xsi:type="dcterms:W3CDTF">2022-02-16T16:07:16Z</dcterms:modified>
</cp:coreProperties>
</file>