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515AEC94-5502-43A8-8649-CB53D6400111}" xr6:coauthVersionLast="47" xr6:coauthVersionMax="47" xr10:uidLastSave="{00000000-0000-0000-0000-000000000000}"/>
  <bookViews>
    <workbookView xWindow="-120" yWindow="-120" windowWidth="29040" windowHeight="15720" xr2:uid="{F59D9EA6-31E6-4D8C-9410-A8BE9A94645C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" l="1"/>
  <c r="J30" i="1"/>
  <c r="J11" i="1"/>
  <c r="P31" i="1"/>
  <c r="P34" i="1" s="1"/>
  <c r="O31" i="1"/>
  <c r="O34" i="1" s="1"/>
  <c r="N31" i="1"/>
  <c r="N34" i="1" s="1"/>
  <c r="P32" i="1"/>
  <c r="O32" i="1"/>
  <c r="N32" i="1"/>
  <c r="P30" i="1"/>
  <c r="O30" i="1"/>
  <c r="N30" i="1"/>
  <c r="O29" i="1"/>
  <c r="P22" i="1"/>
  <c r="O22" i="1"/>
  <c r="O25" i="1" s="1"/>
  <c r="N22" i="1"/>
  <c r="P25" i="1"/>
  <c r="N25" i="1"/>
  <c r="P23" i="1"/>
  <c r="O23" i="1"/>
  <c r="O20" i="1"/>
  <c r="J20" i="1"/>
  <c r="N23" i="1"/>
  <c r="P21" i="1"/>
  <c r="O21" i="1"/>
  <c r="N21" i="1"/>
  <c r="K22" i="1"/>
  <c r="J22" i="1"/>
  <c r="J24" i="1" s="1"/>
  <c r="I22" i="1"/>
  <c r="K21" i="1"/>
  <c r="K24" i="1" s="1"/>
  <c r="J21" i="1"/>
  <c r="I21" i="1"/>
  <c r="D6" i="2"/>
  <c r="C6" i="2"/>
  <c r="B6" i="2"/>
  <c r="D5" i="2"/>
  <c r="C5" i="2"/>
  <c r="B5" i="2"/>
  <c r="D3" i="2"/>
  <c r="C4" i="2"/>
  <c r="B4" i="2"/>
  <c r="D4" i="2"/>
  <c r="C3" i="2"/>
  <c r="B3" i="2"/>
  <c r="D2" i="2"/>
  <c r="C2" i="2"/>
  <c r="B2" i="2"/>
  <c r="P16" i="1"/>
  <c r="O16" i="1"/>
  <c r="N16" i="1"/>
  <c r="P13" i="1"/>
  <c r="O13" i="1"/>
  <c r="N13" i="1"/>
  <c r="P12" i="1"/>
  <c r="O12" i="1"/>
  <c r="N12" i="1"/>
  <c r="P14" i="1"/>
  <c r="N14" i="1"/>
  <c r="O14" i="1"/>
  <c r="P7" i="1"/>
  <c r="O7" i="1"/>
  <c r="N7" i="1"/>
  <c r="K7" i="1"/>
  <c r="J7" i="1"/>
  <c r="I7" i="1"/>
  <c r="K13" i="1"/>
  <c r="J13" i="1"/>
  <c r="J15" i="1" s="1"/>
  <c r="I13" i="1"/>
  <c r="K12" i="1"/>
  <c r="J12" i="1"/>
  <c r="I12" i="1"/>
  <c r="K15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24" i="1" l="1"/>
  <c r="D9" i="2"/>
  <c r="C9" i="2"/>
  <c r="B9" i="2"/>
</calcChain>
</file>

<file path=xl/sharedStrings.xml><?xml version="1.0" encoding="utf-8"?>
<sst xmlns="http://schemas.openxmlformats.org/spreadsheetml/2006/main" count="94" uniqueCount="58">
  <si>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</si>
  <si>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</si>
  <si>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</si>
  <si>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</si>
  <si>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</si>
  <si>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</si>
  <si>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</si>
  <si>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</si>
  <si>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</si>
  <si>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</si>
  <si>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</si>
  <si>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</si>
  <si>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</si>
  <si>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</si>
  <si>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</si>
  <si>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</si>
  <si>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</si>
  <si>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</si>
  <si>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</si>
  <si>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</si>
  <si>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</si>
  <si>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</si>
  <si>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</si>
  <si>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</si>
  <si>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</si>
  <si>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</si>
  <si>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</si>
  <si>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</si>
  <si>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</si>
  <si>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</si>
  <si>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</si>
  <si>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</si>
  <si>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</si>
  <si>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</si>
  <si>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</si>
  <si>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</si>
  <si>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</si>
  <si>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</si>
  <si>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</si>
  <si>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</si>
  <si>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</si>
  <si>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250g pasta</t>
  </si>
  <si>
    <t>92,5g sugo tigullio</t>
  </si>
  <si>
    <t>100g mozzarella</t>
  </si>
  <si>
    <t>latte riso e cocco</t>
  </si>
  <si>
    <t>biscotti ritornelli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</si>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</sst>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0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5" totalsRowShown="0" headerRowDxfId="9" headerRowBorderDxfId="8" tableBorderDxfId="7" totalsRowBorderDxfId="6">
  <autoFilter ref="A1:F25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abSelected="1" topLeftCell="A2" workbookViewId="0">
      <selection activeCell="D33" sqref="D31:F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5" si="0">B2/C2</f>
        <v>0.22</v>
      </c>
      <c r="E2" s="5">
        <v>36.200000000000003</v>
      </c>
      <c r="F2" s="13">
        <f t="shared" ref="F2:F25" si="1">B2/E2</f>
        <v>0.91160220994475127</v>
      </c>
      <c r="I2" s="18" t="s">
        <v>1</v>
      </c>
      <c r="J2" s="18" t="s">
        <v>0</v>
      </c>
      <c r="K2" s="18" t="s">
        <v>40</v>
      </c>
      <c r="N2" s="18" t="s">
        <v>1</v>
      </c>
      <c r="O2" s="18" t="s">
        <v>0</v>
      </c>
      <c r="P2" s="18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16">
        <v>0.33</v>
      </c>
      <c r="M3" s="15" t="s">
        <v>37</v>
      </c>
      <c r="N3" s="3">
        <v>185</v>
      </c>
      <c r="O3" s="3">
        <v>0</v>
      </c>
      <c r="P3" s="16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7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16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8" t="s">
        <v>1</v>
      </c>
      <c r="J10" s="18" t="s">
        <v>0</v>
      </c>
      <c r="K10" s="18" t="s">
        <v>40</v>
      </c>
      <c r="N10" s="18" t="s">
        <v>1</v>
      </c>
      <c r="O10" s="18" t="s">
        <v>0</v>
      </c>
      <c r="P10" s="18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16">
        <v>0.33</v>
      </c>
      <c r="M11" s="15" t="s">
        <v>37</v>
      </c>
      <c r="N11" s="3">
        <v>185</v>
      </c>
      <c r="O11" s="3">
        <v>0</v>
      </c>
      <c r="P11" s="16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7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7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16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16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7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8" t="s">
        <v>1</v>
      </c>
      <c r="J19" s="18" t="s">
        <v>0</v>
      </c>
      <c r="K19" s="18" t="s">
        <v>40</v>
      </c>
      <c r="N19" s="18" t="s">
        <v>1</v>
      </c>
      <c r="O19" s="18" t="s">
        <v>0</v>
      </c>
      <c r="P19" s="18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16">
        <v>0.33</v>
      </c>
      <c r="M20" s="15" t="s">
        <v>37</v>
      </c>
      <c r="N20" s="3">
        <v>185</v>
      </c>
      <c r="O20" s="3">
        <f>0.4*3</f>
        <v>1.2000000000000002</v>
      </c>
      <c r="P20" s="16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7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7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5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9"/>
      <c r="I23" s="3"/>
      <c r="J23" s="3"/>
      <c r="K23" s="16"/>
      <c r="M23" s="15" t="s">
        <v>46</v>
      </c>
      <c r="N23" s="3">
        <f>257*1</f>
        <v>257</v>
      </c>
      <c r="O23" s="3">
        <f>9.2*1</f>
        <v>9.1999999999999993</v>
      </c>
      <c r="P23" s="16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D26" s="1"/>
      <c r="E26" s="2"/>
    </row>
    <row r="27" spans="1:16" x14ac:dyDescent="0.25">
      <c r="D27" s="1"/>
      <c r="E27" s="2"/>
      <c r="J27" s="15" t="s">
        <v>50</v>
      </c>
      <c r="K27" s="15" t="s">
        <v>40</v>
      </c>
    </row>
    <row r="28" spans="1:16" x14ac:dyDescent="0.25">
      <c r="D28" s="1"/>
      <c r="E28" s="2"/>
      <c r="H28" t="s">
        <v>57</v>
      </c>
      <c r="I28" s="15" t="s">
        <v>48</v>
      </c>
      <c r="J28" s="3">
        <v>1778</v>
      </c>
      <c r="K28" s="3">
        <v>4.9800000000000004</v>
      </c>
      <c r="N28" s="18" t="s">
        <v>1</v>
      </c>
      <c r="O28" s="18" t="s">
        <v>0</v>
      </c>
      <c r="P28" s="18" t="s">
        <v>40</v>
      </c>
    </row>
    <row r="29" spans="1:16" x14ac:dyDescent="0.25">
      <c r="D29" s="1"/>
      <c r="E29" s="2"/>
      <c r="H29" t="s">
        <v>52</v>
      </c>
      <c r="I29" s="15" t="s">
        <v>51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16">
        <v>0.33</v>
      </c>
    </row>
    <row r="30" spans="1:16" x14ac:dyDescent="0.25">
      <c r="D30" s="1"/>
      <c r="E30" s="2"/>
      <c r="H30" t="s">
        <v>53</v>
      </c>
      <c r="I30" s="15" t="s">
        <v>49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7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47</v>
      </c>
      <c r="N31" s="3">
        <f>$C$15*5.22</f>
        <v>1252.8</v>
      </c>
      <c r="O31" s="3">
        <f>5.22*$B$15</f>
        <v>78.3</v>
      </c>
      <c r="P31" s="16">
        <f>($E$15*0.1)*5.22</f>
        <v>1.4407199999999998</v>
      </c>
    </row>
    <row r="32" spans="1:16" x14ac:dyDescent="0.25">
      <c r="M32" s="15" t="s">
        <v>46</v>
      </c>
      <c r="N32" s="3">
        <f>257*1</f>
        <v>257</v>
      </c>
      <c r="O32" s="3">
        <f>9.2*1</f>
        <v>9.1999999999999993</v>
      </c>
      <c r="P32" s="16">
        <f>0.283*1</f>
        <v>0.28299999999999997</v>
      </c>
    </row>
    <row r="33" spans="3:16" x14ac:dyDescent="0.25">
      <c r="C33" s="1"/>
      <c r="D33" s="2"/>
      <c r="H33" t="s">
        <v>54</v>
      </c>
      <c r="M33" s="3"/>
      <c r="N33" s="3"/>
      <c r="O33" s="3"/>
      <c r="P33" s="3"/>
    </row>
    <row r="34" spans="3:16" x14ac:dyDescent="0.25">
      <c r="C34" s="1"/>
      <c r="D34" s="2"/>
      <c r="H34" t="s">
        <v>55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56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2:D9"/>
  <sheetViews>
    <sheetView workbookViewId="0">
      <selection activeCell="J8" sqref="J8"/>
    </sheetView>
  </sheetViews>
  <sheetFormatPr defaultRowHeight="15" x14ac:dyDescent="0.25"/>
  <cols>
    <col min="1" max="1" width="18.7109375" customWidth="1"/>
  </cols>
  <sheetData>
    <row r="2" spans="1:4" x14ac:dyDescent="0.25">
      <c r="A2" t="s">
        <v>41</v>
      </c>
      <c r="B2">
        <f>359*2.5</f>
        <v>897.5</v>
      </c>
      <c r="C2">
        <f>14*2.5</f>
        <v>35</v>
      </c>
      <c r="D2">
        <f>0.14*2.5</f>
        <v>0.35000000000000003</v>
      </c>
    </row>
    <row r="3" spans="1:4" x14ac:dyDescent="0.25">
      <c r="A3" t="s">
        <v>42</v>
      </c>
      <c r="B3">
        <f>362*0.925</f>
        <v>334.85</v>
      </c>
      <c r="C3">
        <f>6.1*0.925</f>
        <v>5.6425000000000001</v>
      </c>
      <c r="D3">
        <f>1.4*0.925</f>
        <v>1.2949999999999999</v>
      </c>
    </row>
    <row r="4" spans="1:4" x14ac:dyDescent="0.25">
      <c r="A4" t="s">
        <v>43</v>
      </c>
      <c r="B4">
        <f>223*1</f>
        <v>223</v>
      </c>
      <c r="C4">
        <f>15.8*1</f>
        <v>15.8</v>
      </c>
      <c r="D4">
        <f>0.9*1</f>
        <v>0.9</v>
      </c>
    </row>
    <row r="5" spans="1:4" x14ac:dyDescent="0.25">
      <c r="A5" t="s">
        <v>44</v>
      </c>
      <c r="B5">
        <f>56*1</f>
        <v>56</v>
      </c>
      <c r="C5">
        <f>0.3*1</f>
        <v>0.3</v>
      </c>
      <c r="D5">
        <f>0.2*1</f>
        <v>0.2</v>
      </c>
    </row>
    <row r="6" spans="1:4" x14ac:dyDescent="0.25">
      <c r="A6" t="s">
        <v>45</v>
      </c>
      <c r="B6">
        <f>480*0.75</f>
        <v>360</v>
      </c>
      <c r="C6">
        <f>6.8*0.75</f>
        <v>5.0999999999999996</v>
      </c>
      <c r="D6">
        <f>0.25*0.75</f>
        <v>0.1875</v>
      </c>
    </row>
    <row r="9" spans="1:4" x14ac:dyDescent="0.25">
      <c r="B9">
        <f>SUM(B2:B8)</f>
        <v>1871.35</v>
      </c>
      <c r="C9">
        <f>SUM(C2:C8)</f>
        <v>61.842499999999994</v>
      </c>
      <c r="D9">
        <f>SUM(D2:D8)</f>
        <v>2.9325000000000001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2022-11-06T17:52:30Z</dcterms:modified>
</cp:coreProperties>
</file>