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78402063-9222-4481-A591-58ECD9A6A57F}" xr6:coauthVersionLast="47" xr6:coauthVersionMax="47" xr10:uidLastSave="{00000000-0000-0000-0000-000000000000}"/>
  <bookViews>
    <workbookView xWindow="-108" yWindow="-108" windowWidth="23256" windowHeight="12456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C19" i="3"/>
  <c r="B19" i="3"/>
  <c r="C22" i="3"/>
  <c r="D22" i="3"/>
  <c r="B22" i="3"/>
  <c r="D21" i="3"/>
  <c r="C21" i="3"/>
  <c r="B21" i="3"/>
  <c r="D20" i="3"/>
  <c r="B20" i="3"/>
  <c r="C18" i="3"/>
  <c r="B18" i="3"/>
  <c r="C13" i="3"/>
  <c r="D13" i="3"/>
  <c r="B13" i="3"/>
  <c r="D14" i="3"/>
  <c r="C14" i="3"/>
  <c r="B14" i="3"/>
  <c r="C8" i="3"/>
  <c r="B8" i="3"/>
  <c r="D9" i="3"/>
  <c r="C9" i="3"/>
  <c r="B9" i="3"/>
  <c r="J4" i="3"/>
  <c r="I4" i="3"/>
  <c r="D8" i="3" s="1"/>
  <c r="I3" i="3"/>
  <c r="K3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Q16" i="2"/>
  <c r="S15" i="2"/>
  <c r="S19" i="2" s="1"/>
  <c r="E5" i="2" s="1"/>
  <c r="Q15" i="2"/>
  <c r="N24" i="2"/>
  <c r="M24" i="2"/>
  <c r="L24" i="2"/>
  <c r="N23" i="2"/>
  <c r="L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9" i="2" s="1"/>
  <c r="C5" i="2" s="1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N34" i="1" s="1"/>
  <c r="P32" i="1"/>
  <c r="O32" i="1"/>
  <c r="N32" i="1"/>
  <c r="P30" i="1"/>
  <c r="O30" i="1"/>
  <c r="N30" i="1"/>
  <c r="O29" i="1"/>
  <c r="O22" i="1"/>
  <c r="O25" i="1" s="1"/>
  <c r="N22" i="1"/>
  <c r="P23" i="1"/>
  <c r="O23" i="1"/>
  <c r="O20" i="1"/>
  <c r="J20" i="1"/>
  <c r="N23" i="1"/>
  <c r="P21" i="1"/>
  <c r="P25" i="1" s="1"/>
  <c r="O21" i="1"/>
  <c r="N21" i="1"/>
  <c r="N25" i="1" s="1"/>
  <c r="K22" i="1"/>
  <c r="J22" i="1"/>
  <c r="I22" i="1"/>
  <c r="K21" i="1"/>
  <c r="J21" i="1"/>
  <c r="I21" i="1"/>
  <c r="P13" i="1"/>
  <c r="O13" i="1"/>
  <c r="O16" i="1" s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I15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D10" i="3" l="1"/>
  <c r="C15" i="3"/>
  <c r="D18" i="3"/>
  <c r="B15" i="3"/>
  <c r="C5" i="3"/>
  <c r="B10" i="3"/>
  <c r="D15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B8" i="2" s="1"/>
  <c r="D26" i="2"/>
  <c r="F5" i="2" s="1"/>
  <c r="M23" i="2"/>
  <c r="M26" i="2" s="1"/>
  <c r="H4" i="2" s="1"/>
  <c r="R19" i="2"/>
  <c r="E4" i="2" s="1"/>
  <c r="P34" i="1"/>
  <c r="B16" i="2"/>
  <c r="D19" i="2"/>
  <c r="B5" i="2" s="1"/>
  <c r="G16" i="2"/>
  <c r="G19" i="2" s="1"/>
  <c r="C3" i="2" s="1"/>
  <c r="L26" i="2"/>
  <c r="H3" i="2" s="1"/>
  <c r="R16" i="2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Q19" i="2"/>
  <c r="E3" i="2" s="1"/>
  <c r="I26" i="2"/>
  <c r="G5" i="2" s="1"/>
  <c r="B26" i="2"/>
  <c r="F3" i="2" s="1"/>
  <c r="N19" i="2"/>
  <c r="D5" i="2" s="1"/>
  <c r="B9" i="2" s="1"/>
  <c r="M19" i="2"/>
  <c r="D4" i="2" s="1"/>
  <c r="L19" i="2"/>
  <c r="D3" i="2" s="1"/>
  <c r="B19" i="2"/>
  <c r="B3" i="2" s="1"/>
  <c r="B7" i="2" s="1"/>
  <c r="I24" i="1"/>
</calcChain>
</file>

<file path=xl/sharedStrings.xml><?xml version="1.0" encoding="utf-8"?>
<sst xmlns="http://schemas.openxmlformats.org/spreadsheetml/2006/main" count="216" uniqueCount="104">
  <si>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</si>
  <si>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</si>
  <si>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</si>
  <si>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</si>
  <si>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</si>
  <si>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</si>
  <si>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</si>
  <si>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</si>
  <si>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</si>
  <si>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</si>
  <si>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</si>
  <si>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</si>
  <si>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</si>
  <si>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</si>
  <si>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</si>
  <si>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</si>
  <si>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</si>
  <si>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</si>
  <si>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</si>
  <si>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</si>
  <si>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</si>
  <si>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</si>
  <si>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</si>
  <si>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</si>
  <si>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</si>
  <si>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</si>
  <si>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</si>
  <si>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</si>
  <si>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</si>
  <si>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</si>
  <si>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</si>
  <si>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</si>
  <si>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</si>
  <si>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</si>
  <si>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</si>
  <si>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</si>
  <si>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</si>
  <si>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</si>
  <si>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</si>
  <si>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</si>
  <si>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</si>
  <si>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</si>
  <si>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</si>
  <si>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</si>
  <si>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</si>
  <si>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</si>
  <si>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</si>
  <si>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</si>
  <si>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</si>
  <si>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</si>
  <si>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</si>
  <si>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</si>
  <si>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</si>
  <si>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</si>
  <si>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</si>
  <si>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</si>
  <si>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</si>
  <si>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</si>
  <si>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</si>
  <si>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</si>
  <si>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</si>
  <si>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</si>
  <si>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</si>
  <si>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</si>
  <si>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</si>
  <si>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</si>
  <si>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</si>
  <si>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</si>
  <si>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</si>
  <si>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</si>
  <si>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</si>
  <si>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</si>
  <si>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</si>
  <si>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</si>
  <si>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</si>
  <si>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</si>
  <si>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</si>
  <si>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</si>
  <si>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</si>
  <si>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</si>
  <si>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</si>
  <si>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</si>
  <si>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</si>
  <si>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</si>
  <si>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</si>
  <si>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</si>
  <si>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</si>
  <si>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</si>
  <si>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</si>
  <si>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</si>
  <si>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</si>
  <si>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</si>
  <si>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</si>
  <si>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</si>
  <si>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vegan blend abbonamento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</si>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</sst>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0" xfId="0" applyNumberFormat="1"/>
    <xf numFmtId="44" fontId="0" fillId="0" borderId="0" xfId="1" applyFont="1" applyBorder="1"/>
    <xf numFmtId="2" fontId="0" fillId="0" borderId="2" xfId="0" applyNumberFormat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F31" sqref="F31"/>
    </sheetView>
  </sheetViews>
  <sheetFormatPr defaultRowHeight="14.4" x14ac:dyDescent="0.3"/>
  <cols>
    <col min="1" max="1" width="26.33203125" customWidth="1"/>
    <col min="2" max="2" width="12.33203125" customWidth="1"/>
    <col min="3" max="3" width="10.5546875" customWidth="1"/>
    <col min="4" max="4" width="26.6640625" customWidth="1"/>
    <col min="5" max="5" width="12.88671875" customWidth="1"/>
    <col min="6" max="6" width="22" customWidth="1"/>
    <col min="8" max="8" width="33.33203125" customWidth="1"/>
    <col min="13" max="13" width="31" customWidth="1"/>
  </cols>
  <sheetData>
    <row r="1" spans="1:16" x14ac:dyDescent="0.3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3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3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3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3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3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3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3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3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3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3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3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3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3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3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3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3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3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3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3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3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3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3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3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3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3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3">
      <c r="D27" s="1"/>
      <c r="E27" s="2"/>
      <c r="J27" s="15" t="s">
        <v>45</v>
      </c>
      <c r="K27" s="15" t="s">
        <v>40</v>
      </c>
    </row>
    <row r="28" spans="1:16" x14ac:dyDescent="0.3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3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3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3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3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3">
      <c r="C33" s="1"/>
      <c r="D33" s="2"/>
      <c r="H33" t="s">
        <v>49</v>
      </c>
      <c r="M33" s="3"/>
      <c r="N33" s="3"/>
      <c r="O33" s="3"/>
      <c r="P33" s="3"/>
    </row>
    <row r="34" spans="3:16" x14ac:dyDescent="0.3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3">
      <c r="C35" s="1"/>
      <c r="D35" s="2"/>
      <c r="H35" t="s">
        <v>51</v>
      </c>
    </row>
    <row r="36" spans="3:16" x14ac:dyDescent="0.3">
      <c r="C36" s="1"/>
      <c r="D36" s="2"/>
    </row>
    <row r="37" spans="3:16" x14ac:dyDescent="0.3">
      <c r="E37" s="2"/>
    </row>
    <row r="38" spans="3:16" x14ac:dyDescent="0.3">
      <c r="E38" s="2"/>
    </row>
    <row r="39" spans="3:16" x14ac:dyDescent="0.3">
      <c r="E39" s="2"/>
    </row>
    <row r="40" spans="3:16" x14ac:dyDescent="0.3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K5" sqref="K5:O5"/>
    </sheetView>
  </sheetViews>
  <sheetFormatPr defaultRowHeight="14.4" x14ac:dyDescent="0.3"/>
  <cols>
    <col min="1" max="1" width="18.6640625" customWidth="1"/>
    <col min="4" max="4" width="10.44140625" customWidth="1"/>
    <col min="11" max="11" width="18.44140625" customWidth="1"/>
    <col min="21" max="21" width="22.44140625" customWidth="1"/>
    <col min="23" max="23" width="12.44140625" customWidth="1"/>
    <col min="24" max="24" width="9.88671875" customWidth="1"/>
  </cols>
  <sheetData>
    <row r="1" spans="1:24" x14ac:dyDescent="0.3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3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3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3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3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3">
      <c r="K6" s="15" t="s">
        <v>81</v>
      </c>
      <c r="L6" s="3">
        <v>371</v>
      </c>
      <c r="M6" s="3"/>
      <c r="N6" s="3"/>
      <c r="O6" s="22">
        <v>0.17</v>
      </c>
    </row>
    <row r="7" spans="1:24" x14ac:dyDescent="0.3">
      <c r="A7" s="15" t="s">
        <v>78</v>
      </c>
      <c r="B7" s="21">
        <f>AVERAGE(B3:H3)</f>
        <v>1943.0857142857144</v>
      </c>
    </row>
    <row r="8" spans="1:24" x14ac:dyDescent="0.3">
      <c r="A8" s="15" t="s">
        <v>79</v>
      </c>
      <c r="B8" s="21">
        <f t="shared" ref="B8:B9" si="0">AVERAGE(B4:H4)</f>
        <v>151.56428571428572</v>
      </c>
    </row>
    <row r="9" spans="1:24" x14ac:dyDescent="0.3">
      <c r="A9" s="15" t="s">
        <v>80</v>
      </c>
      <c r="B9" s="19">
        <f t="shared" si="0"/>
        <v>4.1071428571428568</v>
      </c>
    </row>
    <row r="14" spans="1:24" x14ac:dyDescent="0.3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3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3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3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3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3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3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3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3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3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3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3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P22"/>
  <sheetViews>
    <sheetView tabSelected="1" workbookViewId="0">
      <selection activeCell="G13" sqref="G13"/>
    </sheetView>
  </sheetViews>
  <sheetFormatPr defaultRowHeight="14.4" x14ac:dyDescent="0.3"/>
  <cols>
    <col min="1" max="1" width="21.33203125" customWidth="1"/>
    <col min="2" max="2" width="9.21875" bestFit="1" customWidth="1"/>
    <col min="3" max="4" width="9" bestFit="1" customWidth="1"/>
    <col min="6" max="6" width="19.77734375" customWidth="1"/>
    <col min="14" max="14" width="22.21875" customWidth="1"/>
    <col min="15" max="15" width="9.88671875" customWidth="1"/>
  </cols>
  <sheetData>
    <row r="1" spans="1:16" x14ac:dyDescent="0.3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t="s">
        <v>90</v>
      </c>
      <c r="O1" t="s">
        <v>91</v>
      </c>
      <c r="P1" t="s">
        <v>92</v>
      </c>
    </row>
    <row r="2" spans="1:16" x14ac:dyDescent="0.3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3">
        <f>H2/G2</f>
        <v>0.24390243902439024</v>
      </c>
      <c r="K2" s="21">
        <f>H2/I2</f>
        <v>27.52293577981651</v>
      </c>
      <c r="N2" t="s">
        <v>93</v>
      </c>
      <c r="O2">
        <v>2.5</v>
      </c>
      <c r="P2">
        <v>65</v>
      </c>
    </row>
    <row r="3" spans="1:16" x14ac:dyDescent="0.3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95</v>
      </c>
      <c r="G3" s="3">
        <v>340</v>
      </c>
      <c r="H3" s="3">
        <v>81</v>
      </c>
      <c r="I3" s="5">
        <f>P2/25</f>
        <v>2.6</v>
      </c>
      <c r="J3" s="3">
        <f>H3/G3</f>
        <v>0.23823529411764705</v>
      </c>
      <c r="K3" s="21">
        <f>H3/I3</f>
        <v>31.153846153846153</v>
      </c>
      <c r="N3" t="s">
        <v>94</v>
      </c>
      <c r="O3">
        <v>2.5</v>
      </c>
      <c r="P3">
        <v>40</v>
      </c>
    </row>
    <row r="4" spans="1:16" x14ac:dyDescent="0.3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96</v>
      </c>
      <c r="G4" s="3">
        <v>340</v>
      </c>
      <c r="H4" s="3">
        <v>81</v>
      </c>
      <c r="I4" s="5">
        <f t="shared" ref="I4" si="0">P3/25</f>
        <v>1.6</v>
      </c>
      <c r="J4" s="3">
        <f t="shared" ref="J4" si="1">H4/G4</f>
        <v>0.23823529411764705</v>
      </c>
      <c r="K4" s="30">
        <f t="shared" ref="K4" si="2">H4/I4</f>
        <v>50.625</v>
      </c>
    </row>
    <row r="5" spans="1:16" x14ac:dyDescent="0.3">
      <c r="B5">
        <f>SUM(B2:B4)</f>
        <v>1978</v>
      </c>
      <c r="C5">
        <f t="shared" ref="C5:D5" si="3">SUM(C2:C4)</f>
        <v>149</v>
      </c>
      <c r="D5" s="26">
        <f t="shared" si="3"/>
        <v>4.0100000000000007</v>
      </c>
      <c r="F5" s="15" t="s">
        <v>63</v>
      </c>
      <c r="G5" s="3">
        <v>185</v>
      </c>
      <c r="H5" s="3"/>
      <c r="I5" s="5">
        <v>0.33</v>
      </c>
      <c r="J5" s="29"/>
      <c r="K5" s="28"/>
    </row>
    <row r="6" spans="1:16" x14ac:dyDescent="0.3">
      <c r="F6" s="15" t="s">
        <v>68</v>
      </c>
      <c r="G6" s="3">
        <v>257</v>
      </c>
      <c r="H6" s="3">
        <v>9.1999999999999993</v>
      </c>
      <c r="I6" s="3">
        <v>0.28000000000000003</v>
      </c>
      <c r="J6" s="29"/>
    </row>
    <row r="7" spans="1:16" x14ac:dyDescent="0.3">
      <c r="A7" s="15" t="s">
        <v>97</v>
      </c>
      <c r="B7" s="15" t="s">
        <v>45</v>
      </c>
      <c r="C7" s="15" t="s">
        <v>83</v>
      </c>
      <c r="D7" s="15" t="s">
        <v>40</v>
      </c>
    </row>
    <row r="8" spans="1:16" x14ac:dyDescent="0.3">
      <c r="A8" s="15" t="s">
        <v>99</v>
      </c>
      <c r="B8" s="3">
        <f>1.4*G4</f>
        <v>475.99999999999994</v>
      </c>
      <c r="C8" s="3">
        <f>1.4*H4</f>
        <v>113.39999999999999</v>
      </c>
      <c r="D8" s="5">
        <f>1.4*I4</f>
        <v>2.2399999999999998</v>
      </c>
    </row>
    <row r="9" spans="1:16" x14ac:dyDescent="0.3">
      <c r="A9" s="15" t="s">
        <v>98</v>
      </c>
      <c r="B9" s="3">
        <f>209*3</f>
        <v>627</v>
      </c>
      <c r="C9" s="3">
        <f>13*3</f>
        <v>39</v>
      </c>
      <c r="D9" s="4">
        <f>0.22*3</f>
        <v>0.66</v>
      </c>
    </row>
    <row r="10" spans="1:16" x14ac:dyDescent="0.3">
      <c r="A10" s="15" t="s">
        <v>70</v>
      </c>
      <c r="B10" s="3">
        <f>SUM(B8:B9)</f>
        <v>1103</v>
      </c>
      <c r="C10" s="3">
        <f>SUM(C8:C9)</f>
        <v>152.39999999999998</v>
      </c>
      <c r="D10" s="5">
        <f>SUM(D8:D9)</f>
        <v>2.9</v>
      </c>
    </row>
    <row r="12" spans="1:16" x14ac:dyDescent="0.3">
      <c r="A12" s="15" t="s">
        <v>97</v>
      </c>
      <c r="B12" s="15" t="s">
        <v>45</v>
      </c>
      <c r="C12" s="15" t="s">
        <v>83</v>
      </c>
      <c r="D12" s="15" t="s">
        <v>40</v>
      </c>
    </row>
    <row r="13" spans="1:16" x14ac:dyDescent="0.3">
      <c r="A13" s="15" t="s">
        <v>101</v>
      </c>
      <c r="B13" s="21">
        <f>0.8*G4</f>
        <v>272</v>
      </c>
      <c r="C13" s="21">
        <f t="shared" ref="C13:D13" si="4">0.8*H4</f>
        <v>64.8</v>
      </c>
      <c r="D13" s="5">
        <f t="shared" si="4"/>
        <v>1.2800000000000002</v>
      </c>
    </row>
    <row r="14" spans="1:16" x14ac:dyDescent="0.3">
      <c r="A14" s="15" t="s">
        <v>100</v>
      </c>
      <c r="B14" s="3">
        <f>209*7</f>
        <v>1463</v>
      </c>
      <c r="C14" s="3">
        <f>13*7</f>
        <v>91</v>
      </c>
      <c r="D14" s="4">
        <f>0.22*7</f>
        <v>1.54</v>
      </c>
    </row>
    <row r="15" spans="1:16" x14ac:dyDescent="0.3">
      <c r="A15" s="15" t="s">
        <v>70</v>
      </c>
      <c r="B15" s="3">
        <f>SUM(B13:B14)</f>
        <v>1735</v>
      </c>
      <c r="C15" s="3">
        <f>SUM(C13:C14)</f>
        <v>155.80000000000001</v>
      </c>
      <c r="D15" s="5">
        <f>SUM(D13:D14)</f>
        <v>2.8200000000000003</v>
      </c>
    </row>
    <row r="17" spans="1:4" x14ac:dyDescent="0.3">
      <c r="A17" s="15" t="s">
        <v>97</v>
      </c>
      <c r="B17" s="15" t="s">
        <v>45</v>
      </c>
      <c r="C17" s="15" t="s">
        <v>83</v>
      </c>
      <c r="D17" s="15" t="s">
        <v>40</v>
      </c>
    </row>
    <row r="18" spans="1:4" x14ac:dyDescent="0.3">
      <c r="A18" s="15" t="s">
        <v>101</v>
      </c>
      <c r="B18" s="21">
        <f>0.8*G4</f>
        <v>272</v>
      </c>
      <c r="C18" s="21">
        <f t="shared" ref="C18:D18" si="5">0.8*H4</f>
        <v>64.8</v>
      </c>
      <c r="D18" s="5">
        <f t="shared" si="5"/>
        <v>1.2800000000000002</v>
      </c>
    </row>
    <row r="19" spans="1:4" x14ac:dyDescent="0.3">
      <c r="A19" s="15" t="s">
        <v>103</v>
      </c>
      <c r="B19" s="3">
        <f>209*6</f>
        <v>1254</v>
      </c>
      <c r="C19" s="3">
        <f>13*6</f>
        <v>78</v>
      </c>
      <c r="D19" s="4">
        <f>0.22*6</f>
        <v>1.32</v>
      </c>
    </row>
    <row r="20" spans="1:4" x14ac:dyDescent="0.3">
      <c r="A20" s="15" t="s">
        <v>63</v>
      </c>
      <c r="B20" s="3">
        <f>$G$5</f>
        <v>185</v>
      </c>
      <c r="C20" s="3">
        <v>0</v>
      </c>
      <c r="D20" s="4">
        <f>$I$5</f>
        <v>0.33</v>
      </c>
    </row>
    <row r="21" spans="1:4" x14ac:dyDescent="0.3">
      <c r="A21" s="15" t="s">
        <v>102</v>
      </c>
      <c r="B21" s="3">
        <f>$G$6*1</f>
        <v>257</v>
      </c>
      <c r="C21" s="3">
        <f>$H$6*1</f>
        <v>9.1999999999999993</v>
      </c>
      <c r="D21" s="4">
        <f>$I$6*1</f>
        <v>0.28000000000000003</v>
      </c>
    </row>
    <row r="22" spans="1:4" x14ac:dyDescent="0.3">
      <c r="A22" s="15" t="s">
        <v>70</v>
      </c>
      <c r="B22" s="21">
        <f>SUM(B18:B21)</f>
        <v>1968</v>
      </c>
      <c r="C22" s="21">
        <f t="shared" ref="C22:D22" si="6">SUM(C18:C21)</f>
        <v>152</v>
      </c>
      <c r="D22" s="5">
        <f t="shared" si="6"/>
        <v>3.2100000000000009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2022-12-16T08:48:24Z</dcterms:modified>
</cp:coreProperties>
</file>